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drawings/drawing11.xml" ContentType="application/vnd.openxmlformats-officedocument.drawing+xml"/>
  <Override PartName="/xl/ctrlProps/ctrlProp2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codeName="{657A6CF4-780A-29F0-665F-34B82A1D2417}"/>
  <workbookPr updateLinks="never" codeName="ThisWorkbook" defaultThemeVersion="124226"/>
  <mc:AlternateContent xmlns:mc="http://schemas.openxmlformats.org/markup-compatibility/2006">
    <mc:Choice Requires="x15">
      <x15ac:absPath xmlns:x15ac="http://schemas.microsoft.com/office/spreadsheetml/2010/11/ac" url="C:\Users\60002074\OneDrive - Power Grid Corporation of India Limited\Desktop\15_C K KAMAT\01-RTM\19-SS-125\03-BD\"/>
    </mc:Choice>
  </mc:AlternateContent>
  <xr:revisionPtr revIDLastSave="0" documentId="13_ncr:1_{6F3239D1-26B1-43FB-9403-82AC71793FE8}" xr6:coauthVersionLast="47" xr6:coauthVersionMax="47" xr10:uidLastSave="{00000000-0000-0000-0000-000000000000}"/>
  <workbookProtection workbookAlgorithmName="SHA-512" workbookHashValue="LtwMkOexLe7PM6AaLWyzVwuYabWIq99kXJfet8sTkJ2/y6mEo7bq6r8KME5yTakn4NyJJ5tkwaLIKutYfITNWg==" workbookSaltValue="+8uKx/02ZSG2tTAcUDvaIg==" workbookSpinCount="100000" lockStructure="1"/>
  <bookViews>
    <workbookView xWindow="-120" yWindow="-120" windowWidth="29040" windowHeight="15720" tabRatio="877" firstSheet="9" activeTab="26" xr2:uid="{00000000-000D-0000-FFFF-FFFF00000000}"/>
  </bookViews>
  <sheets>
    <sheet name="Basic" sheetId="1" state="hidden" r:id="rId1"/>
    <sheet name="Cover" sheetId="2" r:id="rId2"/>
    <sheet name="Names of Bidder" sheetId="3" r:id="rId3"/>
    <sheet name="Attach 3(JV)" sheetId="4" r:id="rId4"/>
    <sheet name="Attach-3 (QR)" sheetId="5" r:id="rId5"/>
    <sheet name="Attach 4" sheetId="6" r:id="rId6"/>
    <sheet name="Attach 4 (A)" sheetId="7" r:id="rId7"/>
    <sheet name="Attach 4 (B)" sheetId="8" r:id="rId8"/>
    <sheet name="Attach 5" sheetId="9" r:id="rId9"/>
    <sheet name="Attach 5A" sheetId="10" r:id="rId10"/>
    <sheet name="Attach 5B" sheetId="11" state="hidden" r:id="rId11"/>
    <sheet name="Attach 6" sheetId="12" r:id="rId12"/>
    <sheet name="Attach 7" sheetId="13" r:id="rId13"/>
    <sheet name="Attach 9" sheetId="14" r:id="rId14"/>
    <sheet name="Attach 10" sheetId="15" r:id="rId15"/>
    <sheet name="Attach 11" sheetId="16" r:id="rId16"/>
    <sheet name="Attach 12" sheetId="17" r:id="rId17"/>
    <sheet name="Attach 13" sheetId="18" r:id="rId18"/>
    <sheet name="Attach 14" sheetId="19" r:id="rId19"/>
    <sheet name="Attach 14-IP" sheetId="20" r:id="rId20"/>
    <sheet name="Attach 15" sheetId="21" r:id="rId21"/>
    <sheet name="Attach 16" sheetId="22" r:id="rId22"/>
    <sheet name="Attach 17" sheetId="23" r:id="rId23"/>
    <sheet name="Attach 18" sheetId="24" r:id="rId24"/>
    <sheet name="Attach 19" sheetId="25" r:id="rId25"/>
    <sheet name="Attach 23" sheetId="26" state="hidden" r:id="rId26"/>
    <sheet name="Bid Form 1st Envelope " sheetId="27" r:id="rId27"/>
    <sheet name="N to W" sheetId="28" state="hidden" r:id="rId28"/>
    <sheet name="Sheet1" sheetId="29" state="hidden" r:id="rId29"/>
  </sheets>
  <externalReferences>
    <externalReference r:id="rId30"/>
    <externalReference r:id="rId31"/>
    <externalReference r:id="rId32"/>
    <externalReference r:id="rId33"/>
    <externalReference r:id="rId34"/>
    <externalReference r:id="rId35"/>
  </externalReferences>
  <definedNames>
    <definedName name="\A" localSheetId="16">#REF!</definedName>
    <definedName name="\A" localSheetId="22">#REF!</definedName>
    <definedName name="\A" localSheetId="25">#REF!</definedName>
    <definedName name="\A" localSheetId="10">#REF!</definedName>
    <definedName name="\A" localSheetId="4">#REF!</definedName>
    <definedName name="\A">#REF!</definedName>
    <definedName name="\aa" localSheetId="16">#REF!</definedName>
    <definedName name="\aa" localSheetId="25">#REF!</definedName>
    <definedName name="\aa" localSheetId="10">#REF!</definedName>
    <definedName name="\aa">#REF!</definedName>
    <definedName name="\B" localSheetId="16">#REF!</definedName>
    <definedName name="\B" localSheetId="22">#REF!</definedName>
    <definedName name="\B" localSheetId="25">#REF!</definedName>
    <definedName name="\B" localSheetId="10">#REF!</definedName>
    <definedName name="\B" localSheetId="4">#REF!</definedName>
    <definedName name="\B">#REF!</definedName>
    <definedName name="\C" localSheetId="16">#REF!</definedName>
    <definedName name="\C" localSheetId="22">#REF!</definedName>
    <definedName name="\C" localSheetId="25">#REF!</definedName>
    <definedName name="\C" localSheetId="10">#REF!</definedName>
    <definedName name="\C" localSheetId="4">#REF!</definedName>
    <definedName name="\C">#REF!</definedName>
    <definedName name="\M" localSheetId="16">#REF!</definedName>
    <definedName name="\M" localSheetId="25">#REF!</definedName>
    <definedName name="\M" localSheetId="10">#REF!</definedName>
    <definedName name="\M" localSheetId="4">#REF!</definedName>
    <definedName name="\M">#REF!</definedName>
    <definedName name="\N" localSheetId="16">#REF!</definedName>
    <definedName name="\N" localSheetId="25">#REF!</definedName>
    <definedName name="\N" localSheetId="10">#REF!</definedName>
    <definedName name="\N" localSheetId="4">#REF!</definedName>
    <definedName name="\N">#REF!</definedName>
    <definedName name="\P" localSheetId="16">#REF!</definedName>
    <definedName name="\P" localSheetId="25">#REF!</definedName>
    <definedName name="\P" localSheetId="10">#REF!</definedName>
    <definedName name="\P" localSheetId="4">#REF!</definedName>
    <definedName name="\P">#REF!</definedName>
    <definedName name="\R" localSheetId="16">#REF!</definedName>
    <definedName name="\R" localSheetId="25">#REF!</definedName>
    <definedName name="\R" localSheetId="10">#REF!</definedName>
    <definedName name="\R" localSheetId="4">#REF!</definedName>
    <definedName name="\R">#REF!</definedName>
    <definedName name="\U" localSheetId="16">#REF!</definedName>
    <definedName name="\U" localSheetId="25">#REF!</definedName>
    <definedName name="\U" localSheetId="10">#REF!</definedName>
    <definedName name="\U" localSheetId="4">#REF!</definedName>
    <definedName name="\U">#REF!</definedName>
    <definedName name="\V" localSheetId="16">#REF!</definedName>
    <definedName name="\V" localSheetId="25">#REF!</definedName>
    <definedName name="\V" localSheetId="10">#REF!</definedName>
    <definedName name="\V" localSheetId="4">#REF!</definedName>
    <definedName name="\V">#REF!</definedName>
    <definedName name="\x" localSheetId="16">#REF!</definedName>
    <definedName name="\x" localSheetId="25">#REF!</definedName>
    <definedName name="\x" localSheetId="10">#REF!</definedName>
    <definedName name="\x">#REF!</definedName>
    <definedName name="ab" localSheetId="16">#REF!</definedName>
    <definedName name="ab" localSheetId="25">#REF!</definedName>
    <definedName name="ab" localSheetId="10">#REF!</definedName>
    <definedName name="ab" localSheetId="4">#REF!</definedName>
    <definedName name="ab">#REF!</definedName>
    <definedName name="abc">#REF!</definedName>
    <definedName name="biddername" localSheetId="16">#REF!</definedName>
    <definedName name="biddername" localSheetId="25">#REF!</definedName>
    <definedName name="biddername" localSheetId="10">#REF!</definedName>
    <definedName name="biddername">#REF!</definedName>
    <definedName name="BL2A" localSheetId="16">'[1]Attach-3 (QR)'!#REF!</definedName>
    <definedName name="BL2A" localSheetId="25">#REF!</definedName>
    <definedName name="BL2A" localSheetId="10">#REF!</definedName>
    <definedName name="BL2A" localSheetId="4">'Attach-3 (QR)'!$J$331</definedName>
    <definedName name="BL2A">#REF!</definedName>
    <definedName name="BL2A2" localSheetId="16">'[1]Attach-3 (QR)'!#REF!</definedName>
    <definedName name="BL2A2" localSheetId="25">#REF!</definedName>
    <definedName name="BL2A2" localSheetId="10">#REF!</definedName>
    <definedName name="BL2A2" localSheetId="4">'Attach-3 (QR)'!#REF!</definedName>
    <definedName name="BL2A2">#REF!</definedName>
    <definedName name="BL2AA" localSheetId="16">'[1]Attach-3 (QR)'!#REF!</definedName>
    <definedName name="BL2AA" localSheetId="25">#REF!</definedName>
    <definedName name="BL2AA" localSheetId="10">#REF!</definedName>
    <definedName name="BL2AA" localSheetId="4">'Attach-3 (QR)'!$J$331</definedName>
    <definedName name="BL2AA">#REF!</definedName>
    <definedName name="BL2AAA" localSheetId="16">'[1]Attach-3 (QR)'!#REF!</definedName>
    <definedName name="BL2AAA" localSheetId="22">'[2]Attach QR'!$J$785</definedName>
    <definedName name="BL2AAA" localSheetId="25">#REF!</definedName>
    <definedName name="BL2AAA" localSheetId="10">#REF!</definedName>
    <definedName name="BL2AAA" localSheetId="4">'Attach-3 (QR)'!#REF!</definedName>
    <definedName name="BL2AAA">#REF!</definedName>
    <definedName name="BL2B" localSheetId="16">'[1]Attach-3 (QR)'!#REF!</definedName>
    <definedName name="BL2B" localSheetId="25">#REF!</definedName>
    <definedName name="BL2B" localSheetId="10">#REF!</definedName>
    <definedName name="BL2B" localSheetId="4">'Attach-3 (QR)'!$K$331</definedName>
    <definedName name="BL2B">#REF!</definedName>
    <definedName name="BL2BB" localSheetId="16">'[1]Attach-3 (QR)'!#REF!</definedName>
    <definedName name="BL2BB" localSheetId="25">#REF!</definedName>
    <definedName name="BL2BB" localSheetId="10">#REF!</definedName>
    <definedName name="BL2BB" localSheetId="4">'Attach-3 (QR)'!#REF!</definedName>
    <definedName name="BL2BB">#REF!</definedName>
    <definedName name="BL2BBB" localSheetId="16">'[1]Attach-3 (QR)'!#REF!</definedName>
    <definedName name="BL2BBB" localSheetId="22">'[2]Attach QR'!$K$785</definedName>
    <definedName name="BL2BBB" localSheetId="25">#REF!</definedName>
    <definedName name="BL2BBB" localSheetId="10">#REF!</definedName>
    <definedName name="BL2BBB" localSheetId="4">'Attach-3 (QR)'!#REF!</definedName>
    <definedName name="BL2BBB">#REF!</definedName>
    <definedName name="BL2C" localSheetId="16">'[1]Attach-3 (QR)'!#REF!</definedName>
    <definedName name="BL2C" localSheetId="25">#REF!</definedName>
    <definedName name="BL2C" localSheetId="10">#REF!</definedName>
    <definedName name="BL2C" localSheetId="4">'Attach-3 (QR)'!$L$331</definedName>
    <definedName name="BL2C">#REF!</definedName>
    <definedName name="BL2CC" localSheetId="16">'[1]Attach-3 (QR)'!#REF!</definedName>
    <definedName name="BL2CC" localSheetId="25">#REF!</definedName>
    <definedName name="BL2CC" localSheetId="10">#REF!</definedName>
    <definedName name="BL2CC" localSheetId="4">'Attach-3 (QR)'!#REF!</definedName>
    <definedName name="BL2CC">#REF!</definedName>
    <definedName name="BL2CCC" localSheetId="16">'[1]Attach-3 (QR)'!#REF!</definedName>
    <definedName name="BL2CCC" localSheetId="22">'[2]Attach QR'!$L$785</definedName>
    <definedName name="BL2CCC" localSheetId="25">#REF!</definedName>
    <definedName name="BL2CCC" localSheetId="10">#REF!</definedName>
    <definedName name="BL2CCC" localSheetId="4">'Attach-3 (QR)'!#REF!</definedName>
    <definedName name="BL2CCC">#REF!</definedName>
    <definedName name="BL3A" localSheetId="16">'[1]Attach-3 (QR)'!#REF!</definedName>
    <definedName name="BL3A" localSheetId="25">#REF!</definedName>
    <definedName name="BL3A" localSheetId="10">#REF!</definedName>
    <definedName name="BL3A" localSheetId="4">'Attach-3 (QR)'!$J$332</definedName>
    <definedName name="BL3A">#REF!</definedName>
    <definedName name="BL3AA" localSheetId="16">'[1]Attach-3 (QR)'!#REF!</definedName>
    <definedName name="BL3AA" localSheetId="25">#REF!</definedName>
    <definedName name="BL3AA" localSheetId="10">#REF!</definedName>
    <definedName name="BL3AA" localSheetId="4">'Attach-3 (QR)'!#REF!</definedName>
    <definedName name="BL3AA">#REF!</definedName>
    <definedName name="BL3AAA" localSheetId="16">'[1]Attach-3 (QR)'!#REF!</definedName>
    <definedName name="BL3AAA" localSheetId="22">'[2]Attach QR'!$J$788</definedName>
    <definedName name="BL3AAA" localSheetId="25">#REF!</definedName>
    <definedName name="BL3AAA" localSheetId="10">#REF!</definedName>
    <definedName name="BL3AAA" localSheetId="4">'Attach-3 (QR)'!#REF!</definedName>
    <definedName name="BL3AAA">#REF!</definedName>
    <definedName name="BL3B" localSheetId="16">'[1]Attach-3 (QR)'!#REF!</definedName>
    <definedName name="BL3B" localSheetId="25">#REF!</definedName>
    <definedName name="BL3B" localSheetId="10">#REF!</definedName>
    <definedName name="BL3B" localSheetId="4">'Attach-3 (QR)'!$K$332</definedName>
    <definedName name="BL3B">#REF!</definedName>
    <definedName name="BL3BB" localSheetId="16">'[1]Attach-3 (QR)'!#REF!</definedName>
    <definedName name="BL3BB" localSheetId="25">#REF!</definedName>
    <definedName name="BL3BB" localSheetId="10">#REF!</definedName>
    <definedName name="BL3BB" localSheetId="4">'Attach-3 (QR)'!#REF!</definedName>
    <definedName name="BL3BB">#REF!</definedName>
    <definedName name="BL3BBB" localSheetId="16">'[1]Attach-3 (QR)'!#REF!</definedName>
    <definedName name="BL3BBB" localSheetId="22">'[2]Attach QR'!$K$788</definedName>
    <definedName name="BL3BBB" localSheetId="25">#REF!</definedName>
    <definedName name="BL3BBB" localSheetId="10">#REF!</definedName>
    <definedName name="BL3BBB" localSheetId="4">'Attach-3 (QR)'!#REF!</definedName>
    <definedName name="BL3BBB">#REF!</definedName>
    <definedName name="BL3C" localSheetId="16">'[1]Attach-3 (QR)'!#REF!</definedName>
    <definedName name="BL3C" localSheetId="25">#REF!</definedName>
    <definedName name="BL3C" localSheetId="10">#REF!</definedName>
    <definedName name="BL3C" localSheetId="4">'Attach-3 (QR)'!$L$332</definedName>
    <definedName name="BL3C">#REF!</definedName>
    <definedName name="BL3CC" localSheetId="16">'[1]Attach-3 (QR)'!#REF!</definedName>
    <definedName name="BL3CC" localSheetId="25">#REF!</definedName>
    <definedName name="BL3CC" localSheetId="10">#REF!</definedName>
    <definedName name="BL3CC" localSheetId="4">'Attach-3 (QR)'!#REF!</definedName>
    <definedName name="BL3CC">#REF!</definedName>
    <definedName name="BL3CCC" localSheetId="16">'[1]Attach-3 (QR)'!#REF!</definedName>
    <definedName name="BL3CCC" localSheetId="22">'[2]Attach QR'!$L$788</definedName>
    <definedName name="BL3CCC" localSheetId="25">#REF!</definedName>
    <definedName name="BL3CCC" localSheetId="10">#REF!</definedName>
    <definedName name="BL3CCC" localSheetId="4">'Attach-3 (QR)'!#REF!</definedName>
    <definedName name="BL3CCC">#REF!</definedName>
    <definedName name="BL4A" localSheetId="16">'[1]Attach-3 (QR)'!#REF!</definedName>
    <definedName name="BL4A" localSheetId="25">#REF!</definedName>
    <definedName name="BL4A" localSheetId="10">#REF!</definedName>
    <definedName name="BL4A" localSheetId="4">'Attach-3 (QR)'!$J$333</definedName>
    <definedName name="BL4A">#REF!</definedName>
    <definedName name="BL4AA" localSheetId="16">'[1]Attach-3 (QR)'!#REF!</definedName>
    <definedName name="BL4AA" localSheetId="25">#REF!</definedName>
    <definedName name="BL4AA" localSheetId="10">#REF!</definedName>
    <definedName name="BL4AA" localSheetId="4">'Attach-3 (QR)'!#REF!</definedName>
    <definedName name="BL4AA">#REF!</definedName>
    <definedName name="BL4AAA" localSheetId="16">'[1]Attach-3 (QR)'!#REF!</definedName>
    <definedName name="BL4AAA" localSheetId="22">'[2]Attach QR'!$J$791</definedName>
    <definedName name="BL4AAA" localSheetId="25">#REF!</definedName>
    <definedName name="BL4AAA" localSheetId="10">#REF!</definedName>
    <definedName name="BL4AAA" localSheetId="4">'Attach-3 (QR)'!#REF!</definedName>
    <definedName name="BL4AAA">#REF!</definedName>
    <definedName name="BL4B" localSheetId="16">'[1]Attach-3 (QR)'!#REF!</definedName>
    <definedName name="BL4B" localSheetId="25">#REF!</definedName>
    <definedName name="BL4B" localSheetId="10">#REF!</definedName>
    <definedName name="BL4B" localSheetId="4">'Attach-3 (QR)'!$K$333</definedName>
    <definedName name="BL4B">#REF!</definedName>
    <definedName name="BL4BB" localSheetId="16">'[1]Attach-3 (QR)'!#REF!</definedName>
    <definedName name="BL4BB" localSheetId="25">#REF!</definedName>
    <definedName name="BL4BB" localSheetId="10">#REF!</definedName>
    <definedName name="BL4BB" localSheetId="4">'Attach-3 (QR)'!#REF!</definedName>
    <definedName name="BL4BB">#REF!</definedName>
    <definedName name="BL4BBB" localSheetId="16">'[1]Attach-3 (QR)'!#REF!</definedName>
    <definedName name="BL4BBB" localSheetId="22">'[2]Attach QR'!$K$791</definedName>
    <definedName name="BL4BBB" localSheetId="25">#REF!</definedName>
    <definedName name="BL4BBB" localSheetId="10">#REF!</definedName>
    <definedName name="BL4BBB" localSheetId="4">'Attach-3 (QR)'!#REF!</definedName>
    <definedName name="BL4BBB">#REF!</definedName>
    <definedName name="BL4C" localSheetId="16">'[1]Attach-3 (QR)'!#REF!</definedName>
    <definedName name="BL4C" localSheetId="25">#REF!</definedName>
    <definedName name="BL4C" localSheetId="10">#REF!</definedName>
    <definedName name="BL4C" localSheetId="4">'Attach-3 (QR)'!$L$333</definedName>
    <definedName name="BL4C">#REF!</definedName>
    <definedName name="BL4CC" localSheetId="16">'[1]Attach-3 (QR)'!#REF!</definedName>
    <definedName name="BL4CC" localSheetId="25">#REF!</definedName>
    <definedName name="BL4CC" localSheetId="10">#REF!</definedName>
    <definedName name="BL4CC" localSheetId="4">'Attach-3 (QR)'!#REF!</definedName>
    <definedName name="BL4CC">#REF!</definedName>
    <definedName name="BL4CCC" localSheetId="16">'[1]Attach-3 (QR)'!#REF!</definedName>
    <definedName name="BL4CCC" localSheetId="22">'[2]Attach QR'!$L$791</definedName>
    <definedName name="BL4CCC" localSheetId="25">#REF!</definedName>
    <definedName name="BL4CCC" localSheetId="10">#REF!</definedName>
    <definedName name="BL4CCC" localSheetId="4">'Attach-3 (QR)'!#REF!</definedName>
    <definedName name="BL4CCC">#REF!</definedName>
    <definedName name="BL5A" localSheetId="16">'[1]Attach-3 (QR)'!#REF!</definedName>
    <definedName name="BL5A" localSheetId="25">#REF!</definedName>
    <definedName name="BL5A" localSheetId="10">#REF!</definedName>
    <definedName name="BL5A" localSheetId="4">'Attach-3 (QR)'!$J$334</definedName>
    <definedName name="BL5A">#REF!</definedName>
    <definedName name="BL5AA" localSheetId="16">'[1]Attach-3 (QR)'!#REF!</definedName>
    <definedName name="BL5AA" localSheetId="25">#REF!</definedName>
    <definedName name="BL5AA" localSheetId="10">#REF!</definedName>
    <definedName name="BL5AA" localSheetId="4">'Attach-3 (QR)'!#REF!</definedName>
    <definedName name="BL5AA">#REF!</definedName>
    <definedName name="BL5AAA" localSheetId="16">'[1]Attach-3 (QR)'!#REF!</definedName>
    <definedName name="BL5AAA" localSheetId="22">'[2]Attach QR'!$J$794</definedName>
    <definedName name="BL5AAA" localSheetId="25">#REF!</definedName>
    <definedName name="BL5AAA" localSheetId="10">#REF!</definedName>
    <definedName name="BL5AAA" localSheetId="4">'Attach-3 (QR)'!#REF!</definedName>
    <definedName name="BL5AAA">#REF!</definedName>
    <definedName name="BL5B" localSheetId="16">'[1]Attach-3 (QR)'!#REF!</definedName>
    <definedName name="BL5B" localSheetId="25">#REF!</definedName>
    <definedName name="BL5B" localSheetId="10">#REF!</definedName>
    <definedName name="BL5B" localSheetId="4">'Attach-3 (QR)'!$K$334</definedName>
    <definedName name="BL5B">#REF!</definedName>
    <definedName name="BL5BB" localSheetId="16">'[1]Attach-3 (QR)'!#REF!</definedName>
    <definedName name="BL5BB" localSheetId="25">#REF!</definedName>
    <definedName name="BL5BB" localSheetId="10">#REF!</definedName>
    <definedName name="BL5BB" localSheetId="4">'Attach-3 (QR)'!#REF!</definedName>
    <definedName name="BL5BB">#REF!</definedName>
    <definedName name="BL5BBB" localSheetId="16">'[1]Attach-3 (QR)'!#REF!</definedName>
    <definedName name="BL5BBB" localSheetId="22">'[2]Attach QR'!$K$794</definedName>
    <definedName name="BL5BBB" localSheetId="25">#REF!</definedName>
    <definedName name="BL5BBB" localSheetId="10">#REF!</definedName>
    <definedName name="BL5BBB" localSheetId="4">'Attach-3 (QR)'!#REF!</definedName>
    <definedName name="BL5BBB">#REF!</definedName>
    <definedName name="BL5C" localSheetId="16">'[1]Attach-3 (QR)'!#REF!</definedName>
    <definedName name="BL5C" localSheetId="25">#REF!</definedName>
    <definedName name="BL5C" localSheetId="10">#REF!</definedName>
    <definedName name="BL5C" localSheetId="4">'Attach-3 (QR)'!$L$334</definedName>
    <definedName name="BL5C">#REF!</definedName>
    <definedName name="BL5CC" localSheetId="16">'[1]Attach-3 (QR)'!#REF!</definedName>
    <definedName name="BL5CC" localSheetId="25">#REF!</definedName>
    <definedName name="BL5CC" localSheetId="10">#REF!</definedName>
    <definedName name="BL5CC" localSheetId="4">'Attach-3 (QR)'!#REF!</definedName>
    <definedName name="BL5CC">#REF!</definedName>
    <definedName name="BL5CCC" localSheetId="16">'[1]Attach-3 (QR)'!#REF!</definedName>
    <definedName name="BL5CCC" localSheetId="22">'[2]Attach QR'!$L$794</definedName>
    <definedName name="BL5CCC" localSheetId="25">#REF!</definedName>
    <definedName name="BL5CCC" localSheetId="10">#REF!</definedName>
    <definedName name="BL5CCC" localSheetId="4">'Attach-3 (QR)'!#REF!</definedName>
    <definedName name="BL5CCC">#REF!</definedName>
    <definedName name="CAPA1" localSheetId="16">'[1]Attach-3 (QR)'!#REF!</definedName>
    <definedName name="CAPA1" localSheetId="25">#REF!</definedName>
    <definedName name="CAPA1" localSheetId="10">#REF!</definedName>
    <definedName name="CAPA1" localSheetId="4">'Attach-3 (QR)'!#REF!</definedName>
    <definedName name="CAPA1">#REF!</definedName>
    <definedName name="CAPA11" localSheetId="16">'[1]Attach-3 (QR)'!#REF!</definedName>
    <definedName name="CAPA11" localSheetId="25">#REF!</definedName>
    <definedName name="CAPA11" localSheetId="10">#REF!</definedName>
    <definedName name="CAPA11" localSheetId="4">'Attach-3 (QR)'!#REF!</definedName>
    <definedName name="CAPA11">#REF!</definedName>
    <definedName name="CAPA111" localSheetId="16">'[1]Attach-3 (QR)'!#REF!</definedName>
    <definedName name="CAPA111" localSheetId="22">'[2]Attach QR'!$F$505</definedName>
    <definedName name="CAPA111" localSheetId="25">#REF!</definedName>
    <definedName name="CAPA111" localSheetId="10">#REF!</definedName>
    <definedName name="CAPA111" localSheetId="4">'Attach-3 (QR)'!#REF!</definedName>
    <definedName name="CAPA111">#REF!</definedName>
    <definedName name="CAPA2" localSheetId="16">'[1]Attach-3 (QR)'!#REF!</definedName>
    <definedName name="CAPA2" localSheetId="25">#REF!</definedName>
    <definedName name="CAPA2" localSheetId="10">#REF!</definedName>
    <definedName name="CAPA2" localSheetId="4">'Attach-3 (QR)'!#REF!</definedName>
    <definedName name="CAPA2">#REF!</definedName>
    <definedName name="CAPA22" localSheetId="16">'[1]Attach-3 (QR)'!#REF!</definedName>
    <definedName name="CAPA22" localSheetId="25">#REF!</definedName>
    <definedName name="CAPA22" localSheetId="10">#REF!</definedName>
    <definedName name="CAPA22" localSheetId="4">'Attach-3 (QR)'!#REF!</definedName>
    <definedName name="CAPA22">#REF!</definedName>
    <definedName name="CAPA222" localSheetId="16">'[1]Attach-3 (QR)'!#REF!</definedName>
    <definedName name="CAPA222" localSheetId="22">'[2]Attach QR'!$I$505</definedName>
    <definedName name="CAPA222" localSheetId="25">#REF!</definedName>
    <definedName name="CAPA222" localSheetId="10">#REF!</definedName>
    <definedName name="CAPA222" localSheetId="4">'Attach-3 (QR)'!#REF!</definedName>
    <definedName name="CAPA222">#REF!</definedName>
    <definedName name="CAPA3" localSheetId="16">'[1]Attach-3 (QR)'!#REF!</definedName>
    <definedName name="CAPA3" localSheetId="25">#REF!</definedName>
    <definedName name="CAPA3" localSheetId="10">#REF!</definedName>
    <definedName name="CAPA3" localSheetId="4">'Attach-3 (QR)'!#REF!</definedName>
    <definedName name="CAPA3">#REF!</definedName>
    <definedName name="CAPA33" localSheetId="16">'[1]Attach-3 (QR)'!#REF!</definedName>
    <definedName name="CAPA33" localSheetId="25">#REF!</definedName>
    <definedName name="CAPA33" localSheetId="10">#REF!</definedName>
    <definedName name="CAPA33" localSheetId="4">'Attach-3 (QR)'!#REF!</definedName>
    <definedName name="CAPA33">#REF!</definedName>
    <definedName name="CAPA333" localSheetId="16">'[1]Attach-3 (QR)'!#REF!</definedName>
    <definedName name="CAPA333" localSheetId="22">'[2]Attach QR'!$G$651</definedName>
    <definedName name="CAPA333" localSheetId="25">#REF!</definedName>
    <definedName name="CAPA333" localSheetId="10">#REF!</definedName>
    <definedName name="CAPA333" localSheetId="4">'Attach-3 (QR)'!#REF!</definedName>
    <definedName name="CAPA333">#REF!</definedName>
    <definedName name="CAPA4" localSheetId="16">'[1]Attach-3 (QR)'!#REF!</definedName>
    <definedName name="CAPA4" localSheetId="25">#REF!</definedName>
    <definedName name="CAPA4" localSheetId="10">#REF!</definedName>
    <definedName name="CAPA4" localSheetId="4">'Attach-3 (QR)'!#REF!</definedName>
    <definedName name="CAPA4">#REF!</definedName>
    <definedName name="CAPA44" localSheetId="16">'[1]Attach-3 (QR)'!#REF!</definedName>
    <definedName name="CAPA44" localSheetId="25">#REF!</definedName>
    <definedName name="CAPA44" localSheetId="10">#REF!</definedName>
    <definedName name="CAPA44" localSheetId="4">'Attach-3 (QR)'!#REF!</definedName>
    <definedName name="CAPA44">#REF!</definedName>
    <definedName name="CAPA444" localSheetId="16">'[1]Attach-3 (QR)'!#REF!</definedName>
    <definedName name="CAPA444" localSheetId="22">'[2]Attach QR'!$I$651</definedName>
    <definedName name="CAPA444" localSheetId="25">#REF!</definedName>
    <definedName name="CAPA444" localSheetId="10">#REF!</definedName>
    <definedName name="CAPA444" localSheetId="4">'Attach-3 (QR)'!#REF!</definedName>
    <definedName name="CAPA444">#REF!</definedName>
    <definedName name="CAPA7" localSheetId="16">'[1]Attach-3 (QR)'!#REF!</definedName>
    <definedName name="CAPA7" localSheetId="25">#REF!</definedName>
    <definedName name="CAPA7" localSheetId="10">#REF!</definedName>
    <definedName name="CAPA7" localSheetId="4">'Attach-3 (QR)'!#REF!</definedName>
    <definedName name="CAPA7">#REF!</definedName>
    <definedName name="CAPA77" localSheetId="16">'[1]Attach-3 (QR)'!#REF!</definedName>
    <definedName name="CAPA77" localSheetId="25">#REF!</definedName>
    <definedName name="CAPA77" localSheetId="10">#REF!</definedName>
    <definedName name="CAPA77" localSheetId="4">'Attach-3 (QR)'!#REF!</definedName>
    <definedName name="CAPA77">#REF!</definedName>
    <definedName name="CAPA777" localSheetId="16">'[1]Attach-3 (QR)'!#REF!</definedName>
    <definedName name="CAPA777" localSheetId="22">'[2]Attach QR'!$D$505</definedName>
    <definedName name="CAPA777" localSheetId="25">#REF!</definedName>
    <definedName name="CAPA777" localSheetId="10">#REF!</definedName>
    <definedName name="CAPA777" localSheetId="4">'Attach-3 (QR)'!#REF!</definedName>
    <definedName name="CAPA777">#REF!</definedName>
    <definedName name="COO" localSheetId="16">'[3]Sch-1a'!#REF!</definedName>
    <definedName name="COO" localSheetId="25">'[4]Sch-1a'!#REF!</definedName>
    <definedName name="COO" localSheetId="10">'[4]Sch-1a'!#REF!</definedName>
    <definedName name="COO">'[4]Sch-1a'!#REF!</definedName>
    <definedName name="date" localSheetId="16">#REF!</definedName>
    <definedName name="date" localSheetId="25">#REF!</definedName>
    <definedName name="date" localSheetId="10">#REF!</definedName>
    <definedName name="date">#REF!</definedName>
    <definedName name="iii" localSheetId="16">#REF!</definedName>
    <definedName name="iii" localSheetId="25">#REF!</definedName>
    <definedName name="iii" localSheetId="10">#REF!</definedName>
    <definedName name="iii">#REF!</definedName>
    <definedName name="LA" localSheetId="16">#REF!</definedName>
    <definedName name="LA" localSheetId="25">#REF!</definedName>
    <definedName name="LA">#REF!</definedName>
    <definedName name="logo1">"Picture 7"</definedName>
    <definedName name="MANU1" localSheetId="16">'[1]Attach-3 (QR)'!#REF!</definedName>
    <definedName name="MANU1" localSheetId="25">#REF!</definedName>
    <definedName name="MANU1" localSheetId="10">#REF!</definedName>
    <definedName name="MANU1" localSheetId="4">'Attach-3 (QR)'!#REF!</definedName>
    <definedName name="MANU1">#REF!</definedName>
    <definedName name="MANU11" localSheetId="16">'[1]Attach-3 (QR)'!#REF!</definedName>
    <definedName name="MANU11" localSheetId="25">#REF!</definedName>
    <definedName name="MANU11" localSheetId="10">#REF!</definedName>
    <definedName name="MANU11" localSheetId="4">'Attach-3 (QR)'!#REF!</definedName>
    <definedName name="MANU11">#REF!</definedName>
    <definedName name="MANU111" localSheetId="16">'[1]Attach-3 (QR)'!#REF!</definedName>
    <definedName name="MANU111" localSheetId="22">'[2]Attach QR'!$H$350</definedName>
    <definedName name="MANU111" localSheetId="25">#REF!</definedName>
    <definedName name="MANU111" localSheetId="10">#REF!</definedName>
    <definedName name="MANU111" localSheetId="4">'Attach-3 (QR)'!#REF!</definedName>
    <definedName name="MANU111">#REF!</definedName>
    <definedName name="MANU2" localSheetId="16">'[1]Attach-3 (QR)'!#REF!</definedName>
    <definedName name="MANU2" localSheetId="25">#REF!</definedName>
    <definedName name="MANU2" localSheetId="10">#REF!</definedName>
    <definedName name="MANU2" localSheetId="4">'Attach-3 (QR)'!#REF!</definedName>
    <definedName name="MANU2">#REF!</definedName>
    <definedName name="MANU22" localSheetId="16">'[1]Attach-3 (QR)'!#REF!</definedName>
    <definedName name="MANU22" localSheetId="25">#REF!</definedName>
    <definedName name="MANU22" localSheetId="10">#REF!</definedName>
    <definedName name="MANU22" localSheetId="4">'Attach-3 (QR)'!#REF!</definedName>
    <definedName name="MANU22">#REF!</definedName>
    <definedName name="MANU222" localSheetId="16">'[1]Attach-3 (QR)'!#REF!</definedName>
    <definedName name="MANU222" localSheetId="22">'[2]Attach QR'!$H$419</definedName>
    <definedName name="MANU222" localSheetId="25">#REF!</definedName>
    <definedName name="MANU222" localSheetId="10">#REF!</definedName>
    <definedName name="MANU222" localSheetId="4">'Attach-3 (QR)'!#REF!</definedName>
    <definedName name="MANU222">#REF!</definedName>
    <definedName name="MANU3" localSheetId="16">'[1]Attach-3 (QR)'!#REF!</definedName>
    <definedName name="MANU3" localSheetId="25">#REF!</definedName>
    <definedName name="MANU3" localSheetId="10">#REF!</definedName>
    <definedName name="MANU3" localSheetId="4">'Attach-3 (QR)'!#REF!</definedName>
    <definedName name="MANU3">#REF!</definedName>
    <definedName name="MANU33" localSheetId="16">'[1]Attach-3 (QR)'!#REF!</definedName>
    <definedName name="MANU33" localSheetId="25">#REF!</definedName>
    <definedName name="MANU33" localSheetId="10">#REF!</definedName>
    <definedName name="MANU33" localSheetId="4">'Attach-3 (QR)'!#REF!</definedName>
    <definedName name="MANU33">#REF!</definedName>
    <definedName name="MANU333" localSheetId="16">'[1]Attach-3 (QR)'!#REF!</definedName>
    <definedName name="MANU333" localSheetId="22">'[2]Attach QR'!$G$560</definedName>
    <definedName name="MANU333" localSheetId="25">#REF!</definedName>
    <definedName name="MANU333" localSheetId="10">#REF!</definedName>
    <definedName name="MANU333" localSheetId="4">'Attach-3 (QR)'!#REF!</definedName>
    <definedName name="MANU333">#REF!</definedName>
    <definedName name="MANU4" localSheetId="16">'[1]Attach-3 (QR)'!#REF!</definedName>
    <definedName name="MANU4" localSheetId="25">#REF!</definedName>
    <definedName name="MANU4" localSheetId="10">#REF!</definedName>
    <definedName name="MANU4" localSheetId="4">'Attach-3 (QR)'!#REF!</definedName>
    <definedName name="MANU4">#REF!</definedName>
    <definedName name="MANU44" localSheetId="16">'[1]Attach-3 (QR)'!#REF!</definedName>
    <definedName name="MANU44" localSheetId="25">#REF!</definedName>
    <definedName name="MANU44" localSheetId="10">#REF!</definedName>
    <definedName name="MANU44" localSheetId="4">'Attach-3 (QR)'!#REF!</definedName>
    <definedName name="MANU44">#REF!</definedName>
    <definedName name="MANU444" localSheetId="16">'[1]Attach-3 (QR)'!#REF!</definedName>
    <definedName name="MANU444" localSheetId="22">'[2]Attach QR'!$I$560</definedName>
    <definedName name="MANU444" localSheetId="25">#REF!</definedName>
    <definedName name="MANU444" localSheetId="10">#REF!</definedName>
    <definedName name="MANU444" localSheetId="4">'Attach-3 (QR)'!#REF!</definedName>
    <definedName name="MANU444">#REF!</definedName>
    <definedName name="MANU5" localSheetId="16">'[1]Attach-3 (QR)'!#REF!</definedName>
    <definedName name="MANU5" localSheetId="25">#REF!</definedName>
    <definedName name="MANU5" localSheetId="10">#REF!</definedName>
    <definedName name="MANU5" localSheetId="4">'Attach-3 (QR)'!#REF!</definedName>
    <definedName name="MANU5">#REF!</definedName>
    <definedName name="MANU55" localSheetId="16">'[1]Attach-3 (QR)'!#REF!</definedName>
    <definedName name="MANU55" localSheetId="25">#REF!</definedName>
    <definedName name="MANU55" localSheetId="10">#REF!</definedName>
    <definedName name="MANU55" localSheetId="4">'Attach-3 (QR)'!#REF!</definedName>
    <definedName name="MANU55">#REF!</definedName>
    <definedName name="MANU555" localSheetId="16">'[1]Attach-3 (QR)'!#REF!</definedName>
    <definedName name="MANU555" localSheetId="22">'[2]Attach QR'!$E$560</definedName>
    <definedName name="MANU555" localSheetId="25">#REF!</definedName>
    <definedName name="MANU555" localSheetId="10">#REF!</definedName>
    <definedName name="MANU555" localSheetId="4">'Attach-3 (QR)'!#REF!</definedName>
    <definedName name="MANU555">#REF!</definedName>
    <definedName name="PATH1" localSheetId="16">'[1]Attach-3 (QR)'!#REF!</definedName>
    <definedName name="PATH1" localSheetId="25">#REF!</definedName>
    <definedName name="PATH1" localSheetId="10">#REF!</definedName>
    <definedName name="PATH1" localSheetId="4">'Attach-3 (QR)'!#REF!</definedName>
    <definedName name="PATH1">#REF!</definedName>
    <definedName name="PATH11" localSheetId="16">'[1]Attach-3 (QR)'!#REF!</definedName>
    <definedName name="PATH11" localSheetId="25">#REF!</definedName>
    <definedName name="PATH11" localSheetId="10">#REF!</definedName>
    <definedName name="PATH11" localSheetId="4">'Attach-3 (QR)'!#REF!</definedName>
    <definedName name="PATH11">#REF!</definedName>
    <definedName name="PATH111" localSheetId="16">'[1]Attach-3 (QR)'!#REF!</definedName>
    <definedName name="PATH111" localSheetId="22">'[2]Attach QR'!$G$170</definedName>
    <definedName name="PATH111" localSheetId="25">#REF!</definedName>
    <definedName name="PATH111" localSheetId="10">#REF!</definedName>
    <definedName name="PATH111" localSheetId="4">'Attach-3 (QR)'!#REF!</definedName>
    <definedName name="PATH111">#REF!</definedName>
    <definedName name="PATH2" localSheetId="16">'[1]Attach-3 (QR)'!#REF!</definedName>
    <definedName name="PATH2" localSheetId="25">#REF!</definedName>
    <definedName name="PATH2" localSheetId="10">#REF!</definedName>
    <definedName name="PATH2" localSheetId="4">'Attach-3 (QR)'!#REF!</definedName>
    <definedName name="PATH2">#REF!</definedName>
    <definedName name="PATH22" localSheetId="16">'[1]Attach-3 (QR)'!#REF!</definedName>
    <definedName name="PATH22" localSheetId="25">#REF!</definedName>
    <definedName name="PATH22" localSheetId="10">#REF!</definedName>
    <definedName name="PATH22" localSheetId="4">'Attach-3 (QR)'!#REF!</definedName>
    <definedName name="PATH22">#REF!</definedName>
    <definedName name="PATH222" localSheetId="16">'[1]Attach-3 (QR)'!#REF!</definedName>
    <definedName name="PATH222" localSheetId="22">'[2]Attach QR'!$I$170</definedName>
    <definedName name="PATH222" localSheetId="25">#REF!</definedName>
    <definedName name="PATH222" localSheetId="10">#REF!</definedName>
    <definedName name="PATH222" localSheetId="4">'Attach-3 (QR)'!#REF!</definedName>
    <definedName name="PATH222">#REF!</definedName>
    <definedName name="PATH3" localSheetId="16">'[1]Attach-3 (QR)'!#REF!</definedName>
    <definedName name="PATH3" localSheetId="25">#REF!</definedName>
    <definedName name="PATH3" localSheetId="10">#REF!</definedName>
    <definedName name="PATH3" localSheetId="4">'Attach-3 (QR)'!#REF!</definedName>
    <definedName name="PATH3">#REF!</definedName>
    <definedName name="PATH33" localSheetId="16">'[1]Attach-3 (QR)'!#REF!</definedName>
    <definedName name="PATH33" localSheetId="25">#REF!</definedName>
    <definedName name="PATH33" localSheetId="10">#REF!</definedName>
    <definedName name="PATH33" localSheetId="4">'Attach-3 (QR)'!#REF!</definedName>
    <definedName name="PATH33">#REF!</definedName>
    <definedName name="PATH333" localSheetId="16">'[1]Attach-3 (QR)'!#REF!</definedName>
    <definedName name="PATH333" localSheetId="22">'[2]Attach QR'!$G$246</definedName>
    <definedName name="PATH333" localSheetId="25">#REF!</definedName>
    <definedName name="PATH333" localSheetId="10">#REF!</definedName>
    <definedName name="PATH333" localSheetId="4">'Attach-3 (QR)'!#REF!</definedName>
    <definedName name="PATH333">#REF!</definedName>
    <definedName name="PATH4" localSheetId="16">'[1]Attach-3 (QR)'!#REF!</definedName>
    <definedName name="PATH4" localSheetId="25">#REF!</definedName>
    <definedName name="PATH4" localSheetId="10">#REF!</definedName>
    <definedName name="PATH4" localSheetId="4">'Attach-3 (QR)'!#REF!</definedName>
    <definedName name="PATH4">#REF!</definedName>
    <definedName name="PATH44" localSheetId="16">'[1]Attach-3 (QR)'!#REF!</definedName>
    <definedName name="PATH44" localSheetId="25">#REF!</definedName>
    <definedName name="PATH44" localSheetId="10">#REF!</definedName>
    <definedName name="PATH44" localSheetId="4">'Attach-3 (QR)'!#REF!</definedName>
    <definedName name="PATH44">#REF!</definedName>
    <definedName name="PATH444" localSheetId="16">'[1]Attach-3 (QR)'!#REF!</definedName>
    <definedName name="PATH444" localSheetId="22">'[2]Attach QR'!$I$246</definedName>
    <definedName name="PATH444" localSheetId="25">#REF!</definedName>
    <definedName name="PATH444" localSheetId="10">#REF!</definedName>
    <definedName name="PATH444" localSheetId="4">'Attach-3 (QR)'!#REF!</definedName>
    <definedName name="PATH444">#REF!</definedName>
    <definedName name="PATH5" localSheetId="16">'[1]Attach-3 (QR)'!#REF!</definedName>
    <definedName name="PATH5" localSheetId="25">#REF!</definedName>
    <definedName name="PATH5" localSheetId="10">#REF!</definedName>
    <definedName name="PATH5" localSheetId="4">'Attach-3 (QR)'!#REF!</definedName>
    <definedName name="PATH5">#REF!</definedName>
    <definedName name="PATH55" localSheetId="16">'[1]Attach-3 (QR)'!#REF!</definedName>
    <definedName name="PATH55" localSheetId="25">#REF!</definedName>
    <definedName name="PATH55" localSheetId="10">#REF!</definedName>
    <definedName name="PATH55" localSheetId="4">'Attach-3 (QR)'!#REF!</definedName>
    <definedName name="PATH55">#REF!</definedName>
    <definedName name="PATH555" localSheetId="16">'[1]Attach-3 (QR)'!#REF!</definedName>
    <definedName name="PATH555" localSheetId="25">#REF!</definedName>
    <definedName name="PATH555" localSheetId="10">#REF!</definedName>
    <definedName name="PATH555" localSheetId="4">'Attach-3 (QR)'!#REF!</definedName>
    <definedName name="PATH555">#REF!</definedName>
    <definedName name="PATHAR1" localSheetId="16">'[1]Attach-3 (QR)'!#REF!</definedName>
    <definedName name="PATHAR1" localSheetId="25">#REF!</definedName>
    <definedName name="PATHAR1" localSheetId="10">#REF!</definedName>
    <definedName name="PATHAR1" localSheetId="4">'Attach-3 (QR)'!$AN$294</definedName>
    <definedName name="PATHAR1">#REF!</definedName>
    <definedName name="PATHAR2" localSheetId="16">'[1]Attach-3 (QR)'!#REF!</definedName>
    <definedName name="PATHAR2" localSheetId="25">#REF!</definedName>
    <definedName name="PATHAR2" localSheetId="10">#REF!</definedName>
    <definedName name="PATHAR2" localSheetId="4">'Attach-3 (QR)'!$AN$295</definedName>
    <definedName name="PATHAR2">#REF!</definedName>
    <definedName name="PATHAR3" localSheetId="16">'[1]Attach-3 (QR)'!#REF!</definedName>
    <definedName name="PATHAR3" localSheetId="22">'[2]Attach QR'!$AO$750</definedName>
    <definedName name="PATHAR3" localSheetId="25">#REF!</definedName>
    <definedName name="PATHAR3" localSheetId="10">#REF!</definedName>
    <definedName name="PATHAR3" localSheetId="4">'Attach-3 (QR)'!$AN$296</definedName>
    <definedName name="PATHAR3">#REF!</definedName>
    <definedName name="PATHJV1" localSheetId="16">'[1]Attach-3 (QR)'!#REF!</definedName>
    <definedName name="PATHJV1" localSheetId="25">#REF!</definedName>
    <definedName name="PATHJV1" localSheetId="10">#REF!</definedName>
    <definedName name="PATHJV1" localSheetId="4">'Attach-3 (QR)'!#REF!</definedName>
    <definedName name="PATHJV1">#REF!</definedName>
    <definedName name="PATHJV11" localSheetId="16">'[1]Attach-3 (QR)'!#REF!</definedName>
    <definedName name="PATHJV11" localSheetId="25">#REF!</definedName>
    <definedName name="PATHJV11" localSheetId="10">#REF!</definedName>
    <definedName name="PATHJV11" localSheetId="4">'Attach-3 (QR)'!#REF!</definedName>
    <definedName name="PATHJV11">#REF!</definedName>
    <definedName name="PATHJV111" localSheetId="16">'[1]Attach-3 (QR)'!#REF!</definedName>
    <definedName name="PATHJV111" localSheetId="25">#REF!</definedName>
    <definedName name="PATHJV111" localSheetId="10">#REF!</definedName>
    <definedName name="PATHJV111" localSheetId="4">'Attach-3 (QR)'!#REF!</definedName>
    <definedName name="PATHJV111">#REF!</definedName>
    <definedName name="PATHJV2" localSheetId="16">'[1]Attach-3 (QR)'!#REF!</definedName>
    <definedName name="PATHJV2" localSheetId="25">#REF!</definedName>
    <definedName name="PATHJV2" localSheetId="10">#REF!</definedName>
    <definedName name="PATHJV2" localSheetId="4">'Attach-3 (QR)'!#REF!</definedName>
    <definedName name="PATHJV2">#REF!</definedName>
    <definedName name="PATHJV22" localSheetId="16">'[1]Attach-3 (QR)'!#REF!</definedName>
    <definedName name="PATHJV22" localSheetId="25">#REF!</definedName>
    <definedName name="PATHJV22" localSheetId="10">#REF!</definedName>
    <definedName name="PATHJV22" localSheetId="4">'Attach-3 (QR)'!#REF!</definedName>
    <definedName name="PATHJV22">#REF!</definedName>
    <definedName name="PATHJV222" localSheetId="16">'[1]Attach-3 (QR)'!#REF!</definedName>
    <definedName name="PATHJV222" localSheetId="25">#REF!</definedName>
    <definedName name="PATHJV222" localSheetId="10">#REF!</definedName>
    <definedName name="PATHJV222" localSheetId="4">'Attach-3 (QR)'!#REF!</definedName>
    <definedName name="PATHJV222">#REF!</definedName>
    <definedName name="PATHJV3" localSheetId="16">'[1]Attach-3 (QR)'!#REF!</definedName>
    <definedName name="PATHJV3" localSheetId="22">'[2]Attach QR'!$I$61</definedName>
    <definedName name="PATHJV3" localSheetId="25">#REF!</definedName>
    <definedName name="PATHJV3" localSheetId="10">#REF!</definedName>
    <definedName name="PATHJV3" localSheetId="4">'Attach-3 (QR)'!#REF!</definedName>
    <definedName name="PATHJV3">#REF!</definedName>
    <definedName name="PATHJV33" localSheetId="16">'[1]Attach-3 (QR)'!#REF!</definedName>
    <definedName name="PATHJV33" localSheetId="22">'[2]Attach QR'!$G$61</definedName>
    <definedName name="PATHJV33" localSheetId="25">#REF!</definedName>
    <definedName name="PATHJV33" localSheetId="10">#REF!</definedName>
    <definedName name="PATHJV33" localSheetId="4">'Attach-3 (QR)'!#REF!</definedName>
    <definedName name="PATHJV33">#REF!</definedName>
    <definedName name="PATHJV333" localSheetId="16">'[1]Attach-3 (QR)'!#REF!</definedName>
    <definedName name="PATHJV333" localSheetId="22">'[2]Attach QR'!$E$61</definedName>
    <definedName name="PATHJV333" localSheetId="25">#REF!</definedName>
    <definedName name="PATHJV333" localSheetId="10">#REF!</definedName>
    <definedName name="PATHJV333" localSheetId="4">'Attach-3 (QR)'!#REF!</definedName>
    <definedName name="PATHJV333">#REF!</definedName>
    <definedName name="PATHJVPR1" localSheetId="16">'[1]Attach-3 (QR)'!#REF!</definedName>
    <definedName name="PATHJVPR1" localSheetId="25">#REF!</definedName>
    <definedName name="PATHJVPR1" localSheetId="10">#REF!</definedName>
    <definedName name="PATHJVPR1" localSheetId="4">'Attach-3 (QR)'!$K$330</definedName>
    <definedName name="PATHJVPR1">#REF!</definedName>
    <definedName name="PATHJVPR11" localSheetId="16">'[1]Attach-3 (QR)'!#REF!</definedName>
    <definedName name="PATHJVPR11" localSheetId="25">#REF!</definedName>
    <definedName name="PATHJVPR11" localSheetId="10">#REF!</definedName>
    <definedName name="PATHJVPR11" localSheetId="4">'Attach-3 (QR)'!#REF!</definedName>
    <definedName name="PATHJVPR11">#REF!</definedName>
    <definedName name="PATHJVPR111" localSheetId="16">'[1]Attach-3 (QR)'!#REF!</definedName>
    <definedName name="PATHJVPR111" localSheetId="22">'[2]Attach QR'!$K$782</definedName>
    <definedName name="PATHJVPR111" localSheetId="25">#REF!</definedName>
    <definedName name="PATHJVPR111" localSheetId="10">#REF!</definedName>
    <definedName name="PATHJVPR111" localSheetId="4">'Attach-3 (QR)'!#REF!</definedName>
    <definedName name="PATHJVPR111">#REF!</definedName>
    <definedName name="PATHJVPR2" localSheetId="16">'[1]Attach-3 (QR)'!#REF!</definedName>
    <definedName name="PATHJVPR2" localSheetId="25">#REF!</definedName>
    <definedName name="PATHJVPR2" localSheetId="10">#REF!</definedName>
    <definedName name="PATHJVPR2" localSheetId="4">'Attach-3 (QR)'!$L$330</definedName>
    <definedName name="PATHJVPR2">#REF!</definedName>
    <definedName name="PATHJVPR22" localSheetId="16">'[1]Attach-3 (QR)'!#REF!</definedName>
    <definedName name="PATHJVPR22" localSheetId="25">#REF!</definedName>
    <definedName name="PATHJVPR22" localSheetId="10">#REF!</definedName>
    <definedName name="PATHJVPR22" localSheetId="4">'Attach-3 (QR)'!#REF!</definedName>
    <definedName name="PATHJVPR22">#REF!</definedName>
    <definedName name="PATHJVPR222" localSheetId="16">'[1]Attach-3 (QR)'!#REF!</definedName>
    <definedName name="PATHJVPR222" localSheetId="22">'[2]Attach QR'!$L$782</definedName>
    <definedName name="PATHJVPR222" localSheetId="25">#REF!</definedName>
    <definedName name="PATHJVPR222" localSheetId="10">#REF!</definedName>
    <definedName name="PATHJVPR222" localSheetId="4">'Attach-3 (QR)'!#REF!</definedName>
    <definedName name="PATHJVPR222">#REF!</definedName>
    <definedName name="PATHLA1" localSheetId="16">'[1]Attach-3 (QR)'!#REF!</definedName>
    <definedName name="PATHLA1" localSheetId="25">#REF!</definedName>
    <definedName name="PATHLA1" localSheetId="10">#REF!</definedName>
    <definedName name="PATHLA1" localSheetId="4">'Attach-3 (QR)'!#REF!</definedName>
    <definedName name="PATHLA1">#REF!</definedName>
    <definedName name="PATHLA2" localSheetId="16">'[1]Attach-3 (QR)'!#REF!</definedName>
    <definedName name="PATHLA2" localSheetId="25">#REF!</definedName>
    <definedName name="PATHLA2" localSheetId="10">#REF!</definedName>
    <definedName name="PATHLA2" localSheetId="4">'Attach-3 (QR)'!#REF!</definedName>
    <definedName name="PATHLA2">#REF!</definedName>
    <definedName name="PATHLA3" localSheetId="16">'[1]Attach-3 (QR)'!#REF!</definedName>
    <definedName name="PATHLA3" localSheetId="22">'[2]Attach QR'!$D$651</definedName>
    <definedName name="PATHLA3" localSheetId="25">#REF!</definedName>
    <definedName name="PATHLA3" localSheetId="10">#REF!</definedName>
    <definedName name="PATHLA3" localSheetId="4">'Attach-3 (QR)'!#REF!</definedName>
    <definedName name="PATHLA3">#REF!</definedName>
    <definedName name="PATHLP1" localSheetId="16">'[1]Attach-3 (QR)'!#REF!</definedName>
    <definedName name="PATHLP1" localSheetId="25">#REF!</definedName>
    <definedName name="PATHLP1" localSheetId="10">#REF!</definedName>
    <definedName name="PATHLP1" localSheetId="4">'Attach-3 (QR)'!$J$330</definedName>
    <definedName name="PATHLP1">#REF!</definedName>
    <definedName name="PATHLP2" localSheetId="16">'[1]Attach-3 (QR)'!#REF!</definedName>
    <definedName name="PATHLP2" localSheetId="25">#REF!</definedName>
    <definedName name="PATHLP2" localSheetId="10">#REF!</definedName>
    <definedName name="PATHLP2" localSheetId="4">'Attach-3 (QR)'!#REF!</definedName>
    <definedName name="PATHLP2">#REF!</definedName>
    <definedName name="PATHLP3" localSheetId="16">'[1]Attach-3 (QR)'!#REF!</definedName>
    <definedName name="PATHLP3" localSheetId="22">'[2]Attach QR'!$J$782</definedName>
    <definedName name="PATHLP3" localSheetId="25">#REF!</definedName>
    <definedName name="PATHLP3" localSheetId="10">#REF!</definedName>
    <definedName name="PATHLP3" localSheetId="4">'Attach-3 (QR)'!#REF!</definedName>
    <definedName name="PATHLP3">#REF!</definedName>
    <definedName name="PATHPR1" localSheetId="16">'[1]Attach-3 (QR)'!#REF!</definedName>
    <definedName name="PATHPR1" localSheetId="25">#REF!</definedName>
    <definedName name="PATHPR1" localSheetId="10">#REF!</definedName>
    <definedName name="PATHPR1" localSheetId="4">'Attach-3 (QR)'!$K$330</definedName>
    <definedName name="PATHPR1">#REF!</definedName>
    <definedName name="PATHPR2" localSheetId="16">'[1]Attach-3 (QR)'!#REF!</definedName>
    <definedName name="PATHPR2" localSheetId="25">#REF!</definedName>
    <definedName name="PATHPR2" localSheetId="10">#REF!</definedName>
    <definedName name="PATHPR2" localSheetId="4">'Attach-3 (QR)'!#REF!</definedName>
    <definedName name="PATHPR2">#REF!</definedName>
    <definedName name="_xlnm.Print_Area" localSheetId="14">'Attach 10'!$A$1:$E$20</definedName>
    <definedName name="_xlnm.Print_Area" localSheetId="15">'Attach 11'!$A$1:$E$28</definedName>
    <definedName name="_xlnm.Print_Area" localSheetId="16">'Attach 12'!$A$1:$F$99</definedName>
    <definedName name="_xlnm.Print_Area" localSheetId="17">'Attach 13'!$A$1:$E$27</definedName>
    <definedName name="_xlnm.Print_Area" localSheetId="18">'Attach 14'!$A$1:$E$27</definedName>
    <definedName name="_xlnm.Print_Area" localSheetId="19">'Attach 14-IP'!$A$8:$I$222</definedName>
    <definedName name="_xlnm.Print_Area" localSheetId="20">'Attach 15'!$A$1:$E$84</definedName>
    <definedName name="_xlnm.Print_Area" localSheetId="21">'Attach 16'!$A$1:$L$94</definedName>
    <definedName name="_xlnm.Print_Area" localSheetId="22">'Attach 17'!$A$1:$E$30</definedName>
    <definedName name="_xlnm.Print_Area" localSheetId="23">'Attach 18'!$A$1:$E$31</definedName>
    <definedName name="_xlnm.Print_Area" localSheetId="24">'Attach 19'!$A$1:$E$31</definedName>
    <definedName name="_xlnm.Print_Area" localSheetId="25">'Attach 23'!$A$1:$E$27</definedName>
    <definedName name="_xlnm.Print_Area" localSheetId="3">'Attach 3(JV)'!$A$1:$E$26</definedName>
    <definedName name="_xlnm.Print_Area" localSheetId="5">'Attach 4'!$A$1:$G$25</definedName>
    <definedName name="_xlnm.Print_Area" localSheetId="6">'Attach 4 (A)'!$A$1:$E$26</definedName>
    <definedName name="_xlnm.Print_Area" localSheetId="7">'Attach 4 (B)'!$A$1:$E$25</definedName>
    <definedName name="_xlnm.Print_Area" localSheetId="8">'Attach 5'!$A$1:$E$28</definedName>
    <definedName name="_xlnm.Print_Area" localSheetId="9">'Attach 5A'!$A$1:$E$29</definedName>
    <definedName name="_xlnm.Print_Area" localSheetId="10">'Attach 5B'!$A$1:$E$28</definedName>
    <definedName name="_xlnm.Print_Area" localSheetId="11">'Attach 6'!$A$1:$E$27</definedName>
    <definedName name="_xlnm.Print_Area" localSheetId="12">'Attach 7'!$A$1:$E$28</definedName>
    <definedName name="_xlnm.Print_Area" localSheetId="13">'Attach 9'!$A$1:$F$53</definedName>
    <definedName name="_xlnm.Print_Area" localSheetId="4">'Attach-3 (QR)'!$A$1:$I$340</definedName>
    <definedName name="_xlnm.Print_Area" localSheetId="26">'Bid Form 1st Envelope '!$A$1:$F$123</definedName>
    <definedName name="_xlnm.Print_Area" localSheetId="1">Cover!$A$1:$E$19</definedName>
    <definedName name="_xlnm.Print_Area" localSheetId="2">'Names of Bidder'!$B$1:$D$36</definedName>
    <definedName name="_xlnm.Print_Titles" localSheetId="13">'Attach 9'!$18:$18</definedName>
    <definedName name="printedname" localSheetId="16">#REF!</definedName>
    <definedName name="printedname" localSheetId="25">#REF!</definedName>
    <definedName name="printedname" localSheetId="10">#REF!</definedName>
    <definedName name="printedname">#REF!</definedName>
    <definedName name="qw">#REF!</definedName>
    <definedName name="rao">#REF!</definedName>
    <definedName name="_xlnm.Recorder" localSheetId="16">#REF!</definedName>
    <definedName name="_xlnm.Recorder" localSheetId="22">#REF!</definedName>
    <definedName name="_xlnm.Recorder" localSheetId="25">#REF!</definedName>
    <definedName name="_xlnm.Recorder" localSheetId="10">#REF!</definedName>
    <definedName name="_xlnm.Recorder" localSheetId="4">#REF!</definedName>
    <definedName name="_xlnm.Recorder">#REF!</definedName>
    <definedName name="sss">'[5]Attach-3 (QR)'!#REF!</definedName>
    <definedName name="TEST" localSheetId="16">#REF!</definedName>
    <definedName name="TEST" localSheetId="22">#REF!</definedName>
    <definedName name="TEST" localSheetId="25">#REF!</definedName>
    <definedName name="TEST" localSheetId="10">#REF!</definedName>
    <definedName name="TEST" localSheetId="4">#REF!</definedName>
    <definedName name="TEST">#REF!</definedName>
    <definedName name="TO" localSheetId="16">#REF!</definedName>
    <definedName name="TO" localSheetId="25">#REF!</definedName>
    <definedName name="TO">#REF!</definedName>
    <definedName name="ttt" localSheetId="16">#REF!</definedName>
    <definedName name="ttt" localSheetId="25">#REF!</definedName>
    <definedName name="ttt" localSheetId="10">#REF!</definedName>
    <definedName name="ttt">#REF!</definedName>
    <definedName name="typeofbidder" localSheetId="16">#REF!</definedName>
    <definedName name="typeofbidder" localSheetId="25">#REF!</definedName>
    <definedName name="typeofbidder" localSheetId="10">#REF!</definedName>
    <definedName name="typeofbidder">#REF!</definedName>
    <definedName name="uuu" localSheetId="16">#REF!</definedName>
    <definedName name="uuu" localSheetId="25">#REF!</definedName>
    <definedName name="uuu" localSheetId="10">#REF!</definedName>
    <definedName name="uuu">#REF!</definedName>
    <definedName name="yyy" localSheetId="16">#REF!</definedName>
    <definedName name="yyy" localSheetId="25">#REF!</definedName>
    <definedName name="yyy" localSheetId="10">#REF!</definedName>
    <definedName name="yyy">#REF!</definedName>
    <definedName name="Z_010B040B_83D1_42E5_9354_A9BE9113BDAC_.wvu.Cols" localSheetId="20" hidden="1">'Attach 15'!$F:$F,'Attach 15'!$H:$H</definedName>
    <definedName name="Z_010B040B_83D1_42E5_9354_A9BE9113BDAC_.wvu.Cols" localSheetId="3" hidden="1">'Attach 3(JV)'!$F:$F</definedName>
    <definedName name="Z_010B040B_83D1_42E5_9354_A9BE9113BDAC_.wvu.Cols" localSheetId="8" hidden="1">'Attach 5'!$H:$H</definedName>
    <definedName name="Z_010B040B_83D1_42E5_9354_A9BE9113BDAC_.wvu.Cols" localSheetId="11" hidden="1">'Attach 6'!$H:$H</definedName>
    <definedName name="Z_010B040B_83D1_42E5_9354_A9BE9113BDAC_.wvu.Cols" localSheetId="2" hidden="1">'Names of Bidder'!$F:$I</definedName>
    <definedName name="Z_010B040B_83D1_42E5_9354_A9BE9113BDAC_.wvu.PrintArea" localSheetId="14" hidden="1">'Attach 10'!$A$1:$E$20</definedName>
    <definedName name="Z_010B040B_83D1_42E5_9354_A9BE9113BDAC_.wvu.PrintArea" localSheetId="15" hidden="1">'Attach 11'!$A$1:$E$28</definedName>
    <definedName name="Z_010B040B_83D1_42E5_9354_A9BE9113BDAC_.wvu.PrintArea" localSheetId="17" hidden="1">'Attach 13'!$A$1:$E$27</definedName>
    <definedName name="Z_010B040B_83D1_42E5_9354_A9BE9113BDAC_.wvu.PrintArea" localSheetId="18" hidden="1">'Attach 14'!$A$1:$E$29</definedName>
    <definedName name="Z_010B040B_83D1_42E5_9354_A9BE9113BDAC_.wvu.PrintArea" localSheetId="19" hidden="1">'Attach 14-IP'!$A$8:$I$222</definedName>
    <definedName name="Z_010B040B_83D1_42E5_9354_A9BE9113BDAC_.wvu.PrintArea" localSheetId="20" hidden="1">'Attach 15'!$A$1:$E$84</definedName>
    <definedName name="Z_010B040B_83D1_42E5_9354_A9BE9113BDAC_.wvu.PrintArea" localSheetId="21" hidden="1">'Attach 16'!$A$1:$L$94</definedName>
    <definedName name="Z_010B040B_83D1_42E5_9354_A9BE9113BDAC_.wvu.PrintArea" localSheetId="22" hidden="1">'Attach 17'!$A$1:$E$30</definedName>
    <definedName name="Z_010B040B_83D1_42E5_9354_A9BE9113BDAC_.wvu.PrintArea" localSheetId="23" hidden="1">'Attach 18'!$A$1:$E$31</definedName>
    <definedName name="Z_010B040B_83D1_42E5_9354_A9BE9113BDAC_.wvu.PrintArea" localSheetId="24" hidden="1">'Attach 19'!$A$1:$E$31</definedName>
    <definedName name="Z_010B040B_83D1_42E5_9354_A9BE9113BDAC_.wvu.PrintArea" localSheetId="25" hidden="1">'Attach 23'!$A$1:$E$27</definedName>
    <definedName name="Z_010B040B_83D1_42E5_9354_A9BE9113BDAC_.wvu.PrintArea" localSheetId="3" hidden="1">'Attach 3(JV)'!$A$1:$E$26</definedName>
    <definedName name="Z_010B040B_83D1_42E5_9354_A9BE9113BDAC_.wvu.PrintArea" localSheetId="5" hidden="1">'Attach 4'!$A$1:$E$24</definedName>
    <definedName name="Z_010B040B_83D1_42E5_9354_A9BE9113BDAC_.wvu.PrintArea" localSheetId="6" hidden="1">'Attach 4 (A)'!$A$1:$E$26</definedName>
    <definedName name="Z_010B040B_83D1_42E5_9354_A9BE9113BDAC_.wvu.PrintArea" localSheetId="7" hidden="1">'Attach 4 (B)'!$A$1:$E$25</definedName>
    <definedName name="Z_010B040B_83D1_42E5_9354_A9BE9113BDAC_.wvu.PrintArea" localSheetId="8" hidden="1">'Attach 5'!$A$1:$E$28</definedName>
    <definedName name="Z_010B040B_83D1_42E5_9354_A9BE9113BDAC_.wvu.PrintArea" localSheetId="9" hidden="1">'Attach 5A'!$A$1:$E$29</definedName>
    <definedName name="Z_010B040B_83D1_42E5_9354_A9BE9113BDAC_.wvu.PrintArea" localSheetId="10" hidden="1">'Attach 5B'!$A$1:$E$28</definedName>
    <definedName name="Z_010B040B_83D1_42E5_9354_A9BE9113BDAC_.wvu.PrintArea" localSheetId="11" hidden="1">'Attach 6'!$A$1:$E$27</definedName>
    <definedName name="Z_010B040B_83D1_42E5_9354_A9BE9113BDAC_.wvu.PrintArea" localSheetId="12" hidden="1">'Attach 7'!$A$1:$E$28</definedName>
    <definedName name="Z_010B040B_83D1_42E5_9354_A9BE9113BDAC_.wvu.PrintArea" localSheetId="13" hidden="1">'Attach 9'!$A$1:$E$53</definedName>
    <definedName name="Z_010B040B_83D1_42E5_9354_A9BE9113BDAC_.wvu.PrintArea" localSheetId="4" hidden="1">'Attach-3 (QR)'!$A$1:$I$340</definedName>
    <definedName name="Z_010B040B_83D1_42E5_9354_A9BE9113BDAC_.wvu.PrintArea" localSheetId="26" hidden="1">'Bid Form 1st Envelope '!$A$1:$F$123</definedName>
    <definedName name="Z_010B040B_83D1_42E5_9354_A9BE9113BDAC_.wvu.PrintArea" localSheetId="2" hidden="1">'Names of Bidder'!$B$1:$D$36</definedName>
    <definedName name="Z_010B040B_83D1_42E5_9354_A9BE9113BDAC_.wvu.PrintTitles" localSheetId="13" hidden="1">'Attach 9'!$18:$18</definedName>
    <definedName name="Z_010B040B_83D1_42E5_9354_A9BE9113BDAC_.wvu.Rows" localSheetId="15" hidden="1">'Attach 11'!$29:$85</definedName>
    <definedName name="Z_010B040B_83D1_42E5_9354_A9BE9113BDAC_.wvu.Rows" localSheetId="20" hidden="1">'Attach 15'!$15:$15</definedName>
    <definedName name="Z_010B040B_83D1_42E5_9354_A9BE9113BDAC_.wvu.Rows" localSheetId="21" hidden="1">'Attach 16'!$89:$92</definedName>
    <definedName name="Z_010B040B_83D1_42E5_9354_A9BE9113BDAC_.wvu.Rows" localSheetId="22" hidden="1">'Attach 17'!$26:$26,'Attach 17'!$32:$209</definedName>
    <definedName name="Z_010B040B_83D1_42E5_9354_A9BE9113BDAC_.wvu.Rows" localSheetId="23" hidden="1">'Attach 18'!$13:$13</definedName>
    <definedName name="Z_010B040B_83D1_42E5_9354_A9BE9113BDAC_.wvu.Rows" localSheetId="24" hidden="1">'Attach 19'!$13:$13,'Attach 19'!$20:$28</definedName>
    <definedName name="Z_010B040B_83D1_42E5_9354_A9BE9113BDAC_.wvu.Rows" localSheetId="25" hidden="1">'Attach 23'!$12:$12,'Attach 23'!$19:$24</definedName>
    <definedName name="Z_010B040B_83D1_42E5_9354_A9BE9113BDAC_.wvu.Rows" localSheetId="4" hidden="1">'Attach-3 (QR)'!$16:$337</definedName>
    <definedName name="Z_010B040B_83D1_42E5_9354_A9BE9113BDAC_.wvu.Rows" localSheetId="26" hidden="1">'Bid Form 1st Envelope '!$32:$32</definedName>
    <definedName name="Z_010B040B_83D1_42E5_9354_A9BE9113BDAC_.wvu.Rows" localSheetId="2" hidden="1">'Names of Bidder'!$11:$11,'Names of Bidder'!$28:$30</definedName>
    <definedName name="Z_012A8702_091E_4FD1_8E26_12B65B8B3B8C_.wvu.Cols" localSheetId="20" hidden="1">'Attach 15'!$F:$F,'Attach 15'!$H:$H</definedName>
    <definedName name="Z_012A8702_091E_4FD1_8E26_12B65B8B3B8C_.wvu.Cols" localSheetId="3" hidden="1">'Attach 3(JV)'!$F:$F</definedName>
    <definedName name="Z_012A8702_091E_4FD1_8E26_12B65B8B3B8C_.wvu.Cols" localSheetId="8" hidden="1">'Attach 5'!$H:$H</definedName>
    <definedName name="Z_012A8702_091E_4FD1_8E26_12B65B8B3B8C_.wvu.Cols" localSheetId="11" hidden="1">'Attach 6'!$H:$H</definedName>
    <definedName name="Z_012A8702_091E_4FD1_8E26_12B65B8B3B8C_.wvu.Cols" localSheetId="2" hidden="1">'Names of Bidder'!$F:$I</definedName>
    <definedName name="Z_012A8702_091E_4FD1_8E26_12B65B8B3B8C_.wvu.PrintArea" localSheetId="14" hidden="1">'Attach 10'!$A$1:$E$20</definedName>
    <definedName name="Z_012A8702_091E_4FD1_8E26_12B65B8B3B8C_.wvu.PrintArea" localSheetId="15" hidden="1">'Attach 11'!$A$1:$E$28</definedName>
    <definedName name="Z_012A8702_091E_4FD1_8E26_12B65B8B3B8C_.wvu.PrintArea" localSheetId="17" hidden="1">'Attach 13'!$A$1:$E$27</definedName>
    <definedName name="Z_012A8702_091E_4FD1_8E26_12B65B8B3B8C_.wvu.PrintArea" localSheetId="18" hidden="1">'Attach 14'!$A$1:$E$29</definedName>
    <definedName name="Z_012A8702_091E_4FD1_8E26_12B65B8B3B8C_.wvu.PrintArea" localSheetId="19" hidden="1">'Attach 14-IP'!$A$8:$I$222</definedName>
    <definedName name="Z_012A8702_091E_4FD1_8E26_12B65B8B3B8C_.wvu.PrintArea" localSheetId="20" hidden="1">'Attach 15'!$A$1:$E$84</definedName>
    <definedName name="Z_012A8702_091E_4FD1_8E26_12B65B8B3B8C_.wvu.PrintArea" localSheetId="21" hidden="1">'Attach 16'!$A$1:$L$94</definedName>
    <definedName name="Z_012A8702_091E_4FD1_8E26_12B65B8B3B8C_.wvu.PrintArea" localSheetId="22" hidden="1">'Attach 17'!$A$1:$E$30</definedName>
    <definedName name="Z_012A8702_091E_4FD1_8E26_12B65B8B3B8C_.wvu.PrintArea" localSheetId="23" hidden="1">'Attach 18'!$A$1:$E$31</definedName>
    <definedName name="Z_012A8702_091E_4FD1_8E26_12B65B8B3B8C_.wvu.PrintArea" localSheetId="24" hidden="1">'Attach 19'!$A$1:$E$31</definedName>
    <definedName name="Z_012A8702_091E_4FD1_8E26_12B65B8B3B8C_.wvu.PrintArea" localSheetId="25" hidden="1">'Attach 23'!$A$1:$E$27</definedName>
    <definedName name="Z_012A8702_091E_4FD1_8E26_12B65B8B3B8C_.wvu.PrintArea" localSheetId="3" hidden="1">'Attach 3(JV)'!$A$1:$E$26</definedName>
    <definedName name="Z_012A8702_091E_4FD1_8E26_12B65B8B3B8C_.wvu.PrintArea" localSheetId="5" hidden="1">'Attach 4'!$A$1:$E$24</definedName>
    <definedName name="Z_012A8702_091E_4FD1_8E26_12B65B8B3B8C_.wvu.PrintArea" localSheetId="6" hidden="1">'Attach 4 (A)'!$A$1:$E$26</definedName>
    <definedName name="Z_012A8702_091E_4FD1_8E26_12B65B8B3B8C_.wvu.PrintArea" localSheetId="7" hidden="1">'Attach 4 (B)'!$A$1:$E$25</definedName>
    <definedName name="Z_012A8702_091E_4FD1_8E26_12B65B8B3B8C_.wvu.PrintArea" localSheetId="8" hidden="1">'Attach 5'!$A$1:$E$28</definedName>
    <definedName name="Z_012A8702_091E_4FD1_8E26_12B65B8B3B8C_.wvu.PrintArea" localSheetId="9" hidden="1">'Attach 5A'!$A$1:$E$29</definedName>
    <definedName name="Z_012A8702_091E_4FD1_8E26_12B65B8B3B8C_.wvu.PrintArea" localSheetId="10" hidden="1">'Attach 5B'!$A$1:$E$28</definedName>
    <definedName name="Z_012A8702_091E_4FD1_8E26_12B65B8B3B8C_.wvu.PrintArea" localSheetId="11" hidden="1">'Attach 6'!$A$1:$E$27</definedName>
    <definedName name="Z_012A8702_091E_4FD1_8E26_12B65B8B3B8C_.wvu.PrintArea" localSheetId="12" hidden="1">'Attach 7'!$A$1:$E$28</definedName>
    <definedName name="Z_012A8702_091E_4FD1_8E26_12B65B8B3B8C_.wvu.PrintArea" localSheetId="13" hidden="1">'Attach 9'!$A$1:$E$53</definedName>
    <definedName name="Z_012A8702_091E_4FD1_8E26_12B65B8B3B8C_.wvu.PrintArea" localSheetId="4" hidden="1">'Attach-3 (QR)'!$A$1:$I$340</definedName>
    <definedName name="Z_012A8702_091E_4FD1_8E26_12B65B8B3B8C_.wvu.PrintArea" localSheetId="26" hidden="1">'Bid Form 1st Envelope '!$A$1:$F$123</definedName>
    <definedName name="Z_012A8702_091E_4FD1_8E26_12B65B8B3B8C_.wvu.PrintArea" localSheetId="2" hidden="1">'Names of Bidder'!$B$1:$D$36</definedName>
    <definedName name="Z_012A8702_091E_4FD1_8E26_12B65B8B3B8C_.wvu.PrintTitles" localSheetId="13" hidden="1">'Attach 9'!$18:$18</definedName>
    <definedName name="Z_012A8702_091E_4FD1_8E26_12B65B8B3B8C_.wvu.Rows" localSheetId="15" hidden="1">'Attach 11'!$29:$85</definedName>
    <definedName name="Z_012A8702_091E_4FD1_8E26_12B65B8B3B8C_.wvu.Rows" localSheetId="20" hidden="1">'Attach 15'!$15:$15</definedName>
    <definedName name="Z_012A8702_091E_4FD1_8E26_12B65B8B3B8C_.wvu.Rows" localSheetId="21" hidden="1">'Attach 16'!$89:$92</definedName>
    <definedName name="Z_012A8702_091E_4FD1_8E26_12B65B8B3B8C_.wvu.Rows" localSheetId="22" hidden="1">'Attach 17'!$26:$26,'Attach 17'!$32:$209</definedName>
    <definedName name="Z_012A8702_091E_4FD1_8E26_12B65B8B3B8C_.wvu.Rows" localSheetId="23" hidden="1">'Attach 18'!$13:$13</definedName>
    <definedName name="Z_012A8702_091E_4FD1_8E26_12B65B8B3B8C_.wvu.Rows" localSheetId="24" hidden="1">'Attach 19'!$13:$13,'Attach 19'!$20:$28</definedName>
    <definedName name="Z_012A8702_091E_4FD1_8E26_12B65B8B3B8C_.wvu.Rows" localSheetId="25" hidden="1">'Attach 23'!$12:$12,'Attach 23'!$19:$24</definedName>
    <definedName name="Z_012A8702_091E_4FD1_8E26_12B65B8B3B8C_.wvu.Rows" localSheetId="4" hidden="1">'Attach-3 (QR)'!$16:$337</definedName>
    <definedName name="Z_012A8702_091E_4FD1_8E26_12B65B8B3B8C_.wvu.Rows" localSheetId="26" hidden="1">'Bid Form 1st Envelope '!$32:$32</definedName>
    <definedName name="Z_012A8702_091E_4FD1_8E26_12B65B8B3B8C_.wvu.Rows" localSheetId="2" hidden="1">'Names of Bidder'!$11:$11,'Names of Bidder'!$28:$30</definedName>
    <definedName name="Z_0D490C87_B003_4943_9825_ACE0B8E7CC06_.wvu.Cols" localSheetId="20" hidden="1">'Attach 15'!$F:$F,'Attach 15'!$H:$H</definedName>
    <definedName name="Z_0D490C87_B003_4943_9825_ACE0B8E7CC06_.wvu.Cols" localSheetId="3" hidden="1">'Attach 3(JV)'!$F:$F</definedName>
    <definedName name="Z_0D490C87_B003_4943_9825_ACE0B8E7CC06_.wvu.Cols" localSheetId="8" hidden="1">'Attach 5'!$H:$H</definedName>
    <definedName name="Z_0D490C87_B003_4943_9825_ACE0B8E7CC06_.wvu.Cols" localSheetId="11" hidden="1">'Attach 6'!$H:$H</definedName>
    <definedName name="Z_0D490C87_B003_4943_9825_ACE0B8E7CC06_.wvu.Cols" localSheetId="2" hidden="1">'Names of Bidder'!$F:$G,'Names of Bidder'!$I:$I</definedName>
    <definedName name="Z_0D490C87_B003_4943_9825_ACE0B8E7CC06_.wvu.PrintArea" localSheetId="14" hidden="1">'Attach 10'!$A$1:$E$20</definedName>
    <definedName name="Z_0D490C87_B003_4943_9825_ACE0B8E7CC06_.wvu.PrintArea" localSheetId="15" hidden="1">'Attach 11'!$A$1:$E$28</definedName>
    <definedName name="Z_0D490C87_B003_4943_9825_ACE0B8E7CC06_.wvu.PrintArea" localSheetId="17" hidden="1">'Attach 13'!$A$1:$E$27</definedName>
    <definedName name="Z_0D490C87_B003_4943_9825_ACE0B8E7CC06_.wvu.PrintArea" localSheetId="18" hidden="1">'Attach 14'!$A$1:$E$29</definedName>
    <definedName name="Z_0D490C87_B003_4943_9825_ACE0B8E7CC06_.wvu.PrintArea" localSheetId="19" hidden="1">'Attach 14-IP'!$A$8:$I$222</definedName>
    <definedName name="Z_0D490C87_B003_4943_9825_ACE0B8E7CC06_.wvu.PrintArea" localSheetId="20" hidden="1">'Attach 15'!$A$1:$E$84</definedName>
    <definedName name="Z_0D490C87_B003_4943_9825_ACE0B8E7CC06_.wvu.PrintArea" localSheetId="21" hidden="1">'Attach 16'!$A$1:$L$94</definedName>
    <definedName name="Z_0D490C87_B003_4943_9825_ACE0B8E7CC06_.wvu.PrintArea" localSheetId="22" hidden="1">'Attach 17'!$A$1:$E$30</definedName>
    <definedName name="Z_0D490C87_B003_4943_9825_ACE0B8E7CC06_.wvu.PrintArea" localSheetId="23" hidden="1">'Attach 18'!$A$1:$E$31</definedName>
    <definedName name="Z_0D490C87_B003_4943_9825_ACE0B8E7CC06_.wvu.PrintArea" localSheetId="24" hidden="1">'Attach 19'!$A$1:$E$31</definedName>
    <definedName name="Z_0D490C87_B003_4943_9825_ACE0B8E7CC06_.wvu.PrintArea" localSheetId="25" hidden="1">'Attach 23'!$A$1:$E$27</definedName>
    <definedName name="Z_0D490C87_B003_4943_9825_ACE0B8E7CC06_.wvu.PrintArea" localSheetId="3" hidden="1">'Attach 3(JV)'!$A$1:$E$26</definedName>
    <definedName name="Z_0D490C87_B003_4943_9825_ACE0B8E7CC06_.wvu.PrintArea" localSheetId="5" hidden="1">'Attach 4'!$A$1:$E$24</definedName>
    <definedName name="Z_0D490C87_B003_4943_9825_ACE0B8E7CC06_.wvu.PrintArea" localSheetId="6" hidden="1">'Attach 4 (A)'!$A$1:$E$26</definedName>
    <definedName name="Z_0D490C87_B003_4943_9825_ACE0B8E7CC06_.wvu.PrintArea" localSheetId="7" hidden="1">'Attach 4 (B)'!$A$1:$E$25</definedName>
    <definedName name="Z_0D490C87_B003_4943_9825_ACE0B8E7CC06_.wvu.PrintArea" localSheetId="8" hidden="1">'Attach 5'!$A$1:$E$28</definedName>
    <definedName name="Z_0D490C87_B003_4943_9825_ACE0B8E7CC06_.wvu.PrintArea" localSheetId="9" hidden="1">'Attach 5A'!$A$1:$E$29</definedName>
    <definedName name="Z_0D490C87_B003_4943_9825_ACE0B8E7CC06_.wvu.PrintArea" localSheetId="10" hidden="1">'Attach 5B'!$A$1:$E$28</definedName>
    <definedName name="Z_0D490C87_B003_4943_9825_ACE0B8E7CC06_.wvu.PrintArea" localSheetId="11" hidden="1">'Attach 6'!$A$1:$E$27</definedName>
    <definedName name="Z_0D490C87_B003_4943_9825_ACE0B8E7CC06_.wvu.PrintArea" localSheetId="12" hidden="1">'Attach 7'!$A$1:$E$28</definedName>
    <definedName name="Z_0D490C87_B003_4943_9825_ACE0B8E7CC06_.wvu.PrintArea" localSheetId="13" hidden="1">'Attach 9'!$A$1:$E$53</definedName>
    <definedName name="Z_0D490C87_B003_4943_9825_ACE0B8E7CC06_.wvu.PrintArea" localSheetId="4" hidden="1">'Attach-3 (QR)'!$A$1:$I$340</definedName>
    <definedName name="Z_0D490C87_B003_4943_9825_ACE0B8E7CC06_.wvu.PrintArea" localSheetId="26" hidden="1">'Bid Form 1st Envelope '!$A$1:$F$123</definedName>
    <definedName name="Z_0D490C87_B003_4943_9825_ACE0B8E7CC06_.wvu.PrintArea" localSheetId="2" hidden="1">'Names of Bidder'!$B$1:$D$36</definedName>
    <definedName name="Z_0D490C87_B003_4943_9825_ACE0B8E7CC06_.wvu.PrintTitles" localSheetId="13" hidden="1">'Attach 9'!$18:$18</definedName>
    <definedName name="Z_0D490C87_B003_4943_9825_ACE0B8E7CC06_.wvu.Rows" localSheetId="15" hidden="1">'Attach 11'!$29:$85</definedName>
    <definedName name="Z_0D490C87_B003_4943_9825_ACE0B8E7CC06_.wvu.Rows" localSheetId="20" hidden="1">'Attach 15'!$15:$15</definedName>
    <definedName name="Z_0D490C87_B003_4943_9825_ACE0B8E7CC06_.wvu.Rows" localSheetId="21" hidden="1">'Attach 16'!$89:$92</definedName>
    <definedName name="Z_0D490C87_B003_4943_9825_ACE0B8E7CC06_.wvu.Rows" localSheetId="22" hidden="1">'Attach 17'!$26:$26,'Attach 17'!$32:$209</definedName>
    <definedName name="Z_0D490C87_B003_4943_9825_ACE0B8E7CC06_.wvu.Rows" localSheetId="23" hidden="1">'Attach 18'!$13:$13</definedName>
    <definedName name="Z_0D490C87_B003_4943_9825_ACE0B8E7CC06_.wvu.Rows" localSheetId="24" hidden="1">'Attach 19'!$13:$13,'Attach 19'!$20:$28</definedName>
    <definedName name="Z_0D490C87_B003_4943_9825_ACE0B8E7CC06_.wvu.Rows" localSheetId="25" hidden="1">'Attach 23'!$12:$12,'Attach 23'!$19:$24</definedName>
    <definedName name="Z_0D490C87_B003_4943_9825_ACE0B8E7CC06_.wvu.Rows" localSheetId="4" hidden="1">'Attach-3 (QR)'!$85:$85,'Attach-3 (QR)'!$144:$151,'Attach-3 (QR)'!$240:$277</definedName>
    <definedName name="Z_0D490C87_B003_4943_9825_ACE0B8E7CC06_.wvu.Rows" localSheetId="2" hidden="1">'Names of Bidder'!$11:$11,'Names of Bidder'!$28:$30</definedName>
    <definedName name="Z_10C5F276_B641_4058_B015_CD9DBF21498B_.wvu.Cols" localSheetId="16" hidden="1">'Attach 12'!$G:$G,'Attach 12'!$I:$I</definedName>
    <definedName name="Z_10C5F276_B641_4058_B015_CD9DBF21498B_.wvu.PrintArea" localSheetId="16" hidden="1">'Attach 12'!$A$1:$F$94</definedName>
    <definedName name="Z_10C5F276_B641_4058_B015_CD9DBF21498B_.wvu.Rows" localSheetId="16" hidden="1">'Attach 12'!$20:$57,'Attach 12'!$70:$71,'Attach 12'!#REF!,'Attach 12'!#REF!,'Attach 12'!#REF!,'Attach 12'!#REF!,'Attach 12'!#REF!,'Attach 12'!$93:$93,'Attach 12'!#REF!,'Attach 12'!#REF!,'Attach 12'!$96:$183</definedName>
    <definedName name="Z_13A93EBF_985A_49FD_9FE0_DC75D238EC8C_.wvu.Cols" localSheetId="20" hidden="1">'Attach 15'!$F:$F,'Attach 15'!$H:$H</definedName>
    <definedName name="Z_13A93EBF_985A_49FD_9FE0_DC75D238EC8C_.wvu.Cols" localSheetId="8" hidden="1">'Attach 5'!$H:$H</definedName>
    <definedName name="Z_13A93EBF_985A_49FD_9FE0_DC75D238EC8C_.wvu.Cols" localSheetId="11" hidden="1">'Attach 6'!$H:$H</definedName>
    <definedName name="Z_13A93EBF_985A_49FD_9FE0_DC75D238EC8C_.wvu.Cols" localSheetId="4" hidden="1">'Attach-3 (QR)'!$N:$O</definedName>
    <definedName name="Z_13A93EBF_985A_49FD_9FE0_DC75D238EC8C_.wvu.Cols" localSheetId="2" hidden="1">'Names of Bidder'!$I:$I</definedName>
    <definedName name="Z_13A93EBF_985A_49FD_9FE0_DC75D238EC8C_.wvu.PrintArea" localSheetId="14" hidden="1">'Attach 10'!$A$1:$E$20</definedName>
    <definedName name="Z_13A93EBF_985A_49FD_9FE0_DC75D238EC8C_.wvu.PrintArea" localSheetId="15" hidden="1">'Attach 11'!$A$1:$E$28</definedName>
    <definedName name="Z_13A93EBF_985A_49FD_9FE0_DC75D238EC8C_.wvu.PrintArea" localSheetId="17" hidden="1">'Attach 13'!$A$1:$E$27</definedName>
    <definedName name="Z_13A93EBF_985A_49FD_9FE0_DC75D238EC8C_.wvu.PrintArea" localSheetId="18" hidden="1">'Attach 14'!$A$1:$E$29</definedName>
    <definedName name="Z_13A93EBF_985A_49FD_9FE0_DC75D238EC8C_.wvu.PrintArea" localSheetId="19" hidden="1">'Attach 14-IP'!$A$8:$I$222</definedName>
    <definedName name="Z_13A93EBF_985A_49FD_9FE0_DC75D238EC8C_.wvu.PrintArea" localSheetId="20" hidden="1">'Attach 15'!$A$1:$E$84</definedName>
    <definedName name="Z_13A93EBF_985A_49FD_9FE0_DC75D238EC8C_.wvu.PrintArea" localSheetId="21" hidden="1">'Attach 16'!$A$1:$L$94</definedName>
    <definedName name="Z_13A93EBF_985A_49FD_9FE0_DC75D238EC8C_.wvu.PrintArea" localSheetId="22" hidden="1">'Attach 17'!$A$1:$E$30</definedName>
    <definedName name="Z_13A93EBF_985A_49FD_9FE0_DC75D238EC8C_.wvu.PrintArea" localSheetId="23" hidden="1">'Attach 18'!$A$1:$E$31</definedName>
    <definedName name="Z_13A93EBF_985A_49FD_9FE0_DC75D238EC8C_.wvu.PrintArea" localSheetId="24" hidden="1">'Attach 19'!$A$1:$E$31</definedName>
    <definedName name="Z_13A93EBF_985A_49FD_9FE0_DC75D238EC8C_.wvu.PrintArea" localSheetId="25" hidden="1">'Attach 23'!$A$1:$E$27</definedName>
    <definedName name="Z_13A93EBF_985A_49FD_9FE0_DC75D238EC8C_.wvu.PrintArea" localSheetId="3" hidden="1">'Attach 3(JV)'!$A$1:$E$26</definedName>
    <definedName name="Z_13A93EBF_985A_49FD_9FE0_DC75D238EC8C_.wvu.PrintArea" localSheetId="5" hidden="1">'Attach 4'!$A$1:$E$24</definedName>
    <definedName name="Z_13A93EBF_985A_49FD_9FE0_DC75D238EC8C_.wvu.PrintArea" localSheetId="6" hidden="1">'Attach 4 (A)'!$A$1:$E$26</definedName>
    <definedName name="Z_13A93EBF_985A_49FD_9FE0_DC75D238EC8C_.wvu.PrintArea" localSheetId="7" hidden="1">'Attach 4 (B)'!$A$1:$E$25</definedName>
    <definedName name="Z_13A93EBF_985A_49FD_9FE0_DC75D238EC8C_.wvu.PrintArea" localSheetId="8" hidden="1">'Attach 5'!$A$1:$E$28</definedName>
    <definedName name="Z_13A93EBF_985A_49FD_9FE0_DC75D238EC8C_.wvu.PrintArea" localSheetId="9" hidden="1">'Attach 5A'!$A$1:$E$29</definedName>
    <definedName name="Z_13A93EBF_985A_49FD_9FE0_DC75D238EC8C_.wvu.PrintArea" localSheetId="10" hidden="1">'Attach 5B'!$A$1:$E$28</definedName>
    <definedName name="Z_13A93EBF_985A_49FD_9FE0_DC75D238EC8C_.wvu.PrintArea" localSheetId="11" hidden="1">'Attach 6'!$A$1:$E$27</definedName>
    <definedName name="Z_13A93EBF_985A_49FD_9FE0_DC75D238EC8C_.wvu.PrintArea" localSheetId="12" hidden="1">'Attach 7'!$A$1:$E$28</definedName>
    <definedName name="Z_13A93EBF_985A_49FD_9FE0_DC75D238EC8C_.wvu.PrintArea" localSheetId="13" hidden="1">'Attach 9'!$A$1:$E$53</definedName>
    <definedName name="Z_13A93EBF_985A_49FD_9FE0_DC75D238EC8C_.wvu.PrintArea" localSheetId="4" hidden="1">'Attach-3 (QR)'!$A$1:$I$340</definedName>
    <definedName name="Z_13A93EBF_985A_49FD_9FE0_DC75D238EC8C_.wvu.PrintArea" localSheetId="26" hidden="1">'Bid Form 1st Envelope '!$A$1:$F$123</definedName>
    <definedName name="Z_13A93EBF_985A_49FD_9FE0_DC75D238EC8C_.wvu.PrintArea" localSheetId="2" hidden="1">'Names of Bidder'!$B$1:$D$36</definedName>
    <definedName name="Z_13A93EBF_985A_49FD_9FE0_DC75D238EC8C_.wvu.PrintTitles" localSheetId="13" hidden="1">'Attach 9'!$18:$18</definedName>
    <definedName name="Z_13A93EBF_985A_49FD_9FE0_DC75D238EC8C_.wvu.Rows" localSheetId="15" hidden="1">'Attach 11'!$29:$85</definedName>
    <definedName name="Z_13A93EBF_985A_49FD_9FE0_DC75D238EC8C_.wvu.Rows" localSheetId="20" hidden="1">'Attach 15'!$15:$15</definedName>
    <definedName name="Z_13A93EBF_985A_49FD_9FE0_DC75D238EC8C_.wvu.Rows" localSheetId="21" hidden="1">'Attach 16'!$89:$92</definedName>
    <definedName name="Z_13A93EBF_985A_49FD_9FE0_DC75D238EC8C_.wvu.Rows" localSheetId="22" hidden="1">'Attach 17'!$26:$26,'Attach 17'!$32:$209</definedName>
    <definedName name="Z_13A93EBF_985A_49FD_9FE0_DC75D238EC8C_.wvu.Rows" localSheetId="23" hidden="1">'Attach 18'!$13:$13</definedName>
    <definedName name="Z_13A93EBF_985A_49FD_9FE0_DC75D238EC8C_.wvu.Rows" localSheetId="24" hidden="1">'Attach 19'!$13:$13,'Attach 19'!$20:$28</definedName>
    <definedName name="Z_13A93EBF_985A_49FD_9FE0_DC75D238EC8C_.wvu.Rows" localSheetId="25" hidden="1">'Attach 23'!$12:$12,'Attach 23'!$19:$24</definedName>
    <definedName name="Z_13A93EBF_985A_49FD_9FE0_DC75D238EC8C_.wvu.Rows" localSheetId="8" hidden="1">'Attach 5'!$4:$4</definedName>
    <definedName name="Z_13A93EBF_985A_49FD_9FE0_DC75D238EC8C_.wvu.Rows" localSheetId="4" hidden="1">'Attach-3 (QR)'!$160:$160,'Attach-3 (QR)'!#REF!,'Attach-3 (QR)'!#REF!,'Attach-3 (QR)'!$218:$220,'Attach-3 (QR)'!$239:$278</definedName>
    <definedName name="Z_13A93EBF_985A_49FD_9FE0_DC75D238EC8C_.wvu.Rows" localSheetId="2" hidden="1">'Names of Bidder'!$11:$11,'Names of Bidder'!$28:$30</definedName>
    <definedName name="Z_14C32814_5A59_4863_9FB1_822FBB75D7D1_.wvu.Cols" localSheetId="20" hidden="1">'Attach 15'!$F:$F,'Attach 15'!$H:$H</definedName>
    <definedName name="Z_14C32814_5A59_4863_9FB1_822FBB75D7D1_.wvu.Cols" localSheetId="8" hidden="1">'Attach 5'!$H:$H</definedName>
    <definedName name="Z_14C32814_5A59_4863_9FB1_822FBB75D7D1_.wvu.Cols" localSheetId="11" hidden="1">'Attach 6'!$H:$H</definedName>
    <definedName name="Z_14C32814_5A59_4863_9FB1_822FBB75D7D1_.wvu.PrintArea" localSheetId="14" hidden="1">'Attach 10'!$A$1:$E$20</definedName>
    <definedName name="Z_14C32814_5A59_4863_9FB1_822FBB75D7D1_.wvu.PrintArea" localSheetId="15" hidden="1">'Attach 11'!$A$1:$E$28</definedName>
    <definedName name="Z_14C32814_5A59_4863_9FB1_822FBB75D7D1_.wvu.PrintArea" localSheetId="17" hidden="1">'Attach 13'!$A$1:$E$27</definedName>
    <definedName name="Z_14C32814_5A59_4863_9FB1_822FBB75D7D1_.wvu.PrintArea" localSheetId="18" hidden="1">'Attach 14'!$A$1:$E$29</definedName>
    <definedName name="Z_14C32814_5A59_4863_9FB1_822FBB75D7D1_.wvu.PrintArea" localSheetId="19" hidden="1">'Attach 14-IP'!$A$8:$I$222</definedName>
    <definedName name="Z_14C32814_5A59_4863_9FB1_822FBB75D7D1_.wvu.PrintArea" localSheetId="20" hidden="1">'Attach 15'!$A$1:$E$84</definedName>
    <definedName name="Z_14C32814_5A59_4863_9FB1_822FBB75D7D1_.wvu.PrintArea" localSheetId="21" hidden="1">'Attach 16'!$A$1:$L$94</definedName>
    <definedName name="Z_14C32814_5A59_4863_9FB1_822FBB75D7D1_.wvu.PrintArea" localSheetId="22" hidden="1">'Attach 17'!$A$1:$E$30</definedName>
    <definedName name="Z_14C32814_5A59_4863_9FB1_822FBB75D7D1_.wvu.PrintArea" localSheetId="23" hidden="1">'Attach 18'!$A$1:$E$31</definedName>
    <definedName name="Z_14C32814_5A59_4863_9FB1_822FBB75D7D1_.wvu.PrintArea" localSheetId="24" hidden="1">'Attach 19'!$A$1:$E$31</definedName>
    <definedName name="Z_14C32814_5A59_4863_9FB1_822FBB75D7D1_.wvu.PrintArea" localSheetId="25" hidden="1">'Attach 23'!$A$1:$E$27</definedName>
    <definedName name="Z_14C32814_5A59_4863_9FB1_822FBB75D7D1_.wvu.PrintArea" localSheetId="3" hidden="1">'Attach 3(JV)'!$A$1:$E$26</definedName>
    <definedName name="Z_14C32814_5A59_4863_9FB1_822FBB75D7D1_.wvu.PrintArea" localSheetId="5" hidden="1">'Attach 4'!$A$1:$E$24</definedName>
    <definedName name="Z_14C32814_5A59_4863_9FB1_822FBB75D7D1_.wvu.PrintArea" localSheetId="6" hidden="1">'Attach 4 (A)'!$A$1:$E$26</definedName>
    <definedName name="Z_14C32814_5A59_4863_9FB1_822FBB75D7D1_.wvu.PrintArea" localSheetId="7" hidden="1">'Attach 4 (B)'!$A$1:$E$25</definedName>
    <definedName name="Z_14C32814_5A59_4863_9FB1_822FBB75D7D1_.wvu.PrintArea" localSheetId="8" hidden="1">'Attach 5'!$A$1:$E$28</definedName>
    <definedName name="Z_14C32814_5A59_4863_9FB1_822FBB75D7D1_.wvu.PrintArea" localSheetId="9" hidden="1">'Attach 5A'!$A$1:$E$29</definedName>
    <definedName name="Z_14C32814_5A59_4863_9FB1_822FBB75D7D1_.wvu.PrintArea" localSheetId="10" hidden="1">'Attach 5B'!$A$1:$E$28</definedName>
    <definedName name="Z_14C32814_5A59_4863_9FB1_822FBB75D7D1_.wvu.PrintArea" localSheetId="11" hidden="1">'Attach 6'!$A$1:$E$27</definedName>
    <definedName name="Z_14C32814_5A59_4863_9FB1_822FBB75D7D1_.wvu.PrintArea" localSheetId="12" hidden="1">'Attach 7'!$A$1:$E$28</definedName>
    <definedName name="Z_14C32814_5A59_4863_9FB1_822FBB75D7D1_.wvu.PrintArea" localSheetId="13" hidden="1">'Attach 9'!$A$1:$E$53</definedName>
    <definedName name="Z_14C32814_5A59_4863_9FB1_822FBB75D7D1_.wvu.PrintArea" localSheetId="26" hidden="1">'Bid Form 1st Envelope '!$A$1:$F$123</definedName>
    <definedName name="Z_14C32814_5A59_4863_9FB1_822FBB75D7D1_.wvu.PrintArea" localSheetId="2" hidden="1">'Names of Bidder'!$B$1:$D$36</definedName>
    <definedName name="Z_14C32814_5A59_4863_9FB1_822FBB75D7D1_.wvu.PrintTitles" localSheetId="13" hidden="1">'Attach 9'!$18:$18</definedName>
    <definedName name="Z_14C32814_5A59_4863_9FB1_822FBB75D7D1_.wvu.Rows" localSheetId="15" hidden="1">'Attach 11'!$29:$85</definedName>
    <definedName name="Z_14C32814_5A59_4863_9FB1_822FBB75D7D1_.wvu.Rows" localSheetId="20" hidden="1">'Attach 15'!$15:$15</definedName>
    <definedName name="Z_14C32814_5A59_4863_9FB1_822FBB75D7D1_.wvu.Rows" localSheetId="22" hidden="1">'Attach 17'!$26:$26,'Attach 17'!$32:$209</definedName>
    <definedName name="Z_14C32814_5A59_4863_9FB1_822FBB75D7D1_.wvu.Rows" localSheetId="23" hidden="1">'Attach 18'!$13:$13</definedName>
    <definedName name="Z_14C32814_5A59_4863_9FB1_822FBB75D7D1_.wvu.Rows" localSheetId="24" hidden="1">'Attach 19'!$13:$13,'Attach 19'!$20:$28</definedName>
    <definedName name="Z_14C32814_5A59_4863_9FB1_822FBB75D7D1_.wvu.Rows" localSheetId="25" hidden="1">'Attach 23'!$12:$12,'Attach 23'!$19:$24</definedName>
    <definedName name="Z_14C32814_5A59_4863_9FB1_822FBB75D7D1_.wvu.Rows" localSheetId="8" hidden="1">'Attach 5'!$4:$4</definedName>
    <definedName name="Z_14C32814_5A59_4863_9FB1_822FBB75D7D1_.wvu.Rows" localSheetId="2" hidden="1">'Names of Bidder'!$28:$30</definedName>
    <definedName name="Z_1586E746_E770_4DE8_8EE8_42BC4CF5206B_.wvu.Cols" localSheetId="4" hidden="1">'Attach-3 (QR)'!$L:$M</definedName>
    <definedName name="Z_1586E746_E770_4DE8_8EE8_42BC4CF5206B_.wvu.PrintArea" localSheetId="4" hidden="1">'Attach-3 (QR)'!$A$1:$I$341</definedName>
    <definedName name="Z_1C70608C_646A_4043_A222_6253B5006A93_.wvu.Cols" localSheetId="16" hidden="1">'Attach 12'!$I:$J</definedName>
    <definedName name="Z_1C70608C_646A_4043_A222_6253B5006A93_.wvu.PrintArea" localSheetId="16" hidden="1">'Attach 12'!$B$1:$G$94</definedName>
    <definedName name="Z_1C70608C_646A_4043_A222_6253B5006A93_.wvu.PrintTitles" localSheetId="16" hidden="1">'Attach 12'!#REF!</definedName>
    <definedName name="Z_1C70608C_646A_4043_A222_6253B5006A93_.wvu.Rows" localSheetId="16" hidden="1">'Attach 12'!#REF!</definedName>
    <definedName name="Z_1E2D7167_D6B7_4690_9A83_BF768C4223A4_.wvu.Cols" localSheetId="20" hidden="1">'Attach 15'!$H:$H</definedName>
    <definedName name="Z_1E2D7167_D6B7_4690_9A83_BF768C4223A4_.wvu.Cols" localSheetId="8" hidden="1">'Attach 5'!$H:$H</definedName>
    <definedName name="Z_1E2D7167_D6B7_4690_9A83_BF768C4223A4_.wvu.Cols" localSheetId="11" hidden="1">'Attach 6'!$H:$H</definedName>
    <definedName name="Z_1E2D7167_D6B7_4690_9A83_BF768C4223A4_.wvu.PrintArea" localSheetId="14" hidden="1">'Attach 10'!$A$1:$E$20</definedName>
    <definedName name="Z_1E2D7167_D6B7_4690_9A83_BF768C4223A4_.wvu.PrintArea" localSheetId="15" hidden="1">'Attach 11'!$A$1:$E$28</definedName>
    <definedName name="Z_1E2D7167_D6B7_4690_9A83_BF768C4223A4_.wvu.PrintArea" localSheetId="17" hidden="1">'Attach 13'!$A$1:$E$27</definedName>
    <definedName name="Z_1E2D7167_D6B7_4690_9A83_BF768C4223A4_.wvu.PrintArea" localSheetId="18" hidden="1">'Attach 14'!$A$1:$E$29</definedName>
    <definedName name="Z_1E2D7167_D6B7_4690_9A83_BF768C4223A4_.wvu.PrintArea" localSheetId="19" hidden="1">'Attach 14-IP'!$A$8:$I$222</definedName>
    <definedName name="Z_1E2D7167_D6B7_4690_9A83_BF768C4223A4_.wvu.PrintArea" localSheetId="20" hidden="1">'Attach 15'!$A$1:$E$84</definedName>
    <definedName name="Z_1E2D7167_D6B7_4690_9A83_BF768C4223A4_.wvu.PrintArea" localSheetId="21" hidden="1">'Attach 16'!$A$1:$L$94</definedName>
    <definedName name="Z_1E2D7167_D6B7_4690_9A83_BF768C4223A4_.wvu.PrintArea" localSheetId="22" hidden="1">'Attach 17'!$A$1:$E$30</definedName>
    <definedName name="Z_1E2D7167_D6B7_4690_9A83_BF768C4223A4_.wvu.PrintArea" localSheetId="23" hidden="1">'Attach 18'!$A$1:$E$31</definedName>
    <definedName name="Z_1E2D7167_D6B7_4690_9A83_BF768C4223A4_.wvu.PrintArea" localSheetId="24" hidden="1">'Attach 19'!$A$1:$E$31</definedName>
    <definedName name="Z_1E2D7167_D6B7_4690_9A83_BF768C4223A4_.wvu.PrintArea" localSheetId="25" hidden="1">'Attach 23'!$A$1:$E$27</definedName>
    <definedName name="Z_1E2D7167_D6B7_4690_9A83_BF768C4223A4_.wvu.PrintArea" localSheetId="3" hidden="1">'Attach 3(JV)'!$A$1:$E$26</definedName>
    <definedName name="Z_1E2D7167_D6B7_4690_9A83_BF768C4223A4_.wvu.PrintArea" localSheetId="5" hidden="1">'Attach 4'!$A$1:$E$24</definedName>
    <definedName name="Z_1E2D7167_D6B7_4690_9A83_BF768C4223A4_.wvu.PrintArea" localSheetId="6" hidden="1">'Attach 4 (A)'!$A$1:$E$26</definedName>
    <definedName name="Z_1E2D7167_D6B7_4690_9A83_BF768C4223A4_.wvu.PrintArea" localSheetId="7" hidden="1">'Attach 4 (B)'!$A$1:$E$25</definedName>
    <definedName name="Z_1E2D7167_D6B7_4690_9A83_BF768C4223A4_.wvu.PrintArea" localSheetId="8" hidden="1">'Attach 5'!$A$1:$E$28</definedName>
    <definedName name="Z_1E2D7167_D6B7_4690_9A83_BF768C4223A4_.wvu.PrintArea" localSheetId="9" hidden="1">'Attach 5A'!$A$1:$E$29</definedName>
    <definedName name="Z_1E2D7167_D6B7_4690_9A83_BF768C4223A4_.wvu.PrintArea" localSheetId="10" hidden="1">'Attach 5B'!$A$1:$E$28</definedName>
    <definedName name="Z_1E2D7167_D6B7_4690_9A83_BF768C4223A4_.wvu.PrintArea" localSheetId="11" hidden="1">'Attach 6'!$A$1:$E$27</definedName>
    <definedName name="Z_1E2D7167_D6B7_4690_9A83_BF768C4223A4_.wvu.PrintArea" localSheetId="12" hidden="1">'Attach 7'!$A$1:$E$28</definedName>
    <definedName name="Z_1E2D7167_D6B7_4690_9A83_BF768C4223A4_.wvu.PrintArea" localSheetId="13" hidden="1">'Attach 9'!$A$1:$E$53</definedName>
    <definedName name="Z_1E2D7167_D6B7_4690_9A83_BF768C4223A4_.wvu.PrintArea" localSheetId="26" hidden="1">'Bid Form 1st Envelope '!$A$1:$F$123</definedName>
    <definedName name="Z_1E2D7167_D6B7_4690_9A83_BF768C4223A4_.wvu.PrintArea" localSheetId="2" hidden="1">'Names of Bidder'!$B$1:$D$36</definedName>
    <definedName name="Z_1E2D7167_D6B7_4690_9A83_BF768C4223A4_.wvu.PrintTitles" localSheetId="13" hidden="1">'Attach 9'!$18:$18</definedName>
    <definedName name="Z_1E2D7167_D6B7_4690_9A83_BF768C4223A4_.wvu.Rows" localSheetId="15" hidden="1">'Attach 11'!$29:$85</definedName>
    <definedName name="Z_1E2D7167_D6B7_4690_9A83_BF768C4223A4_.wvu.Rows" localSheetId="20" hidden="1">'Attach 15'!$15:$15</definedName>
    <definedName name="Z_1E2D7167_D6B7_4690_9A83_BF768C4223A4_.wvu.Rows" localSheetId="22" hidden="1">'Attach 17'!$26:$26,'Attach 17'!$32:$209</definedName>
    <definedName name="Z_1E2D7167_D6B7_4690_9A83_BF768C4223A4_.wvu.Rows" localSheetId="23" hidden="1">'Attach 18'!$13:$13</definedName>
    <definedName name="Z_1E2D7167_D6B7_4690_9A83_BF768C4223A4_.wvu.Rows" localSheetId="24" hidden="1">'Attach 19'!$13:$13,'Attach 19'!$20:$28</definedName>
    <definedName name="Z_1E2D7167_D6B7_4690_9A83_BF768C4223A4_.wvu.Rows" localSheetId="25" hidden="1">'Attach 23'!$12:$12,'Attach 23'!$19:$24</definedName>
    <definedName name="Z_1E2D7167_D6B7_4690_9A83_BF768C4223A4_.wvu.Rows" localSheetId="8" hidden="1">'Attach 5'!$4:$4</definedName>
    <definedName name="Z_1E2D7167_D6B7_4690_9A83_BF768C4223A4_.wvu.Rows" localSheetId="2" hidden="1">'Names of Bidder'!$28:$30</definedName>
    <definedName name="Z_1F125E51_1799_42D0_B41E_DC039BB17D59_.wvu.Cols" localSheetId="20" hidden="1">'Attach 15'!$F:$F,'Attach 15'!$H:$H</definedName>
    <definedName name="Z_1F125E51_1799_42D0_B41E_DC039BB17D59_.wvu.Cols" localSheetId="3" hidden="1">'Attach 3(JV)'!$F:$F</definedName>
    <definedName name="Z_1F125E51_1799_42D0_B41E_DC039BB17D59_.wvu.Cols" localSheetId="8" hidden="1">'Attach 5'!$H:$H</definedName>
    <definedName name="Z_1F125E51_1799_42D0_B41E_DC039BB17D59_.wvu.Cols" localSheetId="11" hidden="1">'Attach 6'!$H:$H</definedName>
    <definedName name="Z_1F125E51_1799_42D0_B41E_DC039BB17D59_.wvu.Cols" localSheetId="2" hidden="1">'Names of Bidder'!$F:$G,'Names of Bidder'!$I:$I</definedName>
    <definedName name="Z_1F125E51_1799_42D0_B41E_DC039BB17D59_.wvu.PrintArea" localSheetId="14" hidden="1">'Attach 10'!$A$1:$E$20</definedName>
    <definedName name="Z_1F125E51_1799_42D0_B41E_DC039BB17D59_.wvu.PrintArea" localSheetId="15" hidden="1">'Attach 11'!$A$1:$E$28</definedName>
    <definedName name="Z_1F125E51_1799_42D0_B41E_DC039BB17D59_.wvu.PrintArea" localSheetId="17" hidden="1">'Attach 13'!$A$1:$E$27</definedName>
    <definedName name="Z_1F125E51_1799_42D0_B41E_DC039BB17D59_.wvu.PrintArea" localSheetId="18" hidden="1">'Attach 14'!$A$1:$E$29</definedName>
    <definedName name="Z_1F125E51_1799_42D0_B41E_DC039BB17D59_.wvu.PrintArea" localSheetId="19" hidden="1">'Attach 14-IP'!$A$8:$I$222</definedName>
    <definedName name="Z_1F125E51_1799_42D0_B41E_DC039BB17D59_.wvu.PrintArea" localSheetId="20" hidden="1">'Attach 15'!$A$1:$E$84</definedName>
    <definedName name="Z_1F125E51_1799_42D0_B41E_DC039BB17D59_.wvu.PrintArea" localSheetId="21" hidden="1">'Attach 16'!$A$1:$L$94</definedName>
    <definedName name="Z_1F125E51_1799_42D0_B41E_DC039BB17D59_.wvu.PrintArea" localSheetId="22" hidden="1">'Attach 17'!$A$1:$E$30</definedName>
    <definedName name="Z_1F125E51_1799_42D0_B41E_DC039BB17D59_.wvu.PrintArea" localSheetId="23" hidden="1">'Attach 18'!$A$1:$E$31</definedName>
    <definedName name="Z_1F125E51_1799_42D0_B41E_DC039BB17D59_.wvu.PrintArea" localSheetId="24" hidden="1">'Attach 19'!$A$1:$E$31</definedName>
    <definedName name="Z_1F125E51_1799_42D0_B41E_DC039BB17D59_.wvu.PrintArea" localSheetId="25" hidden="1">'Attach 23'!$A$1:$E$27</definedName>
    <definedName name="Z_1F125E51_1799_42D0_B41E_DC039BB17D59_.wvu.PrintArea" localSheetId="3" hidden="1">'Attach 3(JV)'!$A$1:$E$26</definedName>
    <definedName name="Z_1F125E51_1799_42D0_B41E_DC039BB17D59_.wvu.PrintArea" localSheetId="5" hidden="1">'Attach 4'!$A$1:$E$24</definedName>
    <definedName name="Z_1F125E51_1799_42D0_B41E_DC039BB17D59_.wvu.PrintArea" localSheetId="6" hidden="1">'Attach 4 (A)'!$A$1:$E$26</definedName>
    <definedName name="Z_1F125E51_1799_42D0_B41E_DC039BB17D59_.wvu.PrintArea" localSheetId="7" hidden="1">'Attach 4 (B)'!$A$1:$E$25</definedName>
    <definedName name="Z_1F125E51_1799_42D0_B41E_DC039BB17D59_.wvu.PrintArea" localSheetId="8" hidden="1">'Attach 5'!$A$1:$E$28</definedName>
    <definedName name="Z_1F125E51_1799_42D0_B41E_DC039BB17D59_.wvu.PrintArea" localSheetId="9" hidden="1">'Attach 5A'!$A$1:$E$29</definedName>
    <definedName name="Z_1F125E51_1799_42D0_B41E_DC039BB17D59_.wvu.PrintArea" localSheetId="10" hidden="1">'Attach 5B'!$A$1:$E$28</definedName>
    <definedName name="Z_1F125E51_1799_42D0_B41E_DC039BB17D59_.wvu.PrintArea" localSheetId="11" hidden="1">'Attach 6'!$A$1:$E$27</definedName>
    <definedName name="Z_1F125E51_1799_42D0_B41E_DC039BB17D59_.wvu.PrintArea" localSheetId="12" hidden="1">'Attach 7'!$A$1:$E$28</definedName>
    <definedName name="Z_1F125E51_1799_42D0_B41E_DC039BB17D59_.wvu.PrintArea" localSheetId="13" hidden="1">'Attach 9'!$A$1:$E$53</definedName>
    <definedName name="Z_1F125E51_1799_42D0_B41E_DC039BB17D59_.wvu.PrintArea" localSheetId="4" hidden="1">'Attach-3 (QR)'!$A$1:$I$340</definedName>
    <definedName name="Z_1F125E51_1799_42D0_B41E_DC039BB17D59_.wvu.PrintArea" localSheetId="26" hidden="1">'Bid Form 1st Envelope '!$A$1:$F$123</definedName>
    <definedName name="Z_1F125E51_1799_42D0_B41E_DC039BB17D59_.wvu.PrintArea" localSheetId="2" hidden="1">'Names of Bidder'!$B$1:$D$36</definedName>
    <definedName name="Z_1F125E51_1799_42D0_B41E_DC039BB17D59_.wvu.PrintTitles" localSheetId="13" hidden="1">'Attach 9'!$18:$18</definedName>
    <definedName name="Z_1F125E51_1799_42D0_B41E_DC039BB17D59_.wvu.Rows" localSheetId="15" hidden="1">'Attach 11'!$29:$85</definedName>
    <definedName name="Z_1F125E51_1799_42D0_B41E_DC039BB17D59_.wvu.Rows" localSheetId="20" hidden="1">'Attach 15'!$15:$15</definedName>
    <definedName name="Z_1F125E51_1799_42D0_B41E_DC039BB17D59_.wvu.Rows" localSheetId="21" hidden="1">'Attach 16'!$89:$92</definedName>
    <definedName name="Z_1F125E51_1799_42D0_B41E_DC039BB17D59_.wvu.Rows" localSheetId="22" hidden="1">'Attach 17'!$26:$26,'Attach 17'!$32:$209</definedName>
    <definedName name="Z_1F125E51_1799_42D0_B41E_DC039BB17D59_.wvu.Rows" localSheetId="23" hidden="1">'Attach 18'!$13:$13</definedName>
    <definedName name="Z_1F125E51_1799_42D0_B41E_DC039BB17D59_.wvu.Rows" localSheetId="24" hidden="1">'Attach 19'!$13:$13,'Attach 19'!$20:$28</definedName>
    <definedName name="Z_1F125E51_1799_42D0_B41E_DC039BB17D59_.wvu.Rows" localSheetId="25" hidden="1">'Attach 23'!$12:$12,'Attach 23'!$19:$24</definedName>
    <definedName name="Z_1F125E51_1799_42D0_B41E_DC039BB17D59_.wvu.Rows" localSheetId="8" hidden="1">'Attach 5'!$4:$4</definedName>
    <definedName name="Z_1F125E51_1799_42D0_B41E_DC039BB17D59_.wvu.Rows" localSheetId="4" hidden="1">'Attach-3 (QR)'!$85:$85,'Attach-3 (QR)'!$128:$153,'Attach-3 (QR)'!$240:$277</definedName>
    <definedName name="Z_1F125E51_1799_42D0_B41E_DC039BB17D59_.wvu.Rows" localSheetId="2" hidden="1">'Names of Bidder'!$11:$11,'Names of Bidder'!$28:$30</definedName>
    <definedName name="Z_1FD9ACA5_802E_4240_ABEA_3FAA854014ED_.wvu.Cols" localSheetId="4" hidden="1">'Attach-3 (QR)'!$J:$L</definedName>
    <definedName name="Z_1FD9ACA5_802E_4240_ABEA_3FAA854014ED_.wvu.PrintArea" localSheetId="22" hidden="1">'Attach 17'!$A$1:$E$33</definedName>
    <definedName name="Z_1FD9ACA5_802E_4240_ABEA_3FAA854014ED_.wvu.PrintArea" localSheetId="4" hidden="1">'Attach-3 (QR)'!$A$1:$I$341</definedName>
    <definedName name="Z_1FD9ACA5_802E_4240_ABEA_3FAA854014ED_.wvu.Rows" localSheetId="22" hidden="1">'Attach 17'!$26:$26,'Attach 17'!$32:$209</definedName>
    <definedName name="Z_1FD9ACA5_802E_4240_ABEA_3FAA854014ED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4" hidden="1">'Attach-3 (QR)'!$N:$O</definedName>
    <definedName name="Z_20A53A97_D2BD_4E7F_8ABC_E5DF94CF88E8_.wvu.PrintArea" localSheetId="4" hidden="1">'Attach-3 (QR)'!$A$1:$I$341</definedName>
    <definedName name="Z_20A53A97_D2BD_4E7F_8ABC_E5DF94CF88E8_.wvu.Rows" localSheetId="4" hidden="1">'Attach-3 (QR)'!#REF!,'Attach-3 (QR)'!#REF!,'Attach-3 (QR)'!#REF!,'Attach-3 (QR)'!$218:$220,'Attach-3 (QR)'!$247:$277,'Attach-3 (QR)'!$288:$290</definedName>
    <definedName name="Z_237D8718_39ED_4FFE_B3B2_D1192F8D2E87_.wvu.Cols" localSheetId="16" hidden="1">'Attach 12'!$I:$J</definedName>
    <definedName name="Z_237D8718_39ED_4FFE_B3B2_D1192F8D2E87_.wvu.PrintArea" localSheetId="16" hidden="1">'Attach 12'!$B$1:$G$94</definedName>
    <definedName name="Z_237D8718_39ED_4FFE_B3B2_D1192F8D2E87_.wvu.PrintTitles" localSheetId="16" hidden="1">'Attach 12'!#REF!</definedName>
    <definedName name="Z_240327DD_375F_45D4_BA52_89AFD79FE6A1_.wvu.Cols" localSheetId="20" hidden="1">'Attach 15'!$H:$H</definedName>
    <definedName name="Z_240327DD_375F_45D4_BA52_89AFD79FE6A1_.wvu.Cols" localSheetId="8" hidden="1">'Attach 5'!$H:$H</definedName>
    <definedName name="Z_240327DD_375F_45D4_BA52_89AFD79FE6A1_.wvu.Cols" localSheetId="11" hidden="1">'Attach 6'!$H:$H</definedName>
    <definedName name="Z_240327DD_375F_45D4_BA52_89AFD79FE6A1_.wvu.PrintArea" localSheetId="14" hidden="1">'Attach 10'!$A$1:$E$22</definedName>
    <definedName name="Z_240327DD_375F_45D4_BA52_89AFD79FE6A1_.wvu.PrintArea" localSheetId="15" hidden="1">'Attach 11'!$A$1:$E$28</definedName>
    <definedName name="Z_240327DD_375F_45D4_BA52_89AFD79FE6A1_.wvu.PrintArea" localSheetId="17" hidden="1">'Attach 13'!$A$1:$E$29</definedName>
    <definedName name="Z_240327DD_375F_45D4_BA52_89AFD79FE6A1_.wvu.PrintArea" localSheetId="18" hidden="1">'Attach 14'!$A$1:$E$29</definedName>
    <definedName name="Z_240327DD_375F_45D4_BA52_89AFD79FE6A1_.wvu.PrintArea" localSheetId="19" hidden="1">'Attach 14-IP'!$A$8:$I$222</definedName>
    <definedName name="Z_240327DD_375F_45D4_BA52_89AFD79FE6A1_.wvu.PrintArea" localSheetId="20" hidden="1">'Attach 15'!$A$1:$E$84</definedName>
    <definedName name="Z_240327DD_375F_45D4_BA52_89AFD79FE6A1_.wvu.PrintArea" localSheetId="21" hidden="1">'Attach 16'!$A$1:$L$94</definedName>
    <definedName name="Z_240327DD_375F_45D4_BA52_89AFD79FE6A1_.wvu.PrintArea" localSheetId="22" hidden="1">'Attach 17'!$A$1:$E$33</definedName>
    <definedName name="Z_240327DD_375F_45D4_BA52_89AFD79FE6A1_.wvu.PrintArea" localSheetId="24" hidden="1">'Attach 19'!$A$1:$E$31</definedName>
    <definedName name="Z_240327DD_375F_45D4_BA52_89AFD79FE6A1_.wvu.PrintArea" localSheetId="25" hidden="1">'Attach 23'!$A$1:$E$27</definedName>
    <definedName name="Z_240327DD_375F_45D4_BA52_89AFD79FE6A1_.wvu.PrintArea" localSheetId="3" hidden="1">'Attach 3(JV)'!$A$1:$E$28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5'!$A$1:$E$28</definedName>
    <definedName name="Z_240327DD_375F_45D4_BA52_89AFD79FE6A1_.wvu.PrintArea" localSheetId="11" hidden="1">'Attach 6'!$A$1:$E$28</definedName>
    <definedName name="Z_240327DD_375F_45D4_BA52_89AFD79FE6A1_.wvu.PrintArea" localSheetId="12" hidden="1">'Attach 7'!$A$1:$E$28</definedName>
    <definedName name="Z_240327DD_375F_45D4_BA52_89AFD79FE6A1_.wvu.PrintArea" localSheetId="13" hidden="1">'Attach 9'!$A$1:$E$53</definedName>
    <definedName name="Z_240327DD_375F_45D4_BA52_89AFD79FE6A1_.wvu.PrintArea" localSheetId="26" hidden="1">'Bid Form 1st Envelope '!$A$1:$F$123</definedName>
    <definedName name="Z_240327DD_375F_45D4_BA52_89AFD79FE6A1_.wvu.PrintArea" localSheetId="2" hidden="1">'Names of Bidder'!$B$1:$D$36</definedName>
    <definedName name="Z_240327DD_375F_45D4_BA52_89AFD79FE6A1_.wvu.PrintTitles" localSheetId="13" hidden="1">'Attach 9'!$18:$18</definedName>
    <definedName name="Z_240327DD_375F_45D4_BA52_89AFD79FE6A1_.wvu.Rows" localSheetId="20" hidden="1">'Attach 15'!$15:$15</definedName>
    <definedName name="Z_240327DD_375F_45D4_BA52_89AFD79FE6A1_.wvu.Rows" localSheetId="22" hidden="1">'Attach 17'!$26:$26,'Attach 17'!$32:$209</definedName>
    <definedName name="Z_240327DD_375F_45D4_BA52_89AFD79FE6A1_.wvu.Rows" localSheetId="24" hidden="1">'Attach 19'!$13:$13,'Attach 19'!$20:$28</definedName>
    <definedName name="Z_240327DD_375F_45D4_BA52_89AFD79FE6A1_.wvu.Rows" localSheetId="25" hidden="1">'Attach 23'!$12:$12,'Attach 23'!$19:$24</definedName>
    <definedName name="Z_240327DD_375F_45D4_BA52_89AFD79FE6A1_.wvu.Rows" localSheetId="8" hidden="1">'Attach 5'!$4:$4</definedName>
    <definedName name="Z_240327DD_375F_45D4_BA52_89AFD79FE6A1_.wvu.Rows" localSheetId="2" hidden="1">'Names of Bidder'!$28:$30</definedName>
    <definedName name="Z_265106DA_0305_46BE_8A98_0935A189448A_.wvu.Cols" localSheetId="16" hidden="1">'Attach 12'!$G:$I</definedName>
    <definedName name="Z_265106DA_0305_46BE_8A98_0935A189448A_.wvu.PrintArea" localSheetId="16" hidden="1">'Attach 12'!$A$1:$F$99</definedName>
    <definedName name="Z_265106DA_0305_46BE_8A98_0935A189448A_.wvu.Rows" localSheetId="16" hidden="1">'Attach 12'!$78:$82</definedName>
    <definedName name="Z_26C9F440_2701_423F_9FDB_7DFF079DC7F8_.wvu.Cols" localSheetId="16" hidden="1">'Attach 12'!$G:$I</definedName>
    <definedName name="Z_26C9F440_2701_423F_9FDB_7DFF079DC7F8_.wvu.PrintArea" localSheetId="16" hidden="1">'Attach 12'!$A$1:$F$99</definedName>
    <definedName name="Z_26C9F440_2701_423F_9FDB_7DFF079DC7F8_.wvu.Rows" localSheetId="16" hidden="1">'Attach 12'!$78:$82</definedName>
    <definedName name="Z_280EA05C_4582_4B0F_895F_5C9134A73222_.wvu.Cols" localSheetId="4" hidden="1">'Attach-3 (QR)'!$N:$O</definedName>
    <definedName name="Z_280EA05C_4582_4B0F_895F_5C9134A73222_.wvu.PrintArea" localSheetId="4" hidden="1">'Attach-3 (QR)'!$A$1:$I$341</definedName>
    <definedName name="Z_280EA05C_4582_4B0F_895F_5C9134A73222_.wvu.Rows" localSheetId="4" hidden="1">'Attach-3 (QR)'!#REF!,'Attach-3 (QR)'!$160:$160,'Attach-3 (QR)'!#REF!,'Attach-3 (QR)'!$218:$220,'Attach-3 (QR)'!$247:$277,'Attach-3 (QR)'!$288:$290</definedName>
    <definedName name="Z_308F00E9_5A71_4486_BCFD_DF8513C1906D_.wvu.Cols" localSheetId="16" hidden="1">'Attach 12'!$I:$I</definedName>
    <definedName name="Z_308F00E9_5A71_4486_BCFD_DF8513C1906D_.wvu.Cols" localSheetId="4" hidden="1">'Attach-3 (QR)'!$N:$O</definedName>
    <definedName name="Z_308F00E9_5A71_4486_BCFD_DF8513C1906D_.wvu.PrintArea" localSheetId="16" hidden="1">'Attach 12'!$A$1:$F$94</definedName>
    <definedName name="Z_308F00E9_5A71_4486_BCFD_DF8513C1906D_.wvu.PrintArea" localSheetId="4" hidden="1">'Attach-3 (QR)'!$A$1:$I$341</definedName>
    <definedName name="Z_308F00E9_5A71_4486_BCFD_DF8513C1906D_.wvu.Rows" localSheetId="16" hidden="1">'Attach 12'!$17:$36,'Attach 12'!#REF!,'Attach 12'!$37:$37,'Attach 12'!$54:$54,'Attach 12'!#REF!,'Attach 12'!#REF!,'Attach 12'!#REF!,'Attach 12'!#REF!,'Attach 12'!#REF!,'Attach 12'!$96:$183</definedName>
    <definedName name="Z_308F00E9_5A71_4486_BCFD_DF8513C1906D_.wvu.Rows" localSheetId="4" hidden="1">'Attach-3 (QR)'!#REF!,'Attach-3 (QR)'!#REF!,'Attach-3 (QR)'!$160:$160,'Attach-3 (QR)'!$164:$164,'Attach-3 (QR)'!$166:$167,'Attach-3 (QR)'!#REF!,'Attach-3 (QR)'!$218:$220,'Attach-3 (QR)'!$247:$277,'Attach-3 (QR)'!$282:$290</definedName>
    <definedName name="Z_30E57F47_2338_458C_930A_44F048960490_.wvu.Cols" localSheetId="16" hidden="1">'Attach 12'!$G:$G,'Attach 12'!$I:$I</definedName>
    <definedName name="Z_30E57F47_2338_458C_930A_44F048960490_.wvu.PrintArea" localSheetId="16" hidden="1">'Attach 12'!$A$1:$F$94</definedName>
    <definedName name="Z_30E57F47_2338_458C_930A_44F048960490_.wvu.Rows" localSheetId="16" hidden="1">'Attach 12'!$20:$38,'Attach 12'!$51:$52,'Attach 12'!$54:$54,'Attach 12'!$70:$71,'Attach 12'!#REF!,'Attach 12'!#REF!,'Attach 12'!#REF!,'Attach 12'!#REF!,'Attach 12'!#REF!,'Attach 12'!#REF!,'Attach 12'!$93:$93,'Attach 12'!#REF!,'Attach 12'!#REF!,'Attach 12'!$96:$183</definedName>
    <definedName name="Z_310C668A_8F32_46E5_8798_717B86834286_.wvu.Cols" localSheetId="16" hidden="1">'Attach 12'!$I:$I</definedName>
    <definedName name="Z_310C668A_8F32_46E5_8798_717B86834286_.wvu.PrintArea" localSheetId="16" hidden="1">'Attach 12'!$A$1:$F$94</definedName>
    <definedName name="Z_310C668A_8F32_46E5_8798_717B86834286_.wvu.Rows" localSheetId="16" hidden="1">'Attach 12'!$23:$36,'Attach 12'!#REF!,'Attach 12'!#REF!,'Attach 12'!#REF!,'Attach 12'!$96:$183</definedName>
    <definedName name="Z_3365131F_6BE7_432A_859B_F41B794BB9E6_.wvu.Cols" localSheetId="16" hidden="1">'Attach 12'!$I:$I</definedName>
    <definedName name="Z_3365131F_6BE7_432A_859B_F41B794BB9E6_.wvu.Cols" localSheetId="4" hidden="1">'Attach-3 (QR)'!$N:$O</definedName>
    <definedName name="Z_3365131F_6BE7_432A_859B_F41B794BB9E6_.wvu.PrintArea" localSheetId="16" hidden="1">'Attach 12'!$A$1:$F$94</definedName>
    <definedName name="Z_3365131F_6BE7_432A_859B_F41B794BB9E6_.wvu.PrintArea" localSheetId="4" hidden="1">'Attach-3 (QR)'!$A$1:$I$341</definedName>
    <definedName name="Z_3365131F_6BE7_432A_859B_F41B794BB9E6_.wvu.Rows" localSheetId="16" hidden="1">'Attach 12'!$20:$82,'Attach 12'!#REF!,'Attach 12'!#REF!,'Attach 12'!#REF!,'Attach 12'!$93:$93,'Attach 12'!#REF!,'Attach 12'!#REF!,'Attach 12'!$96:$183</definedName>
    <definedName name="Z_3365131F_6BE7_432A_859B_F41B794BB9E6_.wvu.Rows" localSheetId="4" hidden="1">'Attach-3 (QR)'!#REF!,'Attach-3 (QR)'!#REF!,'Attach-3 (QR)'!$160:$160,'Attach-3 (QR)'!$164:$164,'Attach-3 (QR)'!$166:$167,'Attach-3 (QR)'!#REF!,'Attach-3 (QR)'!$218:$220,'Attach-3 (QR)'!$239:$278,'Attach-3 (QR)'!$282:$290,'Attach-3 (QR)'!$306:$316</definedName>
    <definedName name="Z_35C772BD_8F05_4A18_BEC8_6AF744E22539_.wvu.Cols" localSheetId="20" hidden="1">'Attach 15'!$F:$F,'Attach 15'!$H:$H</definedName>
    <definedName name="Z_35C772BD_8F05_4A18_BEC8_6AF744E22539_.wvu.Cols" localSheetId="3" hidden="1">'Attach 3(JV)'!$F:$F</definedName>
    <definedName name="Z_35C772BD_8F05_4A18_BEC8_6AF744E22539_.wvu.Cols" localSheetId="8" hidden="1">'Attach 5'!$H:$H</definedName>
    <definedName name="Z_35C772BD_8F05_4A18_BEC8_6AF744E22539_.wvu.Cols" localSheetId="11" hidden="1">'Attach 6'!$H:$H</definedName>
    <definedName name="Z_35C772BD_8F05_4A18_BEC8_6AF744E22539_.wvu.Cols" localSheetId="2" hidden="1">'Names of Bidder'!$F:$I</definedName>
    <definedName name="Z_35C772BD_8F05_4A18_BEC8_6AF744E22539_.wvu.PrintArea" localSheetId="14" hidden="1">'Attach 10'!$A$1:$E$20</definedName>
    <definedName name="Z_35C772BD_8F05_4A18_BEC8_6AF744E22539_.wvu.PrintArea" localSheetId="15" hidden="1">'Attach 11'!$A$1:$E$28</definedName>
    <definedName name="Z_35C772BD_8F05_4A18_BEC8_6AF744E22539_.wvu.PrintArea" localSheetId="17" hidden="1">'Attach 13'!$A$1:$E$27</definedName>
    <definedName name="Z_35C772BD_8F05_4A18_BEC8_6AF744E22539_.wvu.PrintArea" localSheetId="18" hidden="1">'Attach 14'!$A$1:$E$27</definedName>
    <definedName name="Z_35C772BD_8F05_4A18_BEC8_6AF744E22539_.wvu.PrintArea" localSheetId="19" hidden="1">'Attach 14-IP'!$A$8:$I$222</definedName>
    <definedName name="Z_35C772BD_8F05_4A18_BEC8_6AF744E22539_.wvu.PrintArea" localSheetId="20" hidden="1">'Attach 15'!$A$1:$E$84</definedName>
    <definedName name="Z_35C772BD_8F05_4A18_BEC8_6AF744E22539_.wvu.PrintArea" localSheetId="21" hidden="1">'Attach 16'!$A$1:$L$94</definedName>
    <definedName name="Z_35C772BD_8F05_4A18_BEC8_6AF744E22539_.wvu.PrintArea" localSheetId="22" hidden="1">'Attach 17'!$A$1:$E$30</definedName>
    <definedName name="Z_35C772BD_8F05_4A18_BEC8_6AF744E22539_.wvu.PrintArea" localSheetId="23" hidden="1">'Attach 18'!$A$1:$E$31</definedName>
    <definedName name="Z_35C772BD_8F05_4A18_BEC8_6AF744E22539_.wvu.PrintArea" localSheetId="24" hidden="1">'Attach 19'!$A$1:$E$31</definedName>
    <definedName name="Z_35C772BD_8F05_4A18_BEC8_6AF744E22539_.wvu.PrintArea" localSheetId="25" hidden="1">'Attach 23'!$A$1:$E$27</definedName>
    <definedName name="Z_35C772BD_8F05_4A18_BEC8_6AF744E22539_.wvu.PrintArea" localSheetId="3" hidden="1">'Attach 3(JV)'!$A$1:$E$26</definedName>
    <definedName name="Z_35C772BD_8F05_4A18_BEC8_6AF744E22539_.wvu.PrintArea" localSheetId="5" hidden="1">'Attach 4'!$A$1:$E$24</definedName>
    <definedName name="Z_35C772BD_8F05_4A18_BEC8_6AF744E22539_.wvu.PrintArea" localSheetId="6" hidden="1">'Attach 4 (A)'!$A$1:$E$26</definedName>
    <definedName name="Z_35C772BD_8F05_4A18_BEC8_6AF744E22539_.wvu.PrintArea" localSheetId="7" hidden="1">'Attach 4 (B)'!$A$1:$E$25</definedName>
    <definedName name="Z_35C772BD_8F05_4A18_BEC8_6AF744E22539_.wvu.PrintArea" localSheetId="8" hidden="1">'Attach 5'!$A$1:$E$28</definedName>
    <definedName name="Z_35C772BD_8F05_4A18_BEC8_6AF744E22539_.wvu.PrintArea" localSheetId="9" hidden="1">'Attach 5A'!$A$1:$E$29</definedName>
    <definedName name="Z_35C772BD_8F05_4A18_BEC8_6AF744E22539_.wvu.PrintArea" localSheetId="10" hidden="1">'Attach 5B'!$A$1:$E$28</definedName>
    <definedName name="Z_35C772BD_8F05_4A18_BEC8_6AF744E22539_.wvu.PrintArea" localSheetId="11" hidden="1">'Attach 6'!$A$1:$E$27</definedName>
    <definedName name="Z_35C772BD_8F05_4A18_BEC8_6AF744E22539_.wvu.PrintArea" localSheetId="12" hidden="1">'Attach 7'!$A$1:$E$28</definedName>
    <definedName name="Z_35C772BD_8F05_4A18_BEC8_6AF744E22539_.wvu.PrintArea" localSheetId="13" hidden="1">'Attach 9'!$A$1:$E$53</definedName>
    <definedName name="Z_35C772BD_8F05_4A18_BEC8_6AF744E22539_.wvu.PrintArea" localSheetId="4" hidden="1">'Attach-3 (QR)'!$A$1:$I$340</definedName>
    <definedName name="Z_35C772BD_8F05_4A18_BEC8_6AF744E22539_.wvu.PrintArea" localSheetId="26" hidden="1">'Bid Form 1st Envelope '!$A$1:$F$123</definedName>
    <definedName name="Z_35C772BD_8F05_4A18_BEC8_6AF744E22539_.wvu.PrintArea" localSheetId="2" hidden="1">'Names of Bidder'!$B$1:$D$36</definedName>
    <definedName name="Z_35C772BD_8F05_4A18_BEC8_6AF744E22539_.wvu.PrintTitles" localSheetId="13" hidden="1">'Attach 9'!$18:$18</definedName>
    <definedName name="Z_35C772BD_8F05_4A18_BEC8_6AF744E22539_.wvu.Rows" localSheetId="15" hidden="1">'Attach 11'!$29:$85</definedName>
    <definedName name="Z_35C772BD_8F05_4A18_BEC8_6AF744E22539_.wvu.Rows" localSheetId="20" hidden="1">'Attach 15'!$15:$15</definedName>
    <definedName name="Z_35C772BD_8F05_4A18_BEC8_6AF744E22539_.wvu.Rows" localSheetId="21" hidden="1">'Attach 16'!$89:$92</definedName>
    <definedName name="Z_35C772BD_8F05_4A18_BEC8_6AF744E22539_.wvu.Rows" localSheetId="22" hidden="1">'Attach 17'!$26:$26,'Attach 17'!$32:$209</definedName>
    <definedName name="Z_35C772BD_8F05_4A18_BEC8_6AF744E22539_.wvu.Rows" localSheetId="23" hidden="1">'Attach 18'!$13:$13</definedName>
    <definedName name="Z_35C772BD_8F05_4A18_BEC8_6AF744E22539_.wvu.Rows" localSheetId="24" hidden="1">'Attach 19'!$13:$13,'Attach 19'!$20:$28</definedName>
    <definedName name="Z_35C772BD_8F05_4A18_BEC8_6AF744E22539_.wvu.Rows" localSheetId="25" hidden="1">'Attach 23'!$12:$12,'Attach 23'!$23:$24</definedName>
    <definedName name="Z_35C772BD_8F05_4A18_BEC8_6AF744E22539_.wvu.Rows" localSheetId="4" hidden="1">'Attach-3 (QR)'!$16:$337</definedName>
    <definedName name="Z_35C772BD_8F05_4A18_BEC8_6AF744E22539_.wvu.Rows" localSheetId="26" hidden="1">'Bid Form 1st Envelope '!$32:$32</definedName>
    <definedName name="Z_35C772BD_8F05_4A18_BEC8_6AF744E22539_.wvu.Rows" localSheetId="2" hidden="1">'Names of Bidder'!$10:$11,'Names of Bidder'!$23:$26,'Names of Bidder'!$28:$30</definedName>
    <definedName name="Z_42E95D05_5FE4_4BDE_99D8_8A5175191762_.wvu.Cols" localSheetId="16" hidden="1">'Attach 12'!$G:$G,'Attach 12'!$I:$I</definedName>
    <definedName name="Z_42E95D05_5FE4_4BDE_99D8_8A5175191762_.wvu.PrintArea" localSheetId="16" hidden="1">'Attach 12'!$A$1:$F$94</definedName>
    <definedName name="Z_42E95D05_5FE4_4BDE_99D8_8A5175191762_.wvu.Rows" localSheetId="16" hidden="1">'Attach 12'!$17:$93,'Attach 12'!#REF!,'Attach 12'!#REF!,'Attach 12'!$96:$183</definedName>
    <definedName name="Z_43BCBF1E_CDCF_4541_8D79_87EDCECBC1FD_.wvu.Cols" localSheetId="20" hidden="1">'Attach 15'!$H:$H</definedName>
    <definedName name="Z_43BCBF1E_CDCF_4541_8D79_87EDCECBC1FD_.wvu.Cols" localSheetId="8" hidden="1">'Attach 5'!$H:$H</definedName>
    <definedName name="Z_43BCBF1E_CDCF_4541_8D79_87EDCECBC1FD_.wvu.Cols" localSheetId="11" hidden="1">'Attach 6'!$H:$H</definedName>
    <definedName name="Z_43BCBF1E_CDCF_4541_8D79_87EDCECBC1FD_.wvu.PrintArea" localSheetId="14" hidden="1">'Attach 10'!$A$1:$E$22</definedName>
    <definedName name="Z_43BCBF1E_CDCF_4541_8D79_87EDCECBC1FD_.wvu.PrintArea" localSheetId="15" hidden="1">'Attach 11'!$A$1:$E$84</definedName>
    <definedName name="Z_43BCBF1E_CDCF_4541_8D79_87EDCECBC1FD_.wvu.PrintArea" localSheetId="17" hidden="1">'Attach 13'!$A$1:$E$29</definedName>
    <definedName name="Z_43BCBF1E_CDCF_4541_8D79_87EDCECBC1FD_.wvu.PrintArea" localSheetId="18" hidden="1">'Attach 14'!$A$1:$E$29</definedName>
    <definedName name="Z_43BCBF1E_CDCF_4541_8D79_87EDCECBC1FD_.wvu.PrintArea" localSheetId="20" hidden="1">'Attach 15'!$A$1:$E$85</definedName>
    <definedName name="Z_43BCBF1E_CDCF_4541_8D79_87EDCECBC1FD_.wvu.PrintArea" localSheetId="21" hidden="1">'Attach 16'!$A$1:$L$94</definedName>
    <definedName name="Z_43BCBF1E_CDCF_4541_8D79_87EDCECBC1FD_.wvu.PrintArea" localSheetId="24" hidden="1">'Attach 19'!$A$1:$E$35</definedName>
    <definedName name="Z_43BCBF1E_CDCF_4541_8D79_87EDCECBC1FD_.wvu.PrintArea" localSheetId="25" hidden="1">'Attach 23'!$A$1:$E$31</definedName>
    <definedName name="Z_43BCBF1E_CDCF_4541_8D79_87EDCECBC1FD_.wvu.PrintArea" localSheetId="3" hidden="1">'Attach 3(JV)'!$A$1:$E$28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5'!$A$1:$E$29</definedName>
    <definedName name="Z_43BCBF1E_CDCF_4541_8D79_87EDCECBC1FD_.wvu.PrintArea" localSheetId="11" hidden="1">'Attach 6'!$A$1:$E$51</definedName>
    <definedName name="Z_43BCBF1E_CDCF_4541_8D79_87EDCECBC1FD_.wvu.PrintArea" localSheetId="12" hidden="1">'Attach 7'!$A$1:$E$28</definedName>
    <definedName name="Z_43BCBF1E_CDCF_4541_8D79_87EDCECBC1FD_.wvu.PrintArea" localSheetId="13" hidden="1">'Attach 9'!$A$1:$E$59</definedName>
    <definedName name="Z_43BCBF1E_CDCF_4541_8D79_87EDCECBC1FD_.wvu.PrintArea" localSheetId="26" hidden="1">'Bid Form 1st Envelope '!$A$1:$F$123</definedName>
    <definedName name="Z_43BCBF1E_CDCF_4541_8D79_87EDCECBC1FD_.wvu.PrintArea" localSheetId="2" hidden="1">'Names of Bidder'!$B$1:$D$36</definedName>
    <definedName name="Z_43BCBF1E_CDCF_4541_8D79_87EDCECBC1FD_.wvu.PrintTitles" localSheetId="13" hidden="1">'Attach 9'!$18:$18</definedName>
    <definedName name="Z_43BCBF1E_CDCF_4541_8D79_87EDCECBC1FD_.wvu.Rows" localSheetId="20" hidden="1">'Attach 15'!$12:$13,'Attach 15'!$15:$15</definedName>
    <definedName name="Z_44C1C443_3199_4288_884A_D16AF7B2CD69_.wvu.Cols" localSheetId="20" hidden="1">'Attach 15'!$H:$H</definedName>
    <definedName name="Z_44C1C443_3199_4288_884A_D16AF7B2CD69_.wvu.Cols" localSheetId="8" hidden="1">'Attach 5'!$H:$H</definedName>
    <definedName name="Z_44C1C443_3199_4288_884A_D16AF7B2CD69_.wvu.Cols" localSheetId="11" hidden="1">'Attach 6'!$H:$H</definedName>
    <definedName name="Z_44C1C443_3199_4288_884A_D16AF7B2CD69_.wvu.PrintArea" localSheetId="14" hidden="1">'Attach 10'!$A$1:$E$22</definedName>
    <definedName name="Z_44C1C443_3199_4288_884A_D16AF7B2CD69_.wvu.PrintArea" localSheetId="15" hidden="1">'Attach 11'!$A$1:$E$28</definedName>
    <definedName name="Z_44C1C443_3199_4288_884A_D16AF7B2CD69_.wvu.PrintArea" localSheetId="17" hidden="1">'Attach 13'!$A$1:$E$27</definedName>
    <definedName name="Z_44C1C443_3199_4288_884A_D16AF7B2CD69_.wvu.PrintArea" localSheetId="18" hidden="1">'Attach 14'!$A$1:$E$29</definedName>
    <definedName name="Z_44C1C443_3199_4288_884A_D16AF7B2CD69_.wvu.PrintArea" localSheetId="19" hidden="1">'Attach 14-IP'!$A$8:$I$222</definedName>
    <definedName name="Z_44C1C443_3199_4288_884A_D16AF7B2CD69_.wvu.PrintArea" localSheetId="20" hidden="1">'Attach 15'!$A$1:$E$84</definedName>
    <definedName name="Z_44C1C443_3199_4288_884A_D16AF7B2CD69_.wvu.PrintArea" localSheetId="21" hidden="1">'Attach 16'!$A$1:$L$94</definedName>
    <definedName name="Z_44C1C443_3199_4288_884A_D16AF7B2CD69_.wvu.PrintArea" localSheetId="22" hidden="1">'Attach 17'!$A$1:$E$33</definedName>
    <definedName name="Z_44C1C443_3199_4288_884A_D16AF7B2CD69_.wvu.PrintArea" localSheetId="23" hidden="1">'Attach 18'!$A$1:$E$31</definedName>
    <definedName name="Z_44C1C443_3199_4288_884A_D16AF7B2CD69_.wvu.PrintArea" localSheetId="24" hidden="1">'Attach 19'!$A$1:$E$31</definedName>
    <definedName name="Z_44C1C443_3199_4288_884A_D16AF7B2CD69_.wvu.PrintArea" localSheetId="25" hidden="1">'Attach 23'!$A$1:$E$27</definedName>
    <definedName name="Z_44C1C443_3199_4288_884A_D16AF7B2CD69_.wvu.PrintArea" localSheetId="3" hidden="1">'Attach 3(JV)'!$A$1:$E$28</definedName>
    <definedName name="Z_44C1C443_3199_4288_884A_D16AF7B2CD69_.wvu.PrintArea" localSheetId="5" hidden="1">'Attach 4'!$A$1:$G$25</definedName>
    <definedName name="Z_44C1C443_3199_4288_884A_D16AF7B2CD69_.wvu.PrintArea" localSheetId="6" hidden="1">'Attach 4 (A)'!$A$1:$E$27</definedName>
    <definedName name="Z_44C1C443_3199_4288_884A_D16AF7B2CD69_.wvu.PrintArea" localSheetId="7" hidden="1">'Attach 4 (B)'!$A$1:$E$26</definedName>
    <definedName name="Z_44C1C443_3199_4288_884A_D16AF7B2CD69_.wvu.PrintArea" localSheetId="8" hidden="1">'Attach 5'!$A$1:$E$28</definedName>
    <definedName name="Z_44C1C443_3199_4288_884A_D16AF7B2CD69_.wvu.PrintArea" localSheetId="11" hidden="1">'Attach 6'!$A$1:$E$28</definedName>
    <definedName name="Z_44C1C443_3199_4288_884A_D16AF7B2CD69_.wvu.PrintArea" localSheetId="12" hidden="1">'Attach 7'!$A$1:$E$28</definedName>
    <definedName name="Z_44C1C443_3199_4288_884A_D16AF7B2CD69_.wvu.PrintArea" localSheetId="13" hidden="1">'Attach 9'!$A$1:$E$53</definedName>
    <definedName name="Z_44C1C443_3199_4288_884A_D16AF7B2CD69_.wvu.PrintArea" localSheetId="26" hidden="1">'Bid Form 1st Envelope '!$A$1:$J$121</definedName>
    <definedName name="Z_44C1C443_3199_4288_884A_D16AF7B2CD69_.wvu.PrintArea" localSheetId="2" hidden="1">'Names of Bidder'!$B$1:$D$36</definedName>
    <definedName name="Z_44C1C443_3199_4288_884A_D16AF7B2CD69_.wvu.PrintTitles" localSheetId="13" hidden="1">'Attach 9'!$18:$18</definedName>
    <definedName name="Z_44C1C443_3199_4288_884A_D16AF7B2CD69_.wvu.Rows" localSheetId="20" hidden="1">'Attach 15'!$15:$15</definedName>
    <definedName name="Z_44C1C443_3199_4288_884A_D16AF7B2CD69_.wvu.Rows" localSheetId="22" hidden="1">'Attach 17'!$26:$26,'Attach 17'!$32:$209</definedName>
    <definedName name="Z_44C1C443_3199_4288_884A_D16AF7B2CD69_.wvu.Rows" localSheetId="23" hidden="1">'Attach 18'!$13:$13</definedName>
    <definedName name="Z_44C1C443_3199_4288_884A_D16AF7B2CD69_.wvu.Rows" localSheetId="24" hidden="1">'Attach 19'!$13:$13,'Attach 19'!$20:$28</definedName>
    <definedName name="Z_44C1C443_3199_4288_884A_D16AF7B2CD69_.wvu.Rows" localSheetId="25" hidden="1">'Attach 23'!$12:$12,'Attach 23'!$19:$24</definedName>
    <definedName name="Z_44C1C443_3199_4288_884A_D16AF7B2CD69_.wvu.Rows" localSheetId="8" hidden="1">'Attach 5'!$4:$4</definedName>
    <definedName name="Z_44C1C443_3199_4288_884A_D16AF7B2CD69_.wvu.Rows" localSheetId="26" hidden="1">'Bid Form 1st Envelope '!$46:$46</definedName>
    <definedName name="Z_44C1C443_3199_4288_884A_D16AF7B2CD69_.wvu.Rows" localSheetId="2" hidden="1">'Names of Bidder'!$28:$30</definedName>
    <definedName name="Z_494F6778_23FE_4AAC_B37D_6C7543FC13B9_.wvu.Cols" localSheetId="20" hidden="1">'Attach 15'!$H:$H</definedName>
    <definedName name="Z_494F6778_23FE_4AAC_B37D_6C7543FC13B9_.wvu.Cols" localSheetId="8" hidden="1">'Attach 5'!$H:$H</definedName>
    <definedName name="Z_494F6778_23FE_4AAC_B37D_6C7543FC13B9_.wvu.Cols" localSheetId="11" hidden="1">'Attach 6'!$H:$H</definedName>
    <definedName name="Z_494F6778_23FE_4AAC_B37D_6C7543FC13B9_.wvu.Cols" localSheetId="4" hidden="1">'Attach-3 (QR)'!$J:$L</definedName>
    <definedName name="Z_494F6778_23FE_4AAC_B37D_6C7543FC13B9_.wvu.PrintArea" localSheetId="14" hidden="1">'Attach 10'!$A$1:$E$22</definedName>
    <definedName name="Z_494F6778_23FE_4AAC_B37D_6C7543FC13B9_.wvu.PrintArea" localSheetId="15" hidden="1">'Attach 11'!$A$1:$E$84</definedName>
    <definedName name="Z_494F6778_23FE_4AAC_B37D_6C7543FC13B9_.wvu.PrintArea" localSheetId="17" hidden="1">'Attach 13'!$A$1:$E$29</definedName>
    <definedName name="Z_494F6778_23FE_4AAC_B37D_6C7543FC13B9_.wvu.PrintArea" localSheetId="18" hidden="1">'Attach 14'!$A$1:$E$29</definedName>
    <definedName name="Z_494F6778_23FE_4AAC_B37D_6C7543FC13B9_.wvu.PrintArea" localSheetId="19" hidden="1">'Attach 14-IP'!$A$8:$I$222</definedName>
    <definedName name="Z_494F6778_23FE_4AAC_B37D_6C7543FC13B9_.wvu.PrintArea" localSheetId="20" hidden="1">'Attach 15'!$A$1:$E$84</definedName>
    <definedName name="Z_494F6778_23FE_4AAC_B37D_6C7543FC13B9_.wvu.PrintArea" localSheetId="21" hidden="1">'Attach 16'!$A$1:$L$94</definedName>
    <definedName name="Z_494F6778_23FE_4AAC_B37D_6C7543FC13B9_.wvu.PrintArea" localSheetId="24" hidden="1">'Attach 19'!$A$1:$E$35</definedName>
    <definedName name="Z_494F6778_23FE_4AAC_B37D_6C7543FC13B9_.wvu.PrintArea" localSheetId="25" hidden="1">'Attach 23'!$A$1:$E$31</definedName>
    <definedName name="Z_494F6778_23FE_4AAC_B37D_6C7543FC13B9_.wvu.PrintArea" localSheetId="3" hidden="1">'Attach 3(JV)'!$A$1:$E$28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5'!$A$1:$E$29</definedName>
    <definedName name="Z_494F6778_23FE_4AAC_B37D_6C7543FC13B9_.wvu.PrintArea" localSheetId="11" hidden="1">'Attach 6'!$A$1:$E$51</definedName>
    <definedName name="Z_494F6778_23FE_4AAC_B37D_6C7543FC13B9_.wvu.PrintArea" localSheetId="12" hidden="1">'Attach 7'!$A$1:$E$28</definedName>
    <definedName name="Z_494F6778_23FE_4AAC_B37D_6C7543FC13B9_.wvu.PrintArea" localSheetId="13" hidden="1">'Attach 9'!$A$1:$E$59</definedName>
    <definedName name="Z_494F6778_23FE_4AAC_B37D_6C7543FC13B9_.wvu.PrintArea" localSheetId="4" hidden="1">'Attach-3 (QR)'!$A$1:$I$341</definedName>
    <definedName name="Z_494F6778_23FE_4AAC_B37D_6C7543FC13B9_.wvu.PrintArea" localSheetId="26" hidden="1">'Bid Form 1st Envelope '!$A$1:$F$123</definedName>
    <definedName name="Z_494F6778_23FE_4AAC_B37D_6C7543FC13B9_.wvu.PrintArea" localSheetId="2" hidden="1">'Names of Bidder'!$B$1:$D$36</definedName>
    <definedName name="Z_494F6778_23FE_4AAC_B37D_6C7543FC13B9_.wvu.PrintTitles" localSheetId="13" hidden="1">'Attach 9'!$18:$18</definedName>
    <definedName name="Z_494F6778_23FE_4AAC_B37D_6C7543FC13B9_.wvu.Rows" localSheetId="20" hidden="1">'Attach 15'!$15:$15</definedName>
    <definedName name="Z_494F6778_23FE_4AAC_B37D_6C7543FC13B9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2" hidden="1">'Names of Bidder'!$28:$30</definedName>
    <definedName name="Z_4D67A8FB_66CE_4EFD_8932_C754BE25ED43_.wvu.Cols" localSheetId="20" hidden="1">'Attach 15'!$F:$F,'Attach 15'!$H:$H</definedName>
    <definedName name="Z_4D67A8FB_66CE_4EFD_8932_C754BE25ED43_.wvu.Cols" localSheetId="3" hidden="1">'Attach 3(JV)'!$F:$F</definedName>
    <definedName name="Z_4D67A8FB_66CE_4EFD_8932_C754BE25ED43_.wvu.Cols" localSheetId="8" hidden="1">'Attach 5'!$H:$H</definedName>
    <definedName name="Z_4D67A8FB_66CE_4EFD_8932_C754BE25ED43_.wvu.Cols" localSheetId="11" hidden="1">'Attach 6'!$H:$H</definedName>
    <definedName name="Z_4D67A8FB_66CE_4EFD_8932_C754BE25ED43_.wvu.Cols" localSheetId="2" hidden="1">'Names of Bidder'!$F:$G,'Names of Bidder'!$I:$I</definedName>
    <definedName name="Z_4D67A8FB_66CE_4EFD_8932_C754BE25ED43_.wvu.PrintArea" localSheetId="14" hidden="1">'Attach 10'!$A$1:$E$20</definedName>
    <definedName name="Z_4D67A8FB_66CE_4EFD_8932_C754BE25ED43_.wvu.PrintArea" localSheetId="15" hidden="1">'Attach 11'!$A$1:$E$28</definedName>
    <definedName name="Z_4D67A8FB_66CE_4EFD_8932_C754BE25ED43_.wvu.PrintArea" localSheetId="17" hidden="1">'Attach 13'!$A$1:$E$27</definedName>
    <definedName name="Z_4D67A8FB_66CE_4EFD_8932_C754BE25ED43_.wvu.PrintArea" localSheetId="18" hidden="1">'Attach 14'!$A$1:$E$29</definedName>
    <definedName name="Z_4D67A8FB_66CE_4EFD_8932_C754BE25ED43_.wvu.PrintArea" localSheetId="19" hidden="1">'Attach 14-IP'!$A$8:$I$222</definedName>
    <definedName name="Z_4D67A8FB_66CE_4EFD_8932_C754BE25ED43_.wvu.PrintArea" localSheetId="20" hidden="1">'Attach 15'!$A$1:$E$84</definedName>
    <definedName name="Z_4D67A8FB_66CE_4EFD_8932_C754BE25ED43_.wvu.PrintArea" localSheetId="21" hidden="1">'Attach 16'!$A$1:$L$94</definedName>
    <definedName name="Z_4D67A8FB_66CE_4EFD_8932_C754BE25ED43_.wvu.PrintArea" localSheetId="22" hidden="1">'Attach 17'!$A$1:$E$30</definedName>
    <definedName name="Z_4D67A8FB_66CE_4EFD_8932_C754BE25ED43_.wvu.PrintArea" localSheetId="23" hidden="1">'Attach 18'!$A$1:$E$31</definedName>
    <definedName name="Z_4D67A8FB_66CE_4EFD_8932_C754BE25ED43_.wvu.PrintArea" localSheetId="24" hidden="1">'Attach 19'!$A$1:$E$31</definedName>
    <definedName name="Z_4D67A8FB_66CE_4EFD_8932_C754BE25ED43_.wvu.PrintArea" localSheetId="25" hidden="1">'Attach 23'!$A$1:$E$27</definedName>
    <definedName name="Z_4D67A8FB_66CE_4EFD_8932_C754BE25ED43_.wvu.PrintArea" localSheetId="3" hidden="1">'Attach 3(JV)'!$A$1:$E$26</definedName>
    <definedName name="Z_4D67A8FB_66CE_4EFD_8932_C754BE25ED43_.wvu.PrintArea" localSheetId="5" hidden="1">'Attach 4'!$A$1:$E$24</definedName>
    <definedName name="Z_4D67A8FB_66CE_4EFD_8932_C754BE25ED43_.wvu.PrintArea" localSheetId="6" hidden="1">'Attach 4 (A)'!$A$1:$E$26</definedName>
    <definedName name="Z_4D67A8FB_66CE_4EFD_8932_C754BE25ED43_.wvu.PrintArea" localSheetId="7" hidden="1">'Attach 4 (B)'!$A$1:$E$25</definedName>
    <definedName name="Z_4D67A8FB_66CE_4EFD_8932_C754BE25ED43_.wvu.PrintArea" localSheetId="8" hidden="1">'Attach 5'!$A$1:$E$28</definedName>
    <definedName name="Z_4D67A8FB_66CE_4EFD_8932_C754BE25ED43_.wvu.PrintArea" localSheetId="9" hidden="1">'Attach 5A'!$A$1:$E$29</definedName>
    <definedName name="Z_4D67A8FB_66CE_4EFD_8932_C754BE25ED43_.wvu.PrintArea" localSheetId="10" hidden="1">'Attach 5B'!$A$1:$E$28</definedName>
    <definedName name="Z_4D67A8FB_66CE_4EFD_8932_C754BE25ED43_.wvu.PrintArea" localSheetId="11" hidden="1">'Attach 6'!$A$1:$E$27</definedName>
    <definedName name="Z_4D67A8FB_66CE_4EFD_8932_C754BE25ED43_.wvu.PrintArea" localSheetId="12" hidden="1">'Attach 7'!$A$1:$E$28</definedName>
    <definedName name="Z_4D67A8FB_66CE_4EFD_8932_C754BE25ED43_.wvu.PrintArea" localSheetId="13" hidden="1">'Attach 9'!$A$1:$E$53</definedName>
    <definedName name="Z_4D67A8FB_66CE_4EFD_8932_C754BE25ED43_.wvu.PrintArea" localSheetId="4" hidden="1">'Attach-3 (QR)'!$A$1:$I$340</definedName>
    <definedName name="Z_4D67A8FB_66CE_4EFD_8932_C754BE25ED43_.wvu.PrintArea" localSheetId="26" hidden="1">'Bid Form 1st Envelope '!$A$1:$F$123</definedName>
    <definedName name="Z_4D67A8FB_66CE_4EFD_8932_C754BE25ED43_.wvu.PrintArea" localSheetId="1" hidden="1">Cover!$A$1:$F$20</definedName>
    <definedName name="Z_4D67A8FB_66CE_4EFD_8932_C754BE25ED43_.wvu.PrintArea" localSheetId="2" hidden="1">'Names of Bidder'!$B$1:$D$36</definedName>
    <definedName name="Z_4D67A8FB_66CE_4EFD_8932_C754BE25ED43_.wvu.PrintTitles" localSheetId="13" hidden="1">'Attach 9'!$18:$18</definedName>
    <definedName name="Z_4D67A8FB_66CE_4EFD_8932_C754BE25ED43_.wvu.Rows" localSheetId="15" hidden="1">'Attach 11'!$29:$85</definedName>
    <definedName name="Z_4D67A8FB_66CE_4EFD_8932_C754BE25ED43_.wvu.Rows" localSheetId="20" hidden="1">'Attach 15'!$15:$15</definedName>
    <definedName name="Z_4D67A8FB_66CE_4EFD_8932_C754BE25ED43_.wvu.Rows" localSheetId="21" hidden="1">'Attach 16'!$89:$92</definedName>
    <definedName name="Z_4D67A8FB_66CE_4EFD_8932_C754BE25ED43_.wvu.Rows" localSheetId="22" hidden="1">'Attach 17'!$26:$26,'Attach 17'!$32:$209</definedName>
    <definedName name="Z_4D67A8FB_66CE_4EFD_8932_C754BE25ED43_.wvu.Rows" localSheetId="23" hidden="1">'Attach 18'!$13:$13</definedName>
    <definedName name="Z_4D67A8FB_66CE_4EFD_8932_C754BE25ED43_.wvu.Rows" localSheetId="24" hidden="1">'Attach 19'!$13:$13,'Attach 19'!$20:$28</definedName>
    <definedName name="Z_4D67A8FB_66CE_4EFD_8932_C754BE25ED43_.wvu.Rows" localSheetId="25" hidden="1">'Attach 23'!$12:$12,'Attach 23'!$19:$24</definedName>
    <definedName name="Z_4D67A8FB_66CE_4EFD_8932_C754BE25ED43_.wvu.Rows" localSheetId="4" hidden="1">'Attach-3 (QR)'!$85:$85,'Attach-3 (QR)'!#REF!,'Attach-3 (QR)'!$128:$152,'Attach-3 (QR)'!$240:$277</definedName>
    <definedName name="Z_4D67A8FB_66CE_4EFD_8932_C754BE25ED43_.wvu.Rows" localSheetId="2" hidden="1">'Names of Bidder'!$11:$11,'Names of Bidder'!$28:$30</definedName>
    <definedName name="Z_564AA8DD_E850_4E6F_BA1D_8F79D1361145_.wvu.Cols" localSheetId="16" hidden="1">'Attach 12'!$I:$I</definedName>
    <definedName name="Z_564AA8DD_E850_4E6F_BA1D_8F79D1361145_.wvu.PrintArea" localSheetId="16" hidden="1">'Attach 12'!$A$1:$F$94</definedName>
    <definedName name="Z_564AA8DD_E850_4E6F_BA1D_8F79D1361145_.wvu.Rows" localSheetId="16" hidden="1">'Attach 12'!$18:$37,'Attach 12'!$39:$54,'Attach 12'!#REF!,'Attach 12'!#REF!,'Attach 12'!$93:$93,'Attach 12'!#REF!,'Attach 12'!#REF!,'Attach 12'!$96:$183</definedName>
    <definedName name="Z_57EC2AB3_459C_475C_AFE6_EBB6882FA67E_.wvu.Cols" localSheetId="16" hidden="1">'Attach 12'!$H:$I</definedName>
    <definedName name="Z_57EC2AB3_459C_475C_AFE6_EBB6882FA67E_.wvu.Cols" localSheetId="4" hidden="1">'Attach-3 (QR)'!$J:$J,'Attach-3 (QR)'!$L:$M</definedName>
    <definedName name="Z_57EC2AB3_459C_475C_AFE6_EBB6882FA67E_.wvu.PrintArea" localSheetId="16" hidden="1">'Attach 12'!$A$1:$G$94</definedName>
    <definedName name="Z_57EC2AB3_459C_475C_AFE6_EBB6882FA67E_.wvu.PrintArea" localSheetId="4" hidden="1">'Attach-3 (QR)'!$A$1:$I$341</definedName>
    <definedName name="Z_57EC2AB3_459C_475C_AFE6_EBB6882FA67E_.wvu.Rows" localSheetId="16" hidden="1">'Attach 12'!$4:$4,'Attach 12'!#REF!,'Attach 12'!$96:$183</definedName>
    <definedName name="Z_582CF44B_0703_4CA2_AB84_00685031CD39_.wvu.Cols" localSheetId="16" hidden="1">'Attach 12'!$I:$I</definedName>
    <definedName name="Z_582CF44B_0703_4CA2_AB84_00685031CD39_.wvu.Cols" localSheetId="4" hidden="1">'Attach-3 (QR)'!$N:$O</definedName>
    <definedName name="Z_582CF44B_0703_4CA2_AB84_00685031CD39_.wvu.PrintArea" localSheetId="16" hidden="1">'Attach 12'!$A$1:$F$94</definedName>
    <definedName name="Z_582CF44B_0703_4CA2_AB84_00685031CD39_.wvu.PrintArea" localSheetId="4" hidden="1">'Attach-3 (QR)'!$A$1:$I$341</definedName>
    <definedName name="Z_582CF44B_0703_4CA2_AB84_00685031CD39_.wvu.Rows" localSheetId="16" hidden="1">'Attach 12'!$17:$36,'Attach 12'!#REF!,'Attach 12'!$37:$37,'Attach 12'!$54:$54,'Attach 12'!#REF!,'Attach 12'!#REF!,'Attach 12'!#REF!,'Attach 12'!#REF!,'Attach 12'!#REF!,'Attach 12'!#REF!,'Attach 12'!$96:$183</definedName>
    <definedName name="Z_582CF44B_0703_4CA2_AB84_00685031CD39_.wvu.Rows" localSheetId="4" hidden="1">'Attach-3 (QR)'!#REF!,'Attach-3 (QR)'!#REF!,'Attach-3 (QR)'!$160:$160,'Attach-3 (QR)'!$164:$164,'Attach-3 (QR)'!$166:$167,'Attach-3 (QR)'!#REF!,'Attach-3 (QR)'!$218:$220,'Attach-3 (QR)'!$247:$277,'Attach-3 (QR)'!$282:$290</definedName>
    <definedName name="Z_6B2C1320_5106_401D_86E8_03FFC7419150_.wvu.Cols" localSheetId="16" hidden="1">'Attach 12'!$I:$I</definedName>
    <definedName name="Z_6B2C1320_5106_401D_86E8_03FFC7419150_.wvu.Cols" localSheetId="4" hidden="1">'Attach-3 (QR)'!$J:$J,'Attach-3 (QR)'!#REF!</definedName>
    <definedName name="Z_6B2C1320_5106_401D_86E8_03FFC7419150_.wvu.PrintArea" localSheetId="16" hidden="1">'Attach 12'!$A$1:$F$94</definedName>
    <definedName name="Z_6B2C1320_5106_401D_86E8_03FFC7419150_.wvu.PrintArea" localSheetId="4" hidden="1">'Attach-3 (QR)'!$A$1:$I$341</definedName>
    <definedName name="Z_6B2C1320_5106_401D_86E8_03FFC7419150_.wvu.Rows" localSheetId="16" hidden="1">'Attach 12'!$23:$36,'Attach 12'!#REF!,'Attach 12'!#REF!,'Attach 12'!#REF!,'Attach 12'!$96:$183</definedName>
    <definedName name="Z_6B2C1320_5106_401D_86E8_03FFC7419150_.wvu.Rows" localSheetId="4" hidden="1">'Attach-3 (QR)'!#REF!,'Attach-3 (QR)'!#REF!</definedName>
    <definedName name="Z_6FD3A41D_DEEE_48F5_96DB_6021F0BEBAF6_.wvu.Cols" localSheetId="16" hidden="1">'Attach 12'!$I:$I</definedName>
    <definedName name="Z_6FD3A41D_DEEE_48F5_96DB_6021F0BEBAF6_.wvu.Cols" localSheetId="4" hidden="1">'Attach-3 (QR)'!$N:$O</definedName>
    <definedName name="Z_6FD3A41D_DEEE_48F5_96DB_6021F0BEBAF6_.wvu.PrintArea" localSheetId="16" hidden="1">'Attach 12'!$A$1:$F$94</definedName>
    <definedName name="Z_6FD3A41D_DEEE_48F5_96DB_6021F0BEBAF6_.wvu.PrintArea" localSheetId="4" hidden="1">'Attach-3 (QR)'!$A$1:$I$341</definedName>
    <definedName name="Z_6FD3A41D_DEEE_48F5_96DB_6021F0BEBAF6_.wvu.Rows" localSheetId="16" hidden="1">'Attach 12'!$18:$37,'Attach 12'!$39:$54,'Attach 12'!#REF!,'Attach 12'!#REF!,'Attach 12'!$93:$93,'Attach 12'!#REF!,'Attach 12'!#REF!,'Attach 12'!$96:$183</definedName>
    <definedName name="Z_6FD3A41D_DEEE_48F5_96DB_6021F0BEBAF6_.wvu.Rows" localSheetId="4" hidden="1">'Attach-3 (QR)'!$57:$57,'Attach-3 (QR)'!#REF!,'Attach-3 (QR)'!#REF!,'Attach-3 (QR)'!$160:$160,'Attach-3 (QR)'!#REF!,'Attach-3 (QR)'!$166:$167,'Attach-3 (QR)'!#REF!,'Attach-3 (QR)'!$218:$220,'Attach-3 (QR)'!$239:$278,'Attach-3 (QR)'!$282:$290,'Attach-3 (QR)'!$306:$316</definedName>
    <definedName name="Z_728AEB16_F9CD_4198_B4E9_2E28A5E42262_.wvu.Cols" localSheetId="16" hidden="1">'Attach 12'!$I:$I</definedName>
    <definedName name="Z_728AEB16_F9CD_4198_B4E9_2E28A5E42262_.wvu.PrintArea" localSheetId="16" hidden="1">'Attach 12'!$A$1:$F$94</definedName>
    <definedName name="Z_728AEB16_F9CD_4198_B4E9_2E28A5E42262_.wvu.Rows" localSheetId="16" hidden="1">'Attach 12'!$18:$37,'Attach 12'!$39:$54,'Attach 12'!#REF!,'Attach 12'!#REF!,'Attach 12'!$93:$93,'Attach 12'!#REF!,'Attach 12'!#REF!,'Attach 12'!$96:$183</definedName>
    <definedName name="Z_77353208_2D17_4D2E_ADE3_4F168F350B73_.wvu.Cols" localSheetId="20" hidden="1">'Attach 15'!$F:$F,'Attach 15'!$H:$H</definedName>
    <definedName name="Z_77353208_2D17_4D2E_ADE3_4F168F350B73_.wvu.Cols" localSheetId="3" hidden="1">'Attach 3(JV)'!$F:$F</definedName>
    <definedName name="Z_77353208_2D17_4D2E_ADE3_4F168F350B73_.wvu.Cols" localSheetId="8" hidden="1">'Attach 5'!$H:$H</definedName>
    <definedName name="Z_77353208_2D17_4D2E_ADE3_4F168F350B73_.wvu.Cols" localSheetId="11" hidden="1">'Attach 6'!$H:$H</definedName>
    <definedName name="Z_77353208_2D17_4D2E_ADE3_4F168F350B73_.wvu.Cols" localSheetId="2" hidden="1">'Names of Bidder'!$F:$G,'Names of Bidder'!$I:$I</definedName>
    <definedName name="Z_77353208_2D17_4D2E_ADE3_4F168F350B73_.wvu.PrintArea" localSheetId="14" hidden="1">'Attach 10'!$A$1:$E$20</definedName>
    <definedName name="Z_77353208_2D17_4D2E_ADE3_4F168F350B73_.wvu.PrintArea" localSheetId="15" hidden="1">'Attach 11'!$A$1:$E$28</definedName>
    <definedName name="Z_77353208_2D17_4D2E_ADE3_4F168F350B73_.wvu.PrintArea" localSheetId="17" hidden="1">'Attach 13'!$A$1:$E$27</definedName>
    <definedName name="Z_77353208_2D17_4D2E_ADE3_4F168F350B73_.wvu.PrintArea" localSheetId="18" hidden="1">'Attach 14'!$A$1:$E$29</definedName>
    <definedName name="Z_77353208_2D17_4D2E_ADE3_4F168F350B73_.wvu.PrintArea" localSheetId="19" hidden="1">'Attach 14-IP'!$A$8:$I$222</definedName>
    <definedName name="Z_77353208_2D17_4D2E_ADE3_4F168F350B73_.wvu.PrintArea" localSheetId="20" hidden="1">'Attach 15'!$A$1:$E$84</definedName>
    <definedName name="Z_77353208_2D17_4D2E_ADE3_4F168F350B73_.wvu.PrintArea" localSheetId="21" hidden="1">'Attach 16'!$A$1:$L$94</definedName>
    <definedName name="Z_77353208_2D17_4D2E_ADE3_4F168F350B73_.wvu.PrintArea" localSheetId="22" hidden="1">'Attach 17'!$A$1:$E$30</definedName>
    <definedName name="Z_77353208_2D17_4D2E_ADE3_4F168F350B73_.wvu.PrintArea" localSheetId="23" hidden="1">'Attach 18'!$A$1:$E$31</definedName>
    <definedName name="Z_77353208_2D17_4D2E_ADE3_4F168F350B73_.wvu.PrintArea" localSheetId="24" hidden="1">'Attach 19'!$A$1:$E$31</definedName>
    <definedName name="Z_77353208_2D17_4D2E_ADE3_4F168F350B73_.wvu.PrintArea" localSheetId="25" hidden="1">'Attach 23'!$A$1:$E$27</definedName>
    <definedName name="Z_77353208_2D17_4D2E_ADE3_4F168F350B73_.wvu.PrintArea" localSheetId="3" hidden="1">'Attach 3(JV)'!$A$1:$E$26</definedName>
    <definedName name="Z_77353208_2D17_4D2E_ADE3_4F168F350B73_.wvu.PrintArea" localSheetId="5" hidden="1">'Attach 4'!$A$1:$E$24</definedName>
    <definedName name="Z_77353208_2D17_4D2E_ADE3_4F168F350B73_.wvu.PrintArea" localSheetId="6" hidden="1">'Attach 4 (A)'!$A$1:$E$26</definedName>
    <definedName name="Z_77353208_2D17_4D2E_ADE3_4F168F350B73_.wvu.PrintArea" localSheetId="7" hidden="1">'Attach 4 (B)'!$A$1:$E$25</definedName>
    <definedName name="Z_77353208_2D17_4D2E_ADE3_4F168F350B73_.wvu.PrintArea" localSheetId="8" hidden="1">'Attach 5'!$A$1:$E$28</definedName>
    <definedName name="Z_77353208_2D17_4D2E_ADE3_4F168F350B73_.wvu.PrintArea" localSheetId="9" hidden="1">'Attach 5A'!$A$1:$E$29</definedName>
    <definedName name="Z_77353208_2D17_4D2E_ADE3_4F168F350B73_.wvu.PrintArea" localSheetId="10" hidden="1">'Attach 5B'!$A$1:$E$28</definedName>
    <definedName name="Z_77353208_2D17_4D2E_ADE3_4F168F350B73_.wvu.PrintArea" localSheetId="11" hidden="1">'Attach 6'!$A$1:$E$27</definedName>
    <definedName name="Z_77353208_2D17_4D2E_ADE3_4F168F350B73_.wvu.PrintArea" localSheetId="12" hidden="1">'Attach 7'!$A$1:$E$28</definedName>
    <definedName name="Z_77353208_2D17_4D2E_ADE3_4F168F350B73_.wvu.PrintArea" localSheetId="13" hidden="1">'Attach 9'!$A$1:$E$53</definedName>
    <definedName name="Z_77353208_2D17_4D2E_ADE3_4F168F350B73_.wvu.PrintArea" localSheetId="4" hidden="1">'Attach-3 (QR)'!$A$1:$I$340</definedName>
    <definedName name="Z_77353208_2D17_4D2E_ADE3_4F168F350B73_.wvu.PrintArea" localSheetId="26" hidden="1">'Bid Form 1st Envelope '!$A$1:$F$123</definedName>
    <definedName name="Z_77353208_2D17_4D2E_ADE3_4F168F350B73_.wvu.PrintArea" localSheetId="1" hidden="1">Cover!$A$1:$F$20</definedName>
    <definedName name="Z_77353208_2D17_4D2E_ADE3_4F168F350B73_.wvu.PrintArea" localSheetId="2" hidden="1">'Names of Bidder'!$B$1:$D$36</definedName>
    <definedName name="Z_77353208_2D17_4D2E_ADE3_4F168F350B73_.wvu.PrintTitles" localSheetId="13" hidden="1">'Attach 9'!$18:$18</definedName>
    <definedName name="Z_77353208_2D17_4D2E_ADE3_4F168F350B73_.wvu.Rows" localSheetId="15" hidden="1">'Attach 11'!$29:$85</definedName>
    <definedName name="Z_77353208_2D17_4D2E_ADE3_4F168F350B73_.wvu.Rows" localSheetId="20" hidden="1">'Attach 15'!$15:$15</definedName>
    <definedName name="Z_77353208_2D17_4D2E_ADE3_4F168F350B73_.wvu.Rows" localSheetId="21" hidden="1">'Attach 16'!$89:$92</definedName>
    <definedName name="Z_77353208_2D17_4D2E_ADE3_4F168F350B73_.wvu.Rows" localSheetId="22" hidden="1">'Attach 17'!$26:$26,'Attach 17'!$32:$209</definedName>
    <definedName name="Z_77353208_2D17_4D2E_ADE3_4F168F350B73_.wvu.Rows" localSheetId="23" hidden="1">'Attach 18'!$13:$13</definedName>
    <definedName name="Z_77353208_2D17_4D2E_ADE3_4F168F350B73_.wvu.Rows" localSheetId="24" hidden="1">'Attach 19'!$13:$13,'Attach 19'!$20:$28</definedName>
    <definedName name="Z_77353208_2D17_4D2E_ADE3_4F168F350B73_.wvu.Rows" localSheetId="25" hidden="1">'Attach 23'!$12:$12,'Attach 23'!$19:$24</definedName>
    <definedName name="Z_77353208_2D17_4D2E_ADE3_4F168F350B73_.wvu.Rows" localSheetId="4" hidden="1">'Attach-3 (QR)'!$85:$85,'Attach-3 (QR)'!$144:$151,'Attach-3 (QR)'!$240:$277</definedName>
    <definedName name="Z_77353208_2D17_4D2E_ADE3_4F168F350B73_.wvu.Rows" localSheetId="2" hidden="1">'Names of Bidder'!$11:$11,'Names of Bidder'!$28:$30</definedName>
    <definedName name="Z_7A88FC7A_7690_48AB_B789_172043AFADC8_.wvu.Cols" localSheetId="20" hidden="1">'Attach 15'!$H:$H</definedName>
    <definedName name="Z_7A88FC7A_7690_48AB_B789_172043AFADC8_.wvu.Cols" localSheetId="8" hidden="1">'Attach 5'!$H:$H</definedName>
    <definedName name="Z_7A88FC7A_7690_48AB_B789_172043AFADC8_.wvu.Cols" localSheetId="11" hidden="1">'Attach 6'!$H:$H</definedName>
    <definedName name="Z_7A88FC7A_7690_48AB_B789_172043AFADC8_.wvu.PrintArea" localSheetId="14" hidden="1">'Attach 10'!$A$1:$E$20</definedName>
    <definedName name="Z_7A88FC7A_7690_48AB_B789_172043AFADC8_.wvu.PrintArea" localSheetId="15" hidden="1">'Attach 11'!$A$1:$E$28</definedName>
    <definedName name="Z_7A88FC7A_7690_48AB_B789_172043AFADC8_.wvu.PrintArea" localSheetId="17" hidden="1">'Attach 13'!$A$1:$E$27</definedName>
    <definedName name="Z_7A88FC7A_7690_48AB_B789_172043AFADC8_.wvu.PrintArea" localSheetId="18" hidden="1">'Attach 14'!$A$1:$E$29</definedName>
    <definedName name="Z_7A88FC7A_7690_48AB_B789_172043AFADC8_.wvu.PrintArea" localSheetId="19" hidden="1">'Attach 14-IP'!$A$8:$I$222</definedName>
    <definedName name="Z_7A88FC7A_7690_48AB_B789_172043AFADC8_.wvu.PrintArea" localSheetId="20" hidden="1">'Attach 15'!$A$1:$E$84</definedName>
    <definedName name="Z_7A88FC7A_7690_48AB_B789_172043AFADC8_.wvu.PrintArea" localSheetId="21" hidden="1">'Attach 16'!$A$1:$L$94</definedName>
    <definedName name="Z_7A88FC7A_7690_48AB_B789_172043AFADC8_.wvu.PrintArea" localSheetId="22" hidden="1">'Attach 17'!$A$1:$E$30</definedName>
    <definedName name="Z_7A88FC7A_7690_48AB_B789_172043AFADC8_.wvu.PrintArea" localSheetId="23" hidden="1">'Attach 18'!$A$1:$E$31</definedName>
    <definedName name="Z_7A88FC7A_7690_48AB_B789_172043AFADC8_.wvu.PrintArea" localSheetId="24" hidden="1">'Attach 19'!$A$1:$E$31</definedName>
    <definedName name="Z_7A88FC7A_7690_48AB_B789_172043AFADC8_.wvu.PrintArea" localSheetId="25" hidden="1">'Attach 23'!$A$1:$E$27</definedName>
    <definedName name="Z_7A88FC7A_7690_48AB_B789_172043AFADC8_.wvu.PrintArea" localSheetId="3" hidden="1">'Attach 3(JV)'!$A$1:$E$26</definedName>
    <definedName name="Z_7A88FC7A_7690_48AB_B789_172043AFADC8_.wvu.PrintArea" localSheetId="5" hidden="1">'Attach 4'!$A$1:$E$24</definedName>
    <definedName name="Z_7A88FC7A_7690_48AB_B789_172043AFADC8_.wvu.PrintArea" localSheetId="6" hidden="1">'Attach 4 (A)'!$A$1:$E$26</definedName>
    <definedName name="Z_7A88FC7A_7690_48AB_B789_172043AFADC8_.wvu.PrintArea" localSheetId="7" hidden="1">'Attach 4 (B)'!$A$1:$E$25</definedName>
    <definedName name="Z_7A88FC7A_7690_48AB_B789_172043AFADC8_.wvu.PrintArea" localSheetId="8" hidden="1">'Attach 5'!$A$1:$E$28</definedName>
    <definedName name="Z_7A88FC7A_7690_48AB_B789_172043AFADC8_.wvu.PrintArea" localSheetId="9" hidden="1">'Attach 5A'!$A$1:$E$29</definedName>
    <definedName name="Z_7A88FC7A_7690_48AB_B789_172043AFADC8_.wvu.PrintArea" localSheetId="10" hidden="1">'Attach 5B'!$A$1:$E$28</definedName>
    <definedName name="Z_7A88FC7A_7690_48AB_B789_172043AFADC8_.wvu.PrintArea" localSheetId="11" hidden="1">'Attach 6'!$A$1:$E$27</definedName>
    <definedName name="Z_7A88FC7A_7690_48AB_B789_172043AFADC8_.wvu.PrintArea" localSheetId="12" hidden="1">'Attach 7'!$A$1:$E$28</definedName>
    <definedName name="Z_7A88FC7A_7690_48AB_B789_172043AFADC8_.wvu.PrintArea" localSheetId="13" hidden="1">'Attach 9'!$A$1:$E$53</definedName>
    <definedName name="Z_7A88FC7A_7690_48AB_B789_172043AFADC8_.wvu.PrintArea" localSheetId="26" hidden="1">'Bid Form 1st Envelope '!$A$1:$F$123</definedName>
    <definedName name="Z_7A88FC7A_7690_48AB_B789_172043AFADC8_.wvu.PrintArea" localSheetId="2" hidden="1">'Names of Bidder'!$B$1:$D$36</definedName>
    <definedName name="Z_7A88FC7A_7690_48AB_B789_172043AFADC8_.wvu.PrintTitles" localSheetId="13" hidden="1">'Attach 9'!$18:$18</definedName>
    <definedName name="Z_7A88FC7A_7690_48AB_B789_172043AFADC8_.wvu.Rows" localSheetId="15" hidden="1">'Attach 11'!$29:$85</definedName>
    <definedName name="Z_7A88FC7A_7690_48AB_B789_172043AFADC8_.wvu.Rows" localSheetId="20" hidden="1">'Attach 15'!$15:$15</definedName>
    <definedName name="Z_7A88FC7A_7690_48AB_B789_172043AFADC8_.wvu.Rows" localSheetId="22" hidden="1">'Attach 17'!$26:$26,'Attach 17'!$32:$209</definedName>
    <definedName name="Z_7A88FC7A_7690_48AB_B789_172043AFADC8_.wvu.Rows" localSheetId="23" hidden="1">'Attach 18'!$13:$13</definedName>
    <definedName name="Z_7A88FC7A_7690_48AB_B789_172043AFADC8_.wvu.Rows" localSheetId="24" hidden="1">'Attach 19'!$13:$13,'Attach 19'!$20:$28</definedName>
    <definedName name="Z_7A88FC7A_7690_48AB_B789_172043AFADC8_.wvu.Rows" localSheetId="25" hidden="1">'Attach 23'!$12:$12,'Attach 23'!$19:$24</definedName>
    <definedName name="Z_7A88FC7A_7690_48AB_B789_172043AFADC8_.wvu.Rows" localSheetId="8" hidden="1">'Attach 5'!$4:$4</definedName>
    <definedName name="Z_7A88FC7A_7690_48AB_B789_172043AFADC8_.wvu.Rows" localSheetId="2" hidden="1">'Names of Bidder'!$28:$30</definedName>
    <definedName name="Z_7A9EA6D6_4DDF_43D9_92E6_C6AFAD14E266_.wvu.Cols" localSheetId="20" hidden="1">'Attach 15'!$H:$H</definedName>
    <definedName name="Z_7A9EA6D6_4DDF_43D9_92E6_C6AFAD14E266_.wvu.Cols" localSheetId="8" hidden="1">'Attach 5'!$H:$H</definedName>
    <definedName name="Z_7A9EA6D6_4DDF_43D9_92E6_C6AFAD14E266_.wvu.Cols" localSheetId="11" hidden="1">'Attach 6'!$H:$H</definedName>
    <definedName name="Z_7A9EA6D6_4DDF_43D9_92E6_C6AFAD14E266_.wvu.PrintArea" localSheetId="14" hidden="1">'Attach 10'!$A$1:$E$22</definedName>
    <definedName name="Z_7A9EA6D6_4DDF_43D9_92E6_C6AFAD14E266_.wvu.PrintArea" localSheetId="15" hidden="1">'Attach 11'!$A$1:$E$28</definedName>
    <definedName name="Z_7A9EA6D6_4DDF_43D9_92E6_C6AFAD14E266_.wvu.PrintArea" localSheetId="17" hidden="1">'Attach 13'!$A$1:$E$29</definedName>
    <definedName name="Z_7A9EA6D6_4DDF_43D9_92E6_C6AFAD14E266_.wvu.PrintArea" localSheetId="18" hidden="1">'Attach 14'!$A$1:$E$29</definedName>
    <definedName name="Z_7A9EA6D6_4DDF_43D9_92E6_C6AFAD14E266_.wvu.PrintArea" localSheetId="19" hidden="1">'Attach 14-IP'!$A$8:$I$222</definedName>
    <definedName name="Z_7A9EA6D6_4DDF_43D9_92E6_C6AFAD14E266_.wvu.PrintArea" localSheetId="20" hidden="1">'Attach 15'!$A$1:$E$84</definedName>
    <definedName name="Z_7A9EA6D6_4DDF_43D9_92E6_C6AFAD14E266_.wvu.PrintArea" localSheetId="21" hidden="1">'Attach 16'!$A$1:$L$94</definedName>
    <definedName name="Z_7A9EA6D6_4DDF_43D9_92E6_C6AFAD14E266_.wvu.PrintArea" localSheetId="22" hidden="1">'Attach 17'!$A$1:$E$33</definedName>
    <definedName name="Z_7A9EA6D6_4DDF_43D9_92E6_C6AFAD14E266_.wvu.PrintArea" localSheetId="24" hidden="1">'Attach 19'!$A$1:$E$31</definedName>
    <definedName name="Z_7A9EA6D6_4DDF_43D9_92E6_C6AFAD14E266_.wvu.PrintArea" localSheetId="25" hidden="1">'Attach 23'!$A$1:$E$27</definedName>
    <definedName name="Z_7A9EA6D6_4DDF_43D9_92E6_C6AFAD14E266_.wvu.PrintArea" localSheetId="3" hidden="1">'Attach 3(JV)'!$A$1:$E$28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5'!$A$1:$E$28</definedName>
    <definedName name="Z_7A9EA6D6_4DDF_43D9_92E6_C6AFAD14E266_.wvu.PrintArea" localSheetId="11" hidden="1">'Attach 6'!$A$1:$E$28</definedName>
    <definedName name="Z_7A9EA6D6_4DDF_43D9_92E6_C6AFAD14E266_.wvu.PrintArea" localSheetId="12" hidden="1">'Attach 7'!$A$1:$E$28</definedName>
    <definedName name="Z_7A9EA6D6_4DDF_43D9_92E6_C6AFAD14E266_.wvu.PrintArea" localSheetId="13" hidden="1">'Attach 9'!$A$1:$E$59</definedName>
    <definedName name="Z_7A9EA6D6_4DDF_43D9_92E6_C6AFAD14E266_.wvu.PrintArea" localSheetId="26" hidden="1">'Bid Form 1st Envelope '!$A$1:$F$123</definedName>
    <definedName name="Z_7A9EA6D6_4DDF_43D9_92E6_C6AFAD14E266_.wvu.PrintArea" localSheetId="2" hidden="1">'Names of Bidder'!$B$1:$D$36</definedName>
    <definedName name="Z_7A9EA6D6_4DDF_43D9_92E6_C6AFAD14E266_.wvu.PrintTitles" localSheetId="13" hidden="1">'Attach 9'!$18:$18</definedName>
    <definedName name="Z_7A9EA6D6_4DDF_43D9_92E6_C6AFAD14E266_.wvu.Rows" localSheetId="20" hidden="1">'Attach 15'!$15:$15</definedName>
    <definedName name="Z_7A9EA6D6_4DDF_43D9_92E6_C6AFAD14E266_.wvu.Rows" localSheetId="22" hidden="1">'Attach 17'!$26:$26,'Attach 17'!$32:$209</definedName>
    <definedName name="Z_7A9EA6D6_4DDF_43D9_92E6_C6AFAD14E266_.wvu.Rows" localSheetId="24" hidden="1">'Attach 19'!$13:$13,'Attach 19'!$20:$28</definedName>
    <definedName name="Z_7A9EA6D6_4DDF_43D9_92E6_C6AFAD14E266_.wvu.Rows" localSheetId="25" hidden="1">'Attach 23'!$12:$12,'Attach 23'!$19:$24</definedName>
    <definedName name="Z_7A9EA6D6_4DDF_43D9_92E6_C6AFAD14E266_.wvu.Rows" localSheetId="8" hidden="1">'Attach 5'!$4:$4</definedName>
    <definedName name="Z_7A9EA6D6_4DDF_43D9_92E6_C6AFAD14E266_.wvu.Rows" localSheetId="2" hidden="1">'Names of Bidder'!$28:$30</definedName>
    <definedName name="Z_7DC13EB1_5F25_4667_BD87_340DAD4F0E72_.wvu.Cols" localSheetId="16" hidden="1">'Attach 12'!$I:$I</definedName>
    <definedName name="Z_7DC13EB1_5F25_4667_BD87_340DAD4F0E72_.wvu.Cols" localSheetId="4" hidden="1">'Attach-3 (QR)'!$N:$O</definedName>
    <definedName name="Z_7DC13EB1_5F25_4667_BD87_340DAD4F0E72_.wvu.PrintArea" localSheetId="16" hidden="1">'Attach 12'!$A$1:$F$94</definedName>
    <definedName name="Z_7DC13EB1_5F25_4667_BD87_340DAD4F0E72_.wvu.PrintArea" localSheetId="4" hidden="1">'Attach-3 (QR)'!$A$1:$I$341</definedName>
    <definedName name="Z_7DC13EB1_5F25_4667_BD87_340DAD4F0E72_.wvu.Rows" localSheetId="16" hidden="1">'Attach 12'!$21:$35,'Attach 12'!#REF!,'Attach 12'!$37:$37,'Attach 12'!$39:$82,'Attach 12'!#REF!,'Attach 12'!#REF!,'Attach 12'!#REF!,'Attach 12'!$93:$93,'Attach 12'!#REF!,'Attach 12'!#REF!,'Attach 12'!$96:$183</definedName>
    <definedName name="Z_7DC13EB1_5F25_4667_BD87_340DAD4F0E72_.wvu.Rows" localSheetId="4" hidden="1">'Attach-3 (QR)'!#REF!,'Attach-3 (QR)'!#REF!,'Attach-3 (QR)'!$160:$160,'Attach-3 (QR)'!$164:$164,'Attach-3 (QR)'!$166:$167,'Attach-3 (QR)'!#REF!,'Attach-3 (QR)'!$218:$220,'Attach-3 (QR)'!$247:$277,'Attach-3 (QR)'!$282:$290</definedName>
    <definedName name="Z_7FED4A88_DA6B_4AEC_96D2_BAE29634CEBD_.wvu.Cols" localSheetId="4" hidden="1">'Attach-3 (QR)'!$J:$J,'Attach-3 (QR)'!$L:$M</definedName>
    <definedName name="Z_7FED4A88_DA6B_4AEC_96D2_BAE29634CEBD_.wvu.PrintArea" localSheetId="4" hidden="1">'Attach-3 (QR)'!$A$1:$I$341</definedName>
    <definedName name="Z_82C64B11_1F50_45B5_B7BB_9F1DC733C833_.wvu.Cols" localSheetId="20" hidden="1">'Attach 15'!$H:$H</definedName>
    <definedName name="Z_82C64B11_1F50_45B5_B7BB_9F1DC733C833_.wvu.Cols" localSheetId="8" hidden="1">'Attach 5'!$H:$H</definedName>
    <definedName name="Z_82C64B11_1F50_45B5_B7BB_9F1DC733C833_.wvu.Cols" localSheetId="11" hidden="1">'Attach 6'!$H:$H</definedName>
    <definedName name="Z_82C64B11_1F50_45B5_B7BB_9F1DC733C833_.wvu.PrintArea" localSheetId="14" hidden="1">'Attach 10'!$A$1:$E$20</definedName>
    <definedName name="Z_82C64B11_1F50_45B5_B7BB_9F1DC733C833_.wvu.PrintArea" localSheetId="15" hidden="1">'Attach 11'!$A$1:$E$27</definedName>
    <definedName name="Z_82C64B11_1F50_45B5_B7BB_9F1DC733C833_.wvu.PrintArea" localSheetId="17" hidden="1">'Attach 13'!$A$1:$E$27</definedName>
    <definedName name="Z_82C64B11_1F50_45B5_B7BB_9F1DC733C833_.wvu.PrintArea" localSheetId="18" hidden="1">'Attach 14'!$A$1:$E$29</definedName>
    <definedName name="Z_82C64B11_1F50_45B5_B7BB_9F1DC733C833_.wvu.PrintArea" localSheetId="19" hidden="1">'Attach 14-IP'!$A$8:$I$222</definedName>
    <definedName name="Z_82C64B11_1F50_45B5_B7BB_9F1DC733C833_.wvu.PrintArea" localSheetId="20" hidden="1">'Attach 15'!$A$1:$E$84</definedName>
    <definedName name="Z_82C64B11_1F50_45B5_B7BB_9F1DC733C833_.wvu.PrintArea" localSheetId="21" hidden="1">'Attach 16'!$A$1:$L$94</definedName>
    <definedName name="Z_82C64B11_1F50_45B5_B7BB_9F1DC733C833_.wvu.PrintArea" localSheetId="22" hidden="1">'Attach 17'!$A$1:$E$30</definedName>
    <definedName name="Z_82C64B11_1F50_45B5_B7BB_9F1DC733C833_.wvu.PrintArea" localSheetId="23" hidden="1">'Attach 18'!$A$1:$E$31</definedName>
    <definedName name="Z_82C64B11_1F50_45B5_B7BB_9F1DC733C833_.wvu.PrintArea" localSheetId="24" hidden="1">'Attach 19'!$A$1:$E$31</definedName>
    <definedName name="Z_82C64B11_1F50_45B5_B7BB_9F1DC733C833_.wvu.PrintArea" localSheetId="25" hidden="1">'Attach 23'!$A$1:$E$27</definedName>
    <definedName name="Z_82C64B11_1F50_45B5_B7BB_9F1DC733C833_.wvu.PrintArea" localSheetId="3" hidden="1">'Attach 3(JV)'!$A$1:$E$26</definedName>
    <definedName name="Z_82C64B11_1F50_45B5_B7BB_9F1DC733C833_.wvu.PrintArea" localSheetId="5" hidden="1">'Attach 4'!$A$1:$E$24</definedName>
    <definedName name="Z_82C64B11_1F50_45B5_B7BB_9F1DC733C833_.wvu.PrintArea" localSheetId="6" hidden="1">'Attach 4 (A)'!$A$1:$E$26</definedName>
    <definedName name="Z_82C64B11_1F50_45B5_B7BB_9F1DC733C833_.wvu.PrintArea" localSheetId="7" hidden="1">'Attach 4 (B)'!$A$1:$E$25</definedName>
    <definedName name="Z_82C64B11_1F50_45B5_B7BB_9F1DC733C833_.wvu.PrintArea" localSheetId="8" hidden="1">'Attach 5'!$A$1:$E$28</definedName>
    <definedName name="Z_82C64B11_1F50_45B5_B7BB_9F1DC733C833_.wvu.PrintArea" localSheetId="11" hidden="1">'Attach 6'!$A$1:$E$27</definedName>
    <definedName name="Z_82C64B11_1F50_45B5_B7BB_9F1DC733C833_.wvu.PrintArea" localSheetId="12" hidden="1">'Attach 7'!$A$1:$E$28</definedName>
    <definedName name="Z_82C64B11_1F50_45B5_B7BB_9F1DC733C833_.wvu.PrintArea" localSheetId="13" hidden="1">'Attach 9'!$A$1:$E$53</definedName>
    <definedName name="Z_82C64B11_1F50_45B5_B7BB_9F1DC733C833_.wvu.PrintArea" localSheetId="26" hidden="1">'Bid Form 1st Envelope '!$A$1:$F$123</definedName>
    <definedName name="Z_82C64B11_1F50_45B5_B7BB_9F1DC733C833_.wvu.PrintArea" localSheetId="2" hidden="1">'Names of Bidder'!$B$1:$D$36</definedName>
    <definedName name="Z_82C64B11_1F50_45B5_B7BB_9F1DC733C833_.wvu.PrintTitles" localSheetId="13" hidden="1">'Attach 9'!$18:$18</definedName>
    <definedName name="Z_82C64B11_1F50_45B5_B7BB_9F1DC733C833_.wvu.Rows" localSheetId="20" hidden="1">'Attach 15'!$15:$15</definedName>
    <definedName name="Z_82C64B11_1F50_45B5_B7BB_9F1DC733C833_.wvu.Rows" localSheetId="22" hidden="1">'Attach 17'!$26:$26,'Attach 17'!$32:$209</definedName>
    <definedName name="Z_82C64B11_1F50_45B5_B7BB_9F1DC733C833_.wvu.Rows" localSheetId="23" hidden="1">'Attach 18'!$13:$13</definedName>
    <definedName name="Z_82C64B11_1F50_45B5_B7BB_9F1DC733C833_.wvu.Rows" localSheetId="24" hidden="1">'Attach 19'!$13:$13,'Attach 19'!$20:$28</definedName>
    <definedName name="Z_82C64B11_1F50_45B5_B7BB_9F1DC733C833_.wvu.Rows" localSheetId="25" hidden="1">'Attach 23'!$12:$12,'Attach 23'!$19:$24</definedName>
    <definedName name="Z_82C64B11_1F50_45B5_B7BB_9F1DC733C833_.wvu.Rows" localSheetId="8" hidden="1">'Attach 5'!$4:$4</definedName>
    <definedName name="Z_82C64B11_1F50_45B5_B7BB_9F1DC733C833_.wvu.Rows" localSheetId="26" hidden="1">'Bid Form 1st Envelope '!$46:$46</definedName>
    <definedName name="Z_82C64B11_1F50_45B5_B7BB_9F1DC733C833_.wvu.Rows" localSheetId="2" hidden="1">'Names of Bidder'!$28:$30</definedName>
    <definedName name="Z_82E8A0F5_0020_4355_95CF_28601763A783_.wvu.Cols" localSheetId="20" hidden="1">'Attach 15'!$H:$H</definedName>
    <definedName name="Z_82E8A0F5_0020_4355_95CF_28601763A783_.wvu.Cols" localSheetId="8" hidden="1">'Attach 5'!$H:$H</definedName>
    <definedName name="Z_82E8A0F5_0020_4355_95CF_28601763A783_.wvu.Cols" localSheetId="11" hidden="1">'Attach 6'!$H:$H</definedName>
    <definedName name="Z_82E8A0F5_0020_4355_95CF_28601763A783_.wvu.PrintArea" localSheetId="14" hidden="1">'Attach 10'!$A$1:$E$22</definedName>
    <definedName name="Z_82E8A0F5_0020_4355_95CF_28601763A783_.wvu.PrintArea" localSheetId="15" hidden="1">'Attach 11'!$A$1:$E$28</definedName>
    <definedName name="Z_82E8A0F5_0020_4355_95CF_28601763A783_.wvu.PrintArea" localSheetId="17" hidden="1">'Attach 13'!$A$1:$E$27</definedName>
    <definedName name="Z_82E8A0F5_0020_4355_95CF_28601763A783_.wvu.PrintArea" localSheetId="18" hidden="1">'Attach 14'!$A$1:$E$29</definedName>
    <definedName name="Z_82E8A0F5_0020_4355_95CF_28601763A783_.wvu.PrintArea" localSheetId="19" hidden="1">'Attach 14-IP'!$A$8:$I$222</definedName>
    <definedName name="Z_82E8A0F5_0020_4355_95CF_28601763A783_.wvu.PrintArea" localSheetId="20" hidden="1">'Attach 15'!$A$1:$E$84</definedName>
    <definedName name="Z_82E8A0F5_0020_4355_95CF_28601763A783_.wvu.PrintArea" localSheetId="21" hidden="1">'Attach 16'!$A$1:$L$94</definedName>
    <definedName name="Z_82E8A0F5_0020_4355_95CF_28601763A783_.wvu.PrintArea" localSheetId="22" hidden="1">'Attach 17'!$A$1:$E$33</definedName>
    <definedName name="Z_82E8A0F5_0020_4355_95CF_28601763A783_.wvu.PrintArea" localSheetId="24" hidden="1">'Attach 19'!$A$1:$E$31</definedName>
    <definedName name="Z_82E8A0F5_0020_4355_95CF_28601763A783_.wvu.PrintArea" localSheetId="25" hidden="1">'Attach 23'!$A$1:$E$27</definedName>
    <definedName name="Z_82E8A0F5_0020_4355_95CF_28601763A783_.wvu.PrintArea" localSheetId="3" hidden="1">'Attach 3(JV)'!$A$1:$E$28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5'!$A$1:$E$28</definedName>
    <definedName name="Z_82E8A0F5_0020_4355_95CF_28601763A783_.wvu.PrintArea" localSheetId="11" hidden="1">'Attach 6'!$A$1:$E$28</definedName>
    <definedName name="Z_82E8A0F5_0020_4355_95CF_28601763A783_.wvu.PrintArea" localSheetId="12" hidden="1">'Attach 7'!$A$1:$E$28</definedName>
    <definedName name="Z_82E8A0F5_0020_4355_95CF_28601763A783_.wvu.PrintArea" localSheetId="13" hidden="1">'Attach 9'!$A$1:$E$53</definedName>
    <definedName name="Z_82E8A0F5_0020_4355_95CF_28601763A783_.wvu.PrintArea" localSheetId="26" hidden="1">'Bid Form 1st Envelope '!$A$1:$J$121</definedName>
    <definedName name="Z_82E8A0F5_0020_4355_95CF_28601763A783_.wvu.PrintArea" localSheetId="2" hidden="1">'Names of Bidder'!$B$1:$D$36</definedName>
    <definedName name="Z_82E8A0F5_0020_4355_95CF_28601763A783_.wvu.PrintTitles" localSheetId="13" hidden="1">'Attach 9'!$18:$18</definedName>
    <definedName name="Z_82E8A0F5_0020_4355_95CF_28601763A783_.wvu.Rows" localSheetId="20" hidden="1">'Attach 15'!$15:$15</definedName>
    <definedName name="Z_82E8A0F5_0020_4355_95CF_28601763A783_.wvu.Rows" localSheetId="22" hidden="1">'Attach 17'!$26:$26,'Attach 17'!$32:$209</definedName>
    <definedName name="Z_82E8A0F5_0020_4355_95CF_28601763A783_.wvu.Rows" localSheetId="24" hidden="1">'Attach 19'!$13:$13,'Attach 19'!$20:$28</definedName>
    <definedName name="Z_82E8A0F5_0020_4355_95CF_28601763A783_.wvu.Rows" localSheetId="25" hidden="1">'Attach 23'!$12:$12,'Attach 23'!$19:$24</definedName>
    <definedName name="Z_82E8A0F5_0020_4355_95CF_28601763A783_.wvu.Rows" localSheetId="8" hidden="1">'Attach 5'!$4:$4</definedName>
    <definedName name="Z_82E8A0F5_0020_4355_95CF_28601763A783_.wvu.Rows" localSheetId="2" hidden="1">'Names of Bidder'!$28:$30</definedName>
    <definedName name="Z_84C4A003_FCD5_4B4F_B190_62B2B742F681_.wvu.Cols" localSheetId="4" hidden="1">'Attach-3 (QR)'!$N:$O</definedName>
    <definedName name="Z_84C4A003_FCD5_4B4F_B190_62B2B742F681_.wvu.PrintArea" localSheetId="4" hidden="1">'Attach-3 (QR)'!$A$1:$I$341</definedName>
    <definedName name="Z_84C4A003_FCD5_4B4F_B190_62B2B742F681_.wvu.Rows" localSheetId="4" hidden="1">'Attach-3 (QR)'!$57:$57,'Attach-3 (QR)'!#REF!,'Attach-3 (QR)'!#REF!,'Attach-3 (QR)'!$160:$160,'Attach-3 (QR)'!#REF!,'Attach-3 (QR)'!$166:$167,'Attach-3 (QR)'!#REF!,'Attach-3 (QR)'!$218:$220,'Attach-3 (QR)'!$239:$278,'Attach-3 (QR)'!$282:$290,'Attach-3 (QR)'!$306:$316</definedName>
    <definedName name="Z_8CF338B0_8CA3_4AF4_816D_CB7A6D8E33BC_.wvu.Cols" localSheetId="20" hidden="1">'Attach 15'!$F:$F,'Attach 15'!$H:$H</definedName>
    <definedName name="Z_8CF338B0_8CA3_4AF4_816D_CB7A6D8E33BC_.wvu.Cols" localSheetId="3" hidden="1">'Attach 3(JV)'!$F:$F</definedName>
    <definedName name="Z_8CF338B0_8CA3_4AF4_816D_CB7A6D8E33BC_.wvu.Cols" localSheetId="8" hidden="1">'Attach 5'!$H:$H</definedName>
    <definedName name="Z_8CF338B0_8CA3_4AF4_816D_CB7A6D8E33BC_.wvu.Cols" localSheetId="11" hidden="1">'Attach 6'!$H:$H</definedName>
    <definedName name="Z_8CF338B0_8CA3_4AF4_816D_CB7A6D8E33BC_.wvu.Cols" localSheetId="2" hidden="1">'Names of Bidder'!$F:$G,'Names of Bidder'!$I:$I</definedName>
    <definedName name="Z_8CF338B0_8CA3_4AF4_816D_CB7A6D8E33BC_.wvu.PrintArea" localSheetId="14" hidden="1">'Attach 10'!$A$1:$E$20</definedName>
    <definedName name="Z_8CF338B0_8CA3_4AF4_816D_CB7A6D8E33BC_.wvu.PrintArea" localSheetId="15" hidden="1">'Attach 11'!$A$1:$E$28</definedName>
    <definedName name="Z_8CF338B0_8CA3_4AF4_816D_CB7A6D8E33BC_.wvu.PrintArea" localSheetId="17" hidden="1">'Attach 13'!$A$1:$E$27</definedName>
    <definedName name="Z_8CF338B0_8CA3_4AF4_816D_CB7A6D8E33BC_.wvu.PrintArea" localSheetId="18" hidden="1">'Attach 14'!$A$1:$E$29</definedName>
    <definedName name="Z_8CF338B0_8CA3_4AF4_816D_CB7A6D8E33BC_.wvu.PrintArea" localSheetId="19" hidden="1">'Attach 14-IP'!$A$8:$I$222</definedName>
    <definedName name="Z_8CF338B0_8CA3_4AF4_816D_CB7A6D8E33BC_.wvu.PrintArea" localSheetId="20" hidden="1">'Attach 15'!$A$1:$E$84</definedName>
    <definedName name="Z_8CF338B0_8CA3_4AF4_816D_CB7A6D8E33BC_.wvu.PrintArea" localSheetId="21" hidden="1">'Attach 16'!$A$1:$L$94</definedName>
    <definedName name="Z_8CF338B0_8CA3_4AF4_816D_CB7A6D8E33BC_.wvu.PrintArea" localSheetId="22" hidden="1">'Attach 17'!$A$1:$E$30</definedName>
    <definedName name="Z_8CF338B0_8CA3_4AF4_816D_CB7A6D8E33BC_.wvu.PrintArea" localSheetId="23" hidden="1">'Attach 18'!$A$1:$E$31</definedName>
    <definedName name="Z_8CF338B0_8CA3_4AF4_816D_CB7A6D8E33BC_.wvu.PrintArea" localSheetId="24" hidden="1">'Attach 19'!$A$1:$E$31</definedName>
    <definedName name="Z_8CF338B0_8CA3_4AF4_816D_CB7A6D8E33BC_.wvu.PrintArea" localSheetId="25" hidden="1">'Attach 23'!$A$1:$E$27</definedName>
    <definedName name="Z_8CF338B0_8CA3_4AF4_816D_CB7A6D8E33BC_.wvu.PrintArea" localSheetId="3" hidden="1">'Attach 3(JV)'!$A$1:$E$26</definedName>
    <definedName name="Z_8CF338B0_8CA3_4AF4_816D_CB7A6D8E33BC_.wvu.PrintArea" localSheetId="5" hidden="1">'Attach 4'!$A$1:$E$24</definedName>
    <definedName name="Z_8CF338B0_8CA3_4AF4_816D_CB7A6D8E33BC_.wvu.PrintArea" localSheetId="6" hidden="1">'Attach 4 (A)'!$A$1:$E$26</definedName>
    <definedName name="Z_8CF338B0_8CA3_4AF4_816D_CB7A6D8E33BC_.wvu.PrintArea" localSheetId="7" hidden="1">'Attach 4 (B)'!$A$1:$E$25</definedName>
    <definedName name="Z_8CF338B0_8CA3_4AF4_816D_CB7A6D8E33BC_.wvu.PrintArea" localSheetId="8" hidden="1">'Attach 5'!$A$1:$E$28</definedName>
    <definedName name="Z_8CF338B0_8CA3_4AF4_816D_CB7A6D8E33BC_.wvu.PrintArea" localSheetId="9" hidden="1">'Attach 5A'!$A$1:$E$29</definedName>
    <definedName name="Z_8CF338B0_8CA3_4AF4_816D_CB7A6D8E33BC_.wvu.PrintArea" localSheetId="10" hidden="1">'Attach 5B'!$A$1:$E$28</definedName>
    <definedName name="Z_8CF338B0_8CA3_4AF4_816D_CB7A6D8E33BC_.wvu.PrintArea" localSheetId="11" hidden="1">'Attach 6'!$A$1:$E$27</definedName>
    <definedName name="Z_8CF338B0_8CA3_4AF4_816D_CB7A6D8E33BC_.wvu.PrintArea" localSheetId="12" hidden="1">'Attach 7'!$A$1:$E$28</definedName>
    <definedName name="Z_8CF338B0_8CA3_4AF4_816D_CB7A6D8E33BC_.wvu.PrintArea" localSheetId="13" hidden="1">'Attach 9'!$A$1:$E$53</definedName>
    <definedName name="Z_8CF338B0_8CA3_4AF4_816D_CB7A6D8E33BC_.wvu.PrintArea" localSheetId="4" hidden="1">'Attach-3 (QR)'!$A$1:$I$340</definedName>
    <definedName name="Z_8CF338B0_8CA3_4AF4_816D_CB7A6D8E33BC_.wvu.PrintArea" localSheetId="26" hidden="1">'Bid Form 1st Envelope '!$A$1:$F$123</definedName>
    <definedName name="Z_8CF338B0_8CA3_4AF4_816D_CB7A6D8E33BC_.wvu.PrintArea" localSheetId="2" hidden="1">'Names of Bidder'!$B$1:$D$36</definedName>
    <definedName name="Z_8CF338B0_8CA3_4AF4_816D_CB7A6D8E33BC_.wvu.PrintTitles" localSheetId="13" hidden="1">'Attach 9'!$18:$18</definedName>
    <definedName name="Z_8CF338B0_8CA3_4AF4_816D_CB7A6D8E33BC_.wvu.Rows" localSheetId="15" hidden="1">'Attach 11'!$29:$85</definedName>
    <definedName name="Z_8CF338B0_8CA3_4AF4_816D_CB7A6D8E33BC_.wvu.Rows" localSheetId="20" hidden="1">'Attach 15'!$15:$15</definedName>
    <definedName name="Z_8CF338B0_8CA3_4AF4_816D_CB7A6D8E33BC_.wvu.Rows" localSheetId="21" hidden="1">'Attach 16'!$89:$92</definedName>
    <definedName name="Z_8CF338B0_8CA3_4AF4_816D_CB7A6D8E33BC_.wvu.Rows" localSheetId="22" hidden="1">'Attach 17'!$26:$26,'Attach 17'!$32:$209</definedName>
    <definedName name="Z_8CF338B0_8CA3_4AF4_816D_CB7A6D8E33BC_.wvu.Rows" localSheetId="23" hidden="1">'Attach 18'!$13:$13</definedName>
    <definedName name="Z_8CF338B0_8CA3_4AF4_816D_CB7A6D8E33BC_.wvu.Rows" localSheetId="24" hidden="1">'Attach 19'!$13:$13,'Attach 19'!$20:$28</definedName>
    <definedName name="Z_8CF338B0_8CA3_4AF4_816D_CB7A6D8E33BC_.wvu.Rows" localSheetId="25" hidden="1">'Attach 23'!$12:$12,'Attach 23'!$19:$24</definedName>
    <definedName name="Z_8CF338B0_8CA3_4AF4_816D_CB7A6D8E33BC_.wvu.Rows" localSheetId="8" hidden="1">'Attach 5'!$4:$4</definedName>
    <definedName name="Z_8CF338B0_8CA3_4AF4_816D_CB7A6D8E33BC_.wvu.Rows" localSheetId="4" hidden="1">'Attach-3 (QR)'!$85:$85,'Attach-3 (QR)'!$144:$151,'Attach-3 (QR)'!$240:$277</definedName>
    <definedName name="Z_8CF338B0_8CA3_4AF4_816D_CB7A6D8E33BC_.wvu.Rows" localSheetId="2" hidden="1">'Names of Bidder'!$11:$11,'Names of Bidder'!$28:$30</definedName>
    <definedName name="Z_8E7B022F_1113_4BA2_B2BA_8EDBE02A2557_.wvu.PrintArea" localSheetId="14" hidden="1">'Attach 10'!$A$1:$E$22</definedName>
    <definedName name="Z_8E7B022F_1113_4BA2_B2BA_8EDBE02A2557_.wvu.PrintArea" localSheetId="15" hidden="1">'Attach 11'!$A$1:$E$84</definedName>
    <definedName name="Z_8E7B022F_1113_4BA2_B2BA_8EDBE02A2557_.wvu.PrintArea" localSheetId="16" hidden="1">'Attach 12'!$B$1:$G$94</definedName>
    <definedName name="Z_8E7B022F_1113_4BA2_B2BA_8EDBE02A2557_.wvu.PrintArea" localSheetId="17" hidden="1">'Attach 13'!$A$1:$E$29</definedName>
    <definedName name="Z_8E7B022F_1113_4BA2_B2BA_8EDBE02A2557_.wvu.PrintArea" localSheetId="18" hidden="1">'Attach 14'!$A$1:$E$29</definedName>
    <definedName name="Z_8E7B022F_1113_4BA2_B2BA_8EDBE02A2557_.wvu.PrintArea" localSheetId="20" hidden="1">'Attach 15'!$A$1:$E$85</definedName>
    <definedName name="Z_8E7B022F_1113_4BA2_B2BA_8EDBE02A2557_.wvu.PrintArea" localSheetId="21" hidden="1">'Attach 16'!$A$1:$L$94</definedName>
    <definedName name="Z_8E7B022F_1113_4BA2_B2BA_8EDBE02A2557_.wvu.PrintArea" localSheetId="24" hidden="1">'Attach 19'!$A$1:$E$35</definedName>
    <definedName name="Z_8E7B022F_1113_4BA2_B2BA_8EDBE02A2557_.wvu.PrintArea" localSheetId="25" hidden="1">'Attach 23'!$A$1:$E$31</definedName>
    <definedName name="Z_8E7B022F_1113_4BA2_B2BA_8EDBE02A2557_.wvu.PrintArea" localSheetId="3" hidden="1">'Attach 3(JV)'!$A$1:$E$28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5'!$A$1:$E$29</definedName>
    <definedName name="Z_8E7B022F_1113_4BA2_B2BA_8EDBE02A2557_.wvu.PrintArea" localSheetId="11" hidden="1">'Attach 6'!$A$1:$E$51</definedName>
    <definedName name="Z_8E7B022F_1113_4BA2_B2BA_8EDBE02A2557_.wvu.PrintArea" localSheetId="12" hidden="1">'Attach 7'!$A$1:$E$28</definedName>
    <definedName name="Z_8E7B022F_1113_4BA2_B2BA_8EDBE02A2557_.wvu.PrintArea" localSheetId="13" hidden="1">'Attach 9'!$A$1:$E$59</definedName>
    <definedName name="Z_8E7B022F_1113_4BA2_B2BA_8EDBE02A2557_.wvu.PrintArea" localSheetId="26" hidden="1">'Bid Form 1st Envelope '!$A$1:$F$123</definedName>
    <definedName name="Z_8E7B022F_1113_4BA2_B2BA_8EDBE02A2557_.wvu.PrintArea" localSheetId="2" hidden="1">'Names of Bidder'!$B$1:$D$36</definedName>
    <definedName name="Z_8E7B022F_1113_4BA2_B2BA_8EDBE02A2557_.wvu.PrintTitles" localSheetId="16" hidden="1">'Attach 12'!#REF!</definedName>
    <definedName name="Z_8E7B022F_1113_4BA2_B2BA_8EDBE02A2557_.wvu.PrintTitles" localSheetId="13" hidden="1">'Attach 9'!$18:$18</definedName>
    <definedName name="Z_906C1F80_87B7_4777_98E9_010D55358499_.wvu.Cols" localSheetId="16" hidden="1">'Attach 12'!$G:$G,'Attach 12'!$I:$I</definedName>
    <definedName name="Z_906C1F80_87B7_4777_98E9_010D55358499_.wvu.PrintArea" localSheetId="16" hidden="1">'Attach 12'!$A$1:$F$94</definedName>
    <definedName name="Z_906C1F80_87B7_4777_98E9_010D55358499_.wvu.Rows" localSheetId="16" hidden="1">'Attach 12'!$17:$93,'Attach 12'!#REF!,'Attach 12'!#REF!,'Attach 12'!$96:$183</definedName>
    <definedName name="Z_9EDBA9B2_46ED_415A_B10B_329571C4D4AF_.wvu.Cols" localSheetId="16" hidden="1">'Attach 12'!$G:$G,'Attach 12'!$I:$I</definedName>
    <definedName name="Z_9EDBA9B2_46ED_415A_B10B_329571C4D4AF_.wvu.PrintArea" localSheetId="16" hidden="1">'Attach 12'!$A$1:$F$94</definedName>
    <definedName name="Z_9EDBA9B2_46ED_415A_B10B_329571C4D4AF_.wvu.Rows" localSheetId="16" hidden="1">'Attach 12'!$20:$38,'Attach 12'!$51:$52,'Attach 12'!$54:$54,'Attach 12'!$70:$71,'Attach 12'!#REF!,'Attach 12'!#REF!,'Attach 12'!#REF!,'Attach 12'!#REF!,'Attach 12'!#REF!,'Attach 12'!$93:$93,'Attach 12'!#REF!,'Attach 12'!#REF!,'Attach 12'!$96:$183</definedName>
    <definedName name="Z_9F8CD454_46B1_47B9_9F5F_73ED69AC40D4_.wvu.Cols" localSheetId="16" hidden="1">'Attach 12'!$I:$I</definedName>
    <definedName name="Z_9F8CD454_46B1_47B9_9F5F_73ED69AC40D4_.wvu.Cols" localSheetId="4" hidden="1">'Attach-3 (QR)'!$N:$O</definedName>
    <definedName name="Z_9F8CD454_46B1_47B9_9F5F_73ED69AC40D4_.wvu.PrintArea" localSheetId="16" hidden="1">'Attach 12'!$A$1:$F$94</definedName>
    <definedName name="Z_9F8CD454_46B1_47B9_9F5F_73ED69AC40D4_.wvu.PrintArea" localSheetId="4" hidden="1">'Attach-3 (QR)'!$A$1:$I$341</definedName>
    <definedName name="Z_9F8CD454_46B1_47B9_9F5F_73ED69AC40D4_.wvu.Rows" localSheetId="16" hidden="1">'Attach 12'!$17:$36,'Attach 12'!#REF!,'Attach 12'!$37:$37,'Attach 12'!$54:$54,'Attach 12'!#REF!,'Attach 12'!#REF!,'Attach 12'!#REF!,'Attach 12'!#REF!,'Attach 12'!#REF!,'Attach 12'!$96:$183</definedName>
    <definedName name="Z_9F8CD454_46B1_47B9_9F5F_73ED69AC40D4_.wvu.Rows" localSheetId="4" hidden="1">'Attach-3 (QR)'!#REF!,'Attach-3 (QR)'!#REF!,'Attach-3 (QR)'!$160:$160,'Attach-3 (QR)'!$164:$164,'Attach-3 (QR)'!$166:$167,'Attach-3 (QR)'!#REF!,'Attach-3 (QR)'!$218:$220,'Attach-3 (QR)'!$247:$277,'Attach-3 (QR)'!$282:$290</definedName>
    <definedName name="Z_A317F5C2_E44F_4A46_8833_2AE6CAE06F6E_.wvu.Cols" localSheetId="4" hidden="1">'Attach-3 (QR)'!$N:$O</definedName>
    <definedName name="Z_A317F5C2_E44F_4A46_8833_2AE6CAE06F6E_.wvu.PrintArea" localSheetId="4" hidden="1">'Attach-3 (QR)'!$A$1:$I$341</definedName>
    <definedName name="Z_A317F5C2_E44F_4A46_8833_2AE6CAE06F6E_.wvu.Rows" localSheetId="4" hidden="1">'Attach-3 (QR)'!#REF!,'Attach-3 (QR)'!#REF!,'Attach-3 (QR)'!#REF!,'Attach-3 (QR)'!$218:$220</definedName>
    <definedName name="Z_A3F641DF_CF1D_48E3_AFDC_E52726A449CB_.wvu.PrintArea" localSheetId="14" hidden="1">'Attach 10'!$A$1:$E$23</definedName>
    <definedName name="Z_A3F641DF_CF1D_48E3_AFDC_E52726A449CB_.wvu.PrintArea" localSheetId="15" hidden="1">'Attach 11'!$A$1:$E$84</definedName>
    <definedName name="Z_A3F641DF_CF1D_48E3_AFDC_E52726A449CB_.wvu.PrintArea" localSheetId="16" hidden="1">'Attach 12'!$B$1:$G$94</definedName>
    <definedName name="Z_A3F641DF_CF1D_48E3_AFDC_E52726A449CB_.wvu.PrintArea" localSheetId="17" hidden="1">'Attach 13'!$A$1:$E$30</definedName>
    <definedName name="Z_A3F641DF_CF1D_48E3_AFDC_E52726A449CB_.wvu.PrintArea" localSheetId="18" hidden="1">'Attach 14'!$A$1:$E$30</definedName>
    <definedName name="Z_A3F641DF_CF1D_48E3_AFDC_E52726A449CB_.wvu.PrintArea" localSheetId="20" hidden="1">'Attach 15'!$A$1:$E$86</definedName>
    <definedName name="Z_A3F641DF_CF1D_48E3_AFDC_E52726A449CB_.wvu.PrintArea" localSheetId="21" hidden="1">'Attach 16'!$A$1:$L$94</definedName>
    <definedName name="Z_A3F641DF_CF1D_48E3_AFDC_E52726A449CB_.wvu.PrintArea" localSheetId="24" hidden="1">'Attach 19'!$A$1:$E$35</definedName>
    <definedName name="Z_A3F641DF_CF1D_48E3_AFDC_E52726A449CB_.wvu.PrintArea" localSheetId="25" hidden="1">'Attach 23'!$A$1:$E$31</definedName>
    <definedName name="Z_A3F641DF_CF1D_48E3_AFDC_E52726A449CB_.wvu.PrintArea" localSheetId="3" hidden="1">'Attach 3(JV)'!$A$1:$E$28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5'!$A$1:$E$28</definedName>
    <definedName name="Z_A3F641DF_CF1D_48E3_AFDC_E52726A449CB_.wvu.PrintArea" localSheetId="11" hidden="1">'Attach 6'!$A$1:$E$52</definedName>
    <definedName name="Z_A3F641DF_CF1D_48E3_AFDC_E52726A449CB_.wvu.PrintArea" localSheetId="12" hidden="1">'Attach 7'!$A$1:$E$28</definedName>
    <definedName name="Z_A3F641DF_CF1D_48E3_AFDC_E52726A449CB_.wvu.PrintArea" localSheetId="13" hidden="1">'Attach 9'!$A$1:$E$59</definedName>
    <definedName name="Z_A3F641DF_CF1D_48E3_AFDC_E52726A449CB_.wvu.PrintArea" localSheetId="26" hidden="1">'Bid Form 1st Envelope '!$A$1:$F$123</definedName>
    <definedName name="Z_A3F641DF_CF1D_48E3_AFDC_E52726A449CB_.wvu.PrintArea" localSheetId="2" hidden="1">'Names of Bidder'!$B$1:$D$36</definedName>
    <definedName name="Z_A3F641DF_CF1D_48E3_AFDC_E52726A449CB_.wvu.PrintTitles" localSheetId="16" hidden="1">'Attach 12'!#REF!</definedName>
    <definedName name="Z_A3F641DF_CF1D_48E3_AFDC_E52726A449CB_.wvu.PrintTitles" localSheetId="13" hidden="1">'Attach 9'!$18:$18</definedName>
    <definedName name="Z_AA750348_930C_43DE_ADD0_8D60980F5013_.wvu.Cols" localSheetId="20" hidden="1">'Attach 15'!$H:$H</definedName>
    <definedName name="Z_AA750348_930C_43DE_ADD0_8D60980F5013_.wvu.Cols" localSheetId="8" hidden="1">'Attach 5'!$H:$H</definedName>
    <definedName name="Z_AA750348_930C_43DE_ADD0_8D60980F5013_.wvu.Cols" localSheetId="11" hidden="1">'Attach 6'!$H:$H</definedName>
    <definedName name="Z_AA750348_930C_43DE_ADD0_8D60980F5013_.wvu.PrintArea" localSheetId="14" hidden="1">'Attach 10'!$A$1:$E$20</definedName>
    <definedName name="Z_AA750348_930C_43DE_ADD0_8D60980F5013_.wvu.PrintArea" localSheetId="15" hidden="1">'Attach 11'!$A$1:$E$28</definedName>
    <definedName name="Z_AA750348_930C_43DE_ADD0_8D60980F5013_.wvu.PrintArea" localSheetId="17" hidden="1">'Attach 13'!$A$1:$E$27</definedName>
    <definedName name="Z_AA750348_930C_43DE_ADD0_8D60980F5013_.wvu.PrintArea" localSheetId="18" hidden="1">'Attach 14'!$A$1:$E$29</definedName>
    <definedName name="Z_AA750348_930C_43DE_ADD0_8D60980F5013_.wvu.PrintArea" localSheetId="19" hidden="1">'Attach 14-IP'!$A$8:$I$222</definedName>
    <definedName name="Z_AA750348_930C_43DE_ADD0_8D60980F5013_.wvu.PrintArea" localSheetId="20" hidden="1">'Attach 15'!$A$1:$E$84</definedName>
    <definedName name="Z_AA750348_930C_43DE_ADD0_8D60980F5013_.wvu.PrintArea" localSheetId="21" hidden="1">'Attach 16'!$A$1:$L$94</definedName>
    <definedName name="Z_AA750348_930C_43DE_ADD0_8D60980F5013_.wvu.PrintArea" localSheetId="22" hidden="1">'Attach 17'!$A$1:$E$30</definedName>
    <definedName name="Z_AA750348_930C_43DE_ADD0_8D60980F5013_.wvu.PrintArea" localSheetId="23" hidden="1">'Attach 18'!$A$1:$E$31</definedName>
    <definedName name="Z_AA750348_930C_43DE_ADD0_8D60980F5013_.wvu.PrintArea" localSheetId="24" hidden="1">'Attach 19'!$A$1:$E$31</definedName>
    <definedName name="Z_AA750348_930C_43DE_ADD0_8D60980F5013_.wvu.PrintArea" localSheetId="25" hidden="1">'Attach 23'!$A$1:$E$27</definedName>
    <definedName name="Z_AA750348_930C_43DE_ADD0_8D60980F5013_.wvu.PrintArea" localSheetId="3" hidden="1">'Attach 3(JV)'!$A$1:$E$26</definedName>
    <definedName name="Z_AA750348_930C_43DE_ADD0_8D60980F5013_.wvu.PrintArea" localSheetId="5" hidden="1">'Attach 4'!$A$1:$E$24</definedName>
    <definedName name="Z_AA750348_930C_43DE_ADD0_8D60980F5013_.wvu.PrintArea" localSheetId="6" hidden="1">'Attach 4 (A)'!$A$1:$E$26</definedName>
    <definedName name="Z_AA750348_930C_43DE_ADD0_8D60980F5013_.wvu.PrintArea" localSheetId="7" hidden="1">'Attach 4 (B)'!$A$1:$E$25</definedName>
    <definedName name="Z_AA750348_930C_43DE_ADD0_8D60980F5013_.wvu.PrintArea" localSheetId="8" hidden="1">'Attach 5'!$A$1:$E$28</definedName>
    <definedName name="Z_AA750348_930C_43DE_ADD0_8D60980F5013_.wvu.PrintArea" localSheetId="9" hidden="1">'Attach 5A'!$A$1:$E$29</definedName>
    <definedName name="Z_AA750348_930C_43DE_ADD0_8D60980F5013_.wvu.PrintArea" localSheetId="10" hidden="1">'Attach 5B'!$A$1:$E$28</definedName>
    <definedName name="Z_AA750348_930C_43DE_ADD0_8D60980F5013_.wvu.PrintArea" localSheetId="11" hidden="1">'Attach 6'!$A$1:$E$27</definedName>
    <definedName name="Z_AA750348_930C_43DE_ADD0_8D60980F5013_.wvu.PrintArea" localSheetId="12" hidden="1">'Attach 7'!$A$1:$E$28</definedName>
    <definedName name="Z_AA750348_930C_43DE_ADD0_8D60980F5013_.wvu.PrintArea" localSheetId="13" hidden="1">'Attach 9'!$A$1:$E$53</definedName>
    <definedName name="Z_AA750348_930C_43DE_ADD0_8D60980F5013_.wvu.PrintArea" localSheetId="26" hidden="1">'Bid Form 1st Envelope '!$A$1:$F$123</definedName>
    <definedName name="Z_AA750348_930C_43DE_ADD0_8D60980F5013_.wvu.PrintArea" localSheetId="2" hidden="1">'Names of Bidder'!$B$1:$D$36</definedName>
    <definedName name="Z_AA750348_930C_43DE_ADD0_8D60980F5013_.wvu.PrintTitles" localSheetId="13" hidden="1">'Attach 9'!$18:$18</definedName>
    <definedName name="Z_AA750348_930C_43DE_ADD0_8D60980F5013_.wvu.Rows" localSheetId="15" hidden="1">'Attach 11'!$29:$85</definedName>
    <definedName name="Z_AA750348_930C_43DE_ADD0_8D60980F5013_.wvu.Rows" localSheetId="20" hidden="1">'Attach 15'!$15:$15</definedName>
    <definedName name="Z_AA750348_930C_43DE_ADD0_8D60980F5013_.wvu.Rows" localSheetId="22" hidden="1">'Attach 17'!$26:$26,'Attach 17'!$32:$209</definedName>
    <definedName name="Z_AA750348_930C_43DE_ADD0_8D60980F5013_.wvu.Rows" localSheetId="23" hidden="1">'Attach 18'!$13:$13</definedName>
    <definedName name="Z_AA750348_930C_43DE_ADD0_8D60980F5013_.wvu.Rows" localSheetId="24" hidden="1">'Attach 19'!$13:$13,'Attach 19'!$20:$28</definedName>
    <definedName name="Z_AA750348_930C_43DE_ADD0_8D60980F5013_.wvu.Rows" localSheetId="25" hidden="1">'Attach 23'!$12:$12,'Attach 23'!$19:$24</definedName>
    <definedName name="Z_AA750348_930C_43DE_ADD0_8D60980F5013_.wvu.Rows" localSheetId="8" hidden="1">'Attach 5'!$4:$4</definedName>
    <definedName name="Z_AA750348_930C_43DE_ADD0_8D60980F5013_.wvu.Rows" localSheetId="2" hidden="1">'Names of Bidder'!$28:$30</definedName>
    <definedName name="Z_AF19F13B_761B_48FB_A70F_9439A4D7530B_.wvu.Cols" localSheetId="4" hidden="1">'Attach-3 (QR)'!$N:$O</definedName>
    <definedName name="Z_AF19F13B_761B_48FB_A70F_9439A4D7530B_.wvu.PrintArea" localSheetId="4" hidden="1">'Attach-3 (QR)'!$A$1:$I$341</definedName>
    <definedName name="Z_AF19F13B_761B_48FB_A70F_9439A4D7530B_.wvu.Rows" localSheetId="4" hidden="1">'Attach-3 (QR)'!#REF!,'Attach-3 (QR)'!$160:$160,'Attach-3 (QR)'!#REF!,'Attach-3 (QR)'!$167:$167,'Attach-3 (QR)'!$218:$220,'Attach-3 (QR)'!$247:$277,'Attach-3 (QR)'!$288:$290</definedName>
    <definedName name="Z_B07A37BF_D9F4_4586_9D27_CDE2FA2D1222_.wvu.Cols" localSheetId="16" hidden="1">'Attach 12'!$G:$G,'Attach 12'!$I:$I</definedName>
    <definedName name="Z_B07A37BF_D9F4_4586_9D27_CDE2FA2D1222_.wvu.PrintArea" localSheetId="16" hidden="1">'Attach 12'!$A$1:$F$94</definedName>
    <definedName name="Z_B07A37BF_D9F4_4586_9D27_CDE2FA2D1222_.wvu.Rows" localSheetId="16" hidden="1">'Attach 12'!$17:$93,'Attach 12'!#REF!,'Attach 12'!#REF!,'Attach 12'!$96:$183</definedName>
    <definedName name="Z_B07CB001_8FAF_40AD_8AD5_A65A64B33B35_.wvu.Cols" localSheetId="20" hidden="1">'Attach 15'!$F:$F,'Attach 15'!$H:$H</definedName>
    <definedName name="Z_B07CB001_8FAF_40AD_8AD5_A65A64B33B35_.wvu.Cols" localSheetId="3" hidden="1">'Attach 3(JV)'!$F:$F</definedName>
    <definedName name="Z_B07CB001_8FAF_40AD_8AD5_A65A64B33B35_.wvu.Cols" localSheetId="8" hidden="1">'Attach 5'!$H:$H</definedName>
    <definedName name="Z_B07CB001_8FAF_40AD_8AD5_A65A64B33B35_.wvu.Cols" localSheetId="11" hidden="1">'Attach 6'!$H:$H</definedName>
    <definedName name="Z_B07CB001_8FAF_40AD_8AD5_A65A64B33B35_.wvu.Cols" localSheetId="2" hidden="1">'Names of Bidder'!$F:$G,'Names of Bidder'!$I:$I</definedName>
    <definedName name="Z_B07CB001_8FAF_40AD_8AD5_A65A64B33B35_.wvu.PrintArea" localSheetId="14" hidden="1">'Attach 10'!$A$1:$E$20</definedName>
    <definedName name="Z_B07CB001_8FAF_40AD_8AD5_A65A64B33B35_.wvu.PrintArea" localSheetId="15" hidden="1">'Attach 11'!$A$1:$E$28</definedName>
    <definedName name="Z_B07CB001_8FAF_40AD_8AD5_A65A64B33B35_.wvu.PrintArea" localSheetId="17" hidden="1">'Attach 13'!$A$1:$E$27</definedName>
    <definedName name="Z_B07CB001_8FAF_40AD_8AD5_A65A64B33B35_.wvu.PrintArea" localSheetId="18" hidden="1">'Attach 14'!$A$1:$E$29</definedName>
    <definedName name="Z_B07CB001_8FAF_40AD_8AD5_A65A64B33B35_.wvu.PrintArea" localSheetId="19" hidden="1">'Attach 14-IP'!$A$8:$I$222</definedName>
    <definedName name="Z_B07CB001_8FAF_40AD_8AD5_A65A64B33B35_.wvu.PrintArea" localSheetId="20" hidden="1">'Attach 15'!$A$1:$E$84</definedName>
    <definedName name="Z_B07CB001_8FAF_40AD_8AD5_A65A64B33B35_.wvu.PrintArea" localSheetId="21" hidden="1">'Attach 16'!$A$1:$L$94</definedName>
    <definedName name="Z_B07CB001_8FAF_40AD_8AD5_A65A64B33B35_.wvu.PrintArea" localSheetId="22" hidden="1">'Attach 17'!$A$1:$E$30</definedName>
    <definedName name="Z_B07CB001_8FAF_40AD_8AD5_A65A64B33B35_.wvu.PrintArea" localSheetId="23" hidden="1">'Attach 18'!$A$1:$E$31</definedName>
    <definedName name="Z_B07CB001_8FAF_40AD_8AD5_A65A64B33B35_.wvu.PrintArea" localSheetId="24" hidden="1">'Attach 19'!$A$1:$E$31</definedName>
    <definedName name="Z_B07CB001_8FAF_40AD_8AD5_A65A64B33B35_.wvu.PrintArea" localSheetId="25" hidden="1">'Attach 23'!$A$1:$E$27</definedName>
    <definedName name="Z_B07CB001_8FAF_40AD_8AD5_A65A64B33B35_.wvu.PrintArea" localSheetId="3" hidden="1">'Attach 3(JV)'!$A$1:$E$26</definedName>
    <definedName name="Z_B07CB001_8FAF_40AD_8AD5_A65A64B33B35_.wvu.PrintArea" localSheetId="5" hidden="1">'Attach 4'!$A$1:$E$24</definedName>
    <definedName name="Z_B07CB001_8FAF_40AD_8AD5_A65A64B33B35_.wvu.PrintArea" localSheetId="6" hidden="1">'Attach 4 (A)'!$A$1:$E$26</definedName>
    <definedName name="Z_B07CB001_8FAF_40AD_8AD5_A65A64B33B35_.wvu.PrintArea" localSheetId="7" hidden="1">'Attach 4 (B)'!$A$1:$E$25</definedName>
    <definedName name="Z_B07CB001_8FAF_40AD_8AD5_A65A64B33B35_.wvu.PrintArea" localSheetId="8" hidden="1">'Attach 5'!$A$1:$E$28</definedName>
    <definedName name="Z_B07CB001_8FAF_40AD_8AD5_A65A64B33B35_.wvu.PrintArea" localSheetId="9" hidden="1">'Attach 5A'!$A$1:$E$29</definedName>
    <definedName name="Z_B07CB001_8FAF_40AD_8AD5_A65A64B33B35_.wvu.PrintArea" localSheetId="10" hidden="1">'Attach 5B'!$A$1:$E$28</definedName>
    <definedName name="Z_B07CB001_8FAF_40AD_8AD5_A65A64B33B35_.wvu.PrintArea" localSheetId="11" hidden="1">'Attach 6'!$A$1:$E$27</definedName>
    <definedName name="Z_B07CB001_8FAF_40AD_8AD5_A65A64B33B35_.wvu.PrintArea" localSheetId="12" hidden="1">'Attach 7'!$A$1:$E$28</definedName>
    <definedName name="Z_B07CB001_8FAF_40AD_8AD5_A65A64B33B35_.wvu.PrintArea" localSheetId="13" hidden="1">'Attach 9'!$A$1:$E$53</definedName>
    <definedName name="Z_B07CB001_8FAF_40AD_8AD5_A65A64B33B35_.wvu.PrintArea" localSheetId="4" hidden="1">'Attach-3 (QR)'!$A$1:$I$340</definedName>
    <definedName name="Z_B07CB001_8FAF_40AD_8AD5_A65A64B33B35_.wvu.PrintArea" localSheetId="26" hidden="1">'Bid Form 1st Envelope '!$A$1:$F$123</definedName>
    <definedName name="Z_B07CB001_8FAF_40AD_8AD5_A65A64B33B35_.wvu.PrintArea" localSheetId="1" hidden="1">Cover!$A$1:$F$20</definedName>
    <definedName name="Z_B07CB001_8FAF_40AD_8AD5_A65A64B33B35_.wvu.PrintArea" localSheetId="2" hidden="1">'Names of Bidder'!$B$1:$D$36</definedName>
    <definedName name="Z_B07CB001_8FAF_40AD_8AD5_A65A64B33B35_.wvu.PrintTitles" localSheetId="13" hidden="1">'Attach 9'!$18:$18</definedName>
    <definedName name="Z_B07CB001_8FAF_40AD_8AD5_A65A64B33B35_.wvu.Rows" localSheetId="15" hidden="1">'Attach 11'!$29:$85</definedName>
    <definedName name="Z_B07CB001_8FAF_40AD_8AD5_A65A64B33B35_.wvu.Rows" localSheetId="20" hidden="1">'Attach 15'!$15:$15</definedName>
    <definedName name="Z_B07CB001_8FAF_40AD_8AD5_A65A64B33B35_.wvu.Rows" localSheetId="21" hidden="1">'Attach 16'!$89:$92</definedName>
    <definedName name="Z_B07CB001_8FAF_40AD_8AD5_A65A64B33B35_.wvu.Rows" localSheetId="22" hidden="1">'Attach 17'!$26:$26,'Attach 17'!$32:$209</definedName>
    <definedName name="Z_B07CB001_8FAF_40AD_8AD5_A65A64B33B35_.wvu.Rows" localSheetId="23" hidden="1">'Attach 18'!$13:$13</definedName>
    <definedName name="Z_B07CB001_8FAF_40AD_8AD5_A65A64B33B35_.wvu.Rows" localSheetId="24" hidden="1">'Attach 19'!$13:$13,'Attach 19'!$20:$28</definedName>
    <definedName name="Z_B07CB001_8FAF_40AD_8AD5_A65A64B33B35_.wvu.Rows" localSheetId="25" hidden="1">'Attach 23'!$12:$12,'Attach 23'!$19:$24</definedName>
    <definedName name="Z_B07CB001_8FAF_40AD_8AD5_A65A64B33B35_.wvu.Rows" localSheetId="4" hidden="1">'Attach-3 (QR)'!$85:$85,'Attach-3 (QR)'!$144:$151,'Attach-3 (QR)'!$240:$277</definedName>
    <definedName name="Z_B07CB001_8FAF_40AD_8AD5_A65A64B33B35_.wvu.Rows" localSheetId="2" hidden="1">'Names of Bidder'!$11:$11,'Names of Bidder'!$28:$30</definedName>
    <definedName name="Z_B36D49CA_5796_4086_B7D0_4AD7F327B4EC_.wvu.Cols" localSheetId="16" hidden="1">'Attach 12'!$G:$I</definedName>
    <definedName name="Z_B36D49CA_5796_4086_B7D0_4AD7F327B4EC_.wvu.Cols" localSheetId="20" hidden="1">'Attach 15'!$F:$F,'Attach 15'!$H:$H</definedName>
    <definedName name="Z_B36D49CA_5796_4086_B7D0_4AD7F327B4EC_.wvu.Cols" localSheetId="3" hidden="1">'Attach 3(JV)'!$F:$F</definedName>
    <definedName name="Z_B36D49CA_5796_4086_B7D0_4AD7F327B4EC_.wvu.Cols" localSheetId="8" hidden="1">'Attach 5'!$H:$H</definedName>
    <definedName name="Z_B36D49CA_5796_4086_B7D0_4AD7F327B4EC_.wvu.Cols" localSheetId="11" hidden="1">'Attach 6'!$H:$H</definedName>
    <definedName name="Z_B36D49CA_5796_4086_B7D0_4AD7F327B4EC_.wvu.Cols" localSheetId="1" hidden="1">Cover!$F:$F</definedName>
    <definedName name="Z_B36D49CA_5796_4086_B7D0_4AD7F327B4EC_.wvu.Cols" localSheetId="2" hidden="1">'Names of Bidder'!$F:$I</definedName>
    <definedName name="Z_B36D49CA_5796_4086_B7D0_4AD7F327B4EC_.wvu.PrintArea" localSheetId="14" hidden="1">'Attach 10'!$A$1:$E$20</definedName>
    <definedName name="Z_B36D49CA_5796_4086_B7D0_4AD7F327B4EC_.wvu.PrintArea" localSheetId="15" hidden="1">'Attach 11'!$A$1:$E$28</definedName>
    <definedName name="Z_B36D49CA_5796_4086_B7D0_4AD7F327B4EC_.wvu.PrintArea" localSheetId="16" hidden="1">'Attach 12'!$A$1:$F$99</definedName>
    <definedName name="Z_B36D49CA_5796_4086_B7D0_4AD7F327B4EC_.wvu.PrintArea" localSheetId="17" hidden="1">'Attach 13'!$A$1:$E$27</definedName>
    <definedName name="Z_B36D49CA_5796_4086_B7D0_4AD7F327B4EC_.wvu.PrintArea" localSheetId="18" hidden="1">'Attach 14'!$A$1:$E$27</definedName>
    <definedName name="Z_B36D49CA_5796_4086_B7D0_4AD7F327B4EC_.wvu.PrintArea" localSheetId="19" hidden="1">'Attach 14-IP'!$A$8:$I$222</definedName>
    <definedName name="Z_B36D49CA_5796_4086_B7D0_4AD7F327B4EC_.wvu.PrintArea" localSheetId="20" hidden="1">'Attach 15'!$A$1:$E$84</definedName>
    <definedName name="Z_B36D49CA_5796_4086_B7D0_4AD7F327B4EC_.wvu.PrintArea" localSheetId="21" hidden="1">'Attach 16'!$A$1:$L$94</definedName>
    <definedName name="Z_B36D49CA_5796_4086_B7D0_4AD7F327B4EC_.wvu.PrintArea" localSheetId="22" hidden="1">'Attach 17'!$A$1:$E$30</definedName>
    <definedName name="Z_B36D49CA_5796_4086_B7D0_4AD7F327B4EC_.wvu.PrintArea" localSheetId="23" hidden="1">'Attach 18'!$A$1:$E$31</definedName>
    <definedName name="Z_B36D49CA_5796_4086_B7D0_4AD7F327B4EC_.wvu.PrintArea" localSheetId="24" hidden="1">'Attach 19'!$A$1:$E$31</definedName>
    <definedName name="Z_B36D49CA_5796_4086_B7D0_4AD7F327B4EC_.wvu.PrintArea" localSheetId="25" hidden="1">'Attach 23'!$A$1:$E$27</definedName>
    <definedName name="Z_B36D49CA_5796_4086_B7D0_4AD7F327B4EC_.wvu.PrintArea" localSheetId="3" hidden="1">'Attach 3(JV)'!$A$1:$E$26</definedName>
    <definedName name="Z_B36D49CA_5796_4086_B7D0_4AD7F327B4EC_.wvu.PrintArea" localSheetId="5" hidden="1">'Attach 4'!$A$1:$G$25</definedName>
    <definedName name="Z_B36D49CA_5796_4086_B7D0_4AD7F327B4EC_.wvu.PrintArea" localSheetId="6" hidden="1">'Attach 4 (A)'!$A$1:$E$26</definedName>
    <definedName name="Z_B36D49CA_5796_4086_B7D0_4AD7F327B4EC_.wvu.PrintArea" localSheetId="7" hidden="1">'Attach 4 (B)'!$A$1:$E$25</definedName>
    <definedName name="Z_B36D49CA_5796_4086_B7D0_4AD7F327B4EC_.wvu.PrintArea" localSheetId="8" hidden="1">'Attach 5'!$A$1:$E$28</definedName>
    <definedName name="Z_B36D49CA_5796_4086_B7D0_4AD7F327B4EC_.wvu.PrintArea" localSheetId="9" hidden="1">'Attach 5A'!$A$1:$E$29</definedName>
    <definedName name="Z_B36D49CA_5796_4086_B7D0_4AD7F327B4EC_.wvu.PrintArea" localSheetId="10" hidden="1">'Attach 5B'!$A$1:$E$28</definedName>
    <definedName name="Z_B36D49CA_5796_4086_B7D0_4AD7F327B4EC_.wvu.PrintArea" localSheetId="11" hidden="1">'Attach 6'!$A$1:$E$27</definedName>
    <definedName name="Z_B36D49CA_5796_4086_B7D0_4AD7F327B4EC_.wvu.PrintArea" localSheetId="12" hidden="1">'Attach 7'!$A$1:$E$28</definedName>
    <definedName name="Z_B36D49CA_5796_4086_B7D0_4AD7F327B4EC_.wvu.PrintArea" localSheetId="13" hidden="1">'Attach 9'!$A$1:$F$53</definedName>
    <definedName name="Z_B36D49CA_5796_4086_B7D0_4AD7F327B4EC_.wvu.PrintArea" localSheetId="4" hidden="1">'Attach-3 (QR)'!$A$1:$I$340</definedName>
    <definedName name="Z_B36D49CA_5796_4086_B7D0_4AD7F327B4EC_.wvu.PrintArea" localSheetId="26" hidden="1">'Bid Form 1st Envelope '!$A$1:$F$123</definedName>
    <definedName name="Z_B36D49CA_5796_4086_B7D0_4AD7F327B4EC_.wvu.PrintArea" localSheetId="1" hidden="1">Cover!$A$1:$E$19</definedName>
    <definedName name="Z_B36D49CA_5796_4086_B7D0_4AD7F327B4EC_.wvu.PrintArea" localSheetId="2" hidden="1">'Names of Bidder'!$B$1:$D$36</definedName>
    <definedName name="Z_B36D49CA_5796_4086_B7D0_4AD7F327B4EC_.wvu.PrintTitles" localSheetId="13" hidden="1">'Attach 9'!$18:$18</definedName>
    <definedName name="Z_B36D49CA_5796_4086_B7D0_4AD7F327B4EC_.wvu.Rows" localSheetId="15" hidden="1">'Attach 11'!$29:$85</definedName>
    <definedName name="Z_B36D49CA_5796_4086_B7D0_4AD7F327B4EC_.wvu.Rows" localSheetId="16" hidden="1">'Attach 12'!$78:$82</definedName>
    <definedName name="Z_B36D49CA_5796_4086_B7D0_4AD7F327B4EC_.wvu.Rows" localSheetId="20" hidden="1">'Attach 15'!$15:$15</definedName>
    <definedName name="Z_B36D49CA_5796_4086_B7D0_4AD7F327B4EC_.wvu.Rows" localSheetId="21" hidden="1">'Attach 16'!$89:$92</definedName>
    <definedName name="Z_B36D49CA_5796_4086_B7D0_4AD7F327B4EC_.wvu.Rows" localSheetId="22" hidden="1">'Attach 17'!$26:$26,'Attach 17'!$32:$209</definedName>
    <definedName name="Z_B36D49CA_5796_4086_B7D0_4AD7F327B4EC_.wvu.Rows" localSheetId="23" hidden="1">'Attach 18'!$13:$13</definedName>
    <definedName name="Z_B36D49CA_5796_4086_B7D0_4AD7F327B4EC_.wvu.Rows" localSheetId="24" hidden="1">'Attach 19'!$13:$13,'Attach 19'!$20:$28</definedName>
    <definedName name="Z_B36D49CA_5796_4086_B7D0_4AD7F327B4EC_.wvu.Rows" localSheetId="25" hidden="1">'Attach 23'!$12:$12,'Attach 23'!$23:$24</definedName>
    <definedName name="Z_B36D49CA_5796_4086_B7D0_4AD7F327B4EC_.wvu.Rows" localSheetId="4" hidden="1">'Attach-3 (QR)'!$16:$337</definedName>
    <definedName name="Z_B36D49CA_5796_4086_B7D0_4AD7F327B4EC_.wvu.Rows" localSheetId="26" hidden="1">'Bid Form 1st Envelope '!$32:$32,'Bid Form 1st Envelope '!$104:$111</definedName>
    <definedName name="Z_B36D49CA_5796_4086_B7D0_4AD7F327B4EC_.wvu.Rows" localSheetId="2" hidden="1">'Names of Bidder'!$10:$11,'Names of Bidder'!$23:$26,'Names of Bidder'!$28:$30</definedName>
    <definedName name="Z_B91EC26D_75AC_424B_8A9A_6507DA2B48E7_.wvu.PrintArea" localSheetId="22" hidden="1">'Attach 17'!$A$1:$E$33</definedName>
    <definedName name="Z_B91EC26D_75AC_424B_8A9A_6507DA2B48E7_.wvu.Rows" localSheetId="22" hidden="1">'Attach 17'!$26:$26,'Attach 17'!$32:$209</definedName>
    <definedName name="Z_BE615921_12B2_47E1_81BB_292B559B4C46_.wvu.Cols" localSheetId="20" hidden="1">'Attach 15'!$F:$F,'Attach 15'!$H:$H</definedName>
    <definedName name="Z_BE615921_12B2_47E1_81BB_292B559B4C46_.wvu.Cols" localSheetId="3" hidden="1">'Attach 3(JV)'!$F:$F</definedName>
    <definedName name="Z_BE615921_12B2_47E1_81BB_292B559B4C46_.wvu.Cols" localSheetId="8" hidden="1">'Attach 5'!$H:$H</definedName>
    <definedName name="Z_BE615921_12B2_47E1_81BB_292B559B4C46_.wvu.Cols" localSheetId="11" hidden="1">'Attach 6'!$H:$H</definedName>
    <definedName name="Z_BE615921_12B2_47E1_81BB_292B559B4C46_.wvu.Cols" localSheetId="4" hidden="1">'Attach-3 (QR)'!$J:$K</definedName>
    <definedName name="Z_BE615921_12B2_47E1_81BB_292B559B4C46_.wvu.Cols" localSheetId="2" hidden="1">'Names of Bidder'!$F:$G,'Names of Bidder'!$I:$I</definedName>
    <definedName name="Z_BE615921_12B2_47E1_81BB_292B559B4C46_.wvu.PrintArea" localSheetId="14" hidden="1">'Attach 10'!$A$1:$E$20</definedName>
    <definedName name="Z_BE615921_12B2_47E1_81BB_292B559B4C46_.wvu.PrintArea" localSheetId="15" hidden="1">'Attach 11'!$A$1:$E$28</definedName>
    <definedName name="Z_BE615921_12B2_47E1_81BB_292B559B4C46_.wvu.PrintArea" localSheetId="17" hidden="1">'Attach 13'!$A$1:$E$27</definedName>
    <definedName name="Z_BE615921_12B2_47E1_81BB_292B559B4C46_.wvu.PrintArea" localSheetId="18" hidden="1">'Attach 14'!$A$1:$E$29</definedName>
    <definedName name="Z_BE615921_12B2_47E1_81BB_292B559B4C46_.wvu.PrintArea" localSheetId="19" hidden="1">'Attach 14-IP'!$A$8:$I$222</definedName>
    <definedName name="Z_BE615921_12B2_47E1_81BB_292B559B4C46_.wvu.PrintArea" localSheetId="20" hidden="1">'Attach 15'!$A$1:$E$84</definedName>
    <definedName name="Z_BE615921_12B2_47E1_81BB_292B559B4C46_.wvu.PrintArea" localSheetId="21" hidden="1">'Attach 16'!$A$1:$L$94</definedName>
    <definedName name="Z_BE615921_12B2_47E1_81BB_292B559B4C46_.wvu.PrintArea" localSheetId="22" hidden="1">'Attach 17'!$A$1:$E$30</definedName>
    <definedName name="Z_BE615921_12B2_47E1_81BB_292B559B4C46_.wvu.PrintArea" localSheetId="23" hidden="1">'Attach 18'!$A$1:$E$31</definedName>
    <definedName name="Z_BE615921_12B2_47E1_81BB_292B559B4C46_.wvu.PrintArea" localSheetId="24" hidden="1">'Attach 19'!$A$1:$E$31</definedName>
    <definedName name="Z_BE615921_12B2_47E1_81BB_292B559B4C46_.wvu.PrintArea" localSheetId="25" hidden="1">'Attach 23'!$A$1:$E$27</definedName>
    <definedName name="Z_BE615921_12B2_47E1_81BB_292B559B4C46_.wvu.PrintArea" localSheetId="3" hidden="1">'Attach 3(JV)'!$A$1:$E$26</definedName>
    <definedName name="Z_BE615921_12B2_47E1_81BB_292B559B4C46_.wvu.PrintArea" localSheetId="5" hidden="1">'Attach 4'!$A$1:$E$24</definedName>
    <definedName name="Z_BE615921_12B2_47E1_81BB_292B559B4C46_.wvu.PrintArea" localSheetId="6" hidden="1">'Attach 4 (A)'!$A$1:$E$26</definedName>
    <definedName name="Z_BE615921_12B2_47E1_81BB_292B559B4C46_.wvu.PrintArea" localSheetId="7" hidden="1">'Attach 4 (B)'!$A$1:$E$25</definedName>
    <definedName name="Z_BE615921_12B2_47E1_81BB_292B559B4C46_.wvu.PrintArea" localSheetId="8" hidden="1">'Attach 5'!$A$1:$E$28</definedName>
    <definedName name="Z_BE615921_12B2_47E1_81BB_292B559B4C46_.wvu.PrintArea" localSheetId="9" hidden="1">'Attach 5A'!$A$1:$E$29</definedName>
    <definedName name="Z_BE615921_12B2_47E1_81BB_292B559B4C46_.wvu.PrintArea" localSheetId="10" hidden="1">'Attach 5B'!$A$1:$E$28</definedName>
    <definedName name="Z_BE615921_12B2_47E1_81BB_292B559B4C46_.wvu.PrintArea" localSheetId="11" hidden="1">'Attach 6'!$A$1:$E$27</definedName>
    <definedName name="Z_BE615921_12B2_47E1_81BB_292B559B4C46_.wvu.PrintArea" localSheetId="12" hidden="1">'Attach 7'!$A$1:$E$28</definedName>
    <definedName name="Z_BE615921_12B2_47E1_81BB_292B559B4C46_.wvu.PrintArea" localSheetId="13" hidden="1">'Attach 9'!$A$1:$E$53</definedName>
    <definedName name="Z_BE615921_12B2_47E1_81BB_292B559B4C46_.wvu.PrintArea" localSheetId="4" hidden="1">'Attach-3 (QR)'!$A$1:$I$340</definedName>
    <definedName name="Z_BE615921_12B2_47E1_81BB_292B559B4C46_.wvu.PrintArea" localSheetId="26" hidden="1">'Bid Form 1st Envelope '!$A$1:$F$123</definedName>
    <definedName name="Z_BE615921_12B2_47E1_81BB_292B559B4C46_.wvu.PrintArea" localSheetId="2" hidden="1">'Names of Bidder'!$B$1:$D$36</definedName>
    <definedName name="Z_BE615921_12B2_47E1_81BB_292B559B4C46_.wvu.PrintTitles" localSheetId="13" hidden="1">'Attach 9'!$18:$18</definedName>
    <definedName name="Z_BE615921_12B2_47E1_81BB_292B559B4C46_.wvu.Rows" localSheetId="15" hidden="1">'Attach 11'!$29:$85</definedName>
    <definedName name="Z_BE615921_12B2_47E1_81BB_292B559B4C46_.wvu.Rows" localSheetId="20" hidden="1">'Attach 15'!$15:$15</definedName>
    <definedName name="Z_BE615921_12B2_47E1_81BB_292B559B4C46_.wvu.Rows" localSheetId="21" hidden="1">'Attach 16'!$89:$92</definedName>
    <definedName name="Z_BE615921_12B2_47E1_81BB_292B559B4C46_.wvu.Rows" localSheetId="22" hidden="1">'Attach 17'!$26:$26,'Attach 17'!$32:$209</definedName>
    <definedName name="Z_BE615921_12B2_47E1_81BB_292B559B4C46_.wvu.Rows" localSheetId="23" hidden="1">'Attach 18'!$13:$13</definedName>
    <definedName name="Z_BE615921_12B2_47E1_81BB_292B559B4C46_.wvu.Rows" localSheetId="24" hidden="1">'Attach 19'!$13:$13,'Attach 19'!$20:$28</definedName>
    <definedName name="Z_BE615921_12B2_47E1_81BB_292B559B4C46_.wvu.Rows" localSheetId="25" hidden="1">'Attach 23'!$12:$12,'Attach 23'!$19:$24</definedName>
    <definedName name="Z_BE615921_12B2_47E1_81BB_292B559B4C46_.wvu.Rows" localSheetId="8" hidden="1">'Attach 5'!$4:$4</definedName>
    <definedName name="Z_BE615921_12B2_47E1_81BB_292B559B4C46_.wvu.Rows" localSheetId="2" hidden="1">'Names of Bidder'!$11:$11,'Names of Bidder'!$28:$30</definedName>
    <definedName name="Z_C7FCA09A_C3E0_4408_81A0_5CFFEB0C6237_.wvu.Cols" localSheetId="4" hidden="1">'Attach-3 (QR)'!$J:$L</definedName>
    <definedName name="Z_C7FCA09A_C3E0_4408_81A0_5CFFEB0C6237_.wvu.PrintArea" localSheetId="22" hidden="1">'Attach 17'!$A$1:$F$30</definedName>
    <definedName name="Z_C7FCA09A_C3E0_4408_81A0_5CFFEB0C6237_.wvu.PrintArea" localSheetId="4" hidden="1">'Attach-3 (QR)'!$A$1:$I$341</definedName>
    <definedName name="Z_C7FCA09A_C3E0_4408_81A0_5CFFEB0C6237_.wvu.Rows" localSheetId="22" hidden="1">'Attach 17'!$32:$209</definedName>
    <definedName name="Z_C7FCA09A_C3E0_4408_81A0_5CFFEB0C6237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CD015_9A92_451A_BEF4_2BC98E3768DD_.wvu.Cols" localSheetId="20" hidden="1">'Attach 15'!$H:$H</definedName>
    <definedName name="Z_CB7CD015_9A92_451A_BEF4_2BC98E3768DD_.wvu.Cols" localSheetId="8" hidden="1">'Attach 5'!$H:$H</definedName>
    <definedName name="Z_CB7CD015_9A92_451A_BEF4_2BC98E3768DD_.wvu.Cols" localSheetId="11" hidden="1">'Attach 6'!$H:$H</definedName>
    <definedName name="Z_CB7CD015_9A92_451A_BEF4_2BC98E3768DD_.wvu.PrintArea" localSheetId="14" hidden="1">'Attach 10'!$A$1:$E$22</definedName>
    <definedName name="Z_CB7CD015_9A92_451A_BEF4_2BC98E3768DD_.wvu.PrintArea" localSheetId="15" hidden="1">'Attach 11'!$A$1:$E$28</definedName>
    <definedName name="Z_CB7CD015_9A92_451A_BEF4_2BC98E3768DD_.wvu.PrintArea" localSheetId="17" hidden="1">'Attach 13'!$A$1:$E$27</definedName>
    <definedName name="Z_CB7CD015_9A92_451A_BEF4_2BC98E3768DD_.wvu.PrintArea" localSheetId="18" hidden="1">'Attach 14'!$A$1:$E$29</definedName>
    <definedName name="Z_CB7CD015_9A92_451A_BEF4_2BC98E3768DD_.wvu.PrintArea" localSheetId="19" hidden="1">'Attach 14-IP'!$A$8:$I$222</definedName>
    <definedName name="Z_CB7CD015_9A92_451A_BEF4_2BC98E3768DD_.wvu.PrintArea" localSheetId="20" hidden="1">'Attach 15'!$A$1:$E$84</definedName>
    <definedName name="Z_CB7CD015_9A92_451A_BEF4_2BC98E3768DD_.wvu.PrintArea" localSheetId="21" hidden="1">'Attach 16'!$A$1:$L$94</definedName>
    <definedName name="Z_CB7CD015_9A92_451A_BEF4_2BC98E3768DD_.wvu.PrintArea" localSheetId="22" hidden="1">'Attach 17'!$A$1:$E$33</definedName>
    <definedName name="Z_CB7CD015_9A92_451A_BEF4_2BC98E3768DD_.wvu.PrintArea" localSheetId="23" hidden="1">'Attach 18'!$A$1:$E$31</definedName>
    <definedName name="Z_CB7CD015_9A92_451A_BEF4_2BC98E3768DD_.wvu.PrintArea" localSheetId="24" hidden="1">'Attach 19'!$A$1:$E$31</definedName>
    <definedName name="Z_CB7CD015_9A92_451A_BEF4_2BC98E3768DD_.wvu.PrintArea" localSheetId="25" hidden="1">'Attach 23'!$A$1:$E$27</definedName>
    <definedName name="Z_CB7CD015_9A92_451A_BEF4_2BC98E3768DD_.wvu.PrintArea" localSheetId="3" hidden="1">'Attach 3(JV)'!$A$1:$E$28</definedName>
    <definedName name="Z_CB7CD015_9A92_451A_BEF4_2BC98E3768DD_.wvu.PrintArea" localSheetId="5" hidden="1">'Attach 4'!$A$1:$G$25</definedName>
    <definedName name="Z_CB7CD015_9A92_451A_BEF4_2BC98E3768DD_.wvu.PrintArea" localSheetId="6" hidden="1">'Attach 4 (A)'!$A$1:$E$27</definedName>
    <definedName name="Z_CB7CD015_9A92_451A_BEF4_2BC98E3768DD_.wvu.PrintArea" localSheetId="7" hidden="1">'Attach 4 (B)'!$A$1:$E$26</definedName>
    <definedName name="Z_CB7CD015_9A92_451A_BEF4_2BC98E3768DD_.wvu.PrintArea" localSheetId="8" hidden="1">'Attach 5'!$A$1:$E$28</definedName>
    <definedName name="Z_CB7CD015_9A92_451A_BEF4_2BC98E3768DD_.wvu.PrintArea" localSheetId="11" hidden="1">'Attach 6'!$A$1:$E$28</definedName>
    <definedName name="Z_CB7CD015_9A92_451A_BEF4_2BC98E3768DD_.wvu.PrintArea" localSheetId="12" hidden="1">'Attach 7'!$A$1:$E$28</definedName>
    <definedName name="Z_CB7CD015_9A92_451A_BEF4_2BC98E3768DD_.wvu.PrintArea" localSheetId="13" hidden="1">'Attach 9'!$A$1:$E$53</definedName>
    <definedName name="Z_CB7CD015_9A92_451A_BEF4_2BC98E3768DD_.wvu.PrintArea" localSheetId="26" hidden="1">'Bid Form 1st Envelope '!$A$1:$J$121</definedName>
    <definedName name="Z_CB7CD015_9A92_451A_BEF4_2BC98E3768DD_.wvu.PrintArea" localSheetId="2" hidden="1">'Names of Bidder'!$B$1:$D$36</definedName>
    <definedName name="Z_CB7CD015_9A92_451A_BEF4_2BC98E3768DD_.wvu.PrintTitles" localSheetId="13" hidden="1">'Attach 9'!$18:$18</definedName>
    <definedName name="Z_CB7CD015_9A92_451A_BEF4_2BC98E3768DD_.wvu.Rows" localSheetId="20" hidden="1">'Attach 15'!$15:$15</definedName>
    <definedName name="Z_CB7CD015_9A92_451A_BEF4_2BC98E3768DD_.wvu.Rows" localSheetId="22" hidden="1">'Attach 17'!$26:$26,'Attach 17'!$32:$209</definedName>
    <definedName name="Z_CB7CD015_9A92_451A_BEF4_2BC98E3768DD_.wvu.Rows" localSheetId="23" hidden="1">'Attach 18'!$13:$13</definedName>
    <definedName name="Z_CB7CD015_9A92_451A_BEF4_2BC98E3768DD_.wvu.Rows" localSheetId="24" hidden="1">'Attach 19'!$13:$13,'Attach 19'!$20:$28</definedName>
    <definedName name="Z_CB7CD015_9A92_451A_BEF4_2BC98E3768DD_.wvu.Rows" localSheetId="25" hidden="1">'Attach 23'!$12:$12,'Attach 23'!$19:$24</definedName>
    <definedName name="Z_CB7CD015_9A92_451A_BEF4_2BC98E3768DD_.wvu.Rows" localSheetId="8" hidden="1">'Attach 5'!$4:$4</definedName>
    <definedName name="Z_CB7CD015_9A92_451A_BEF4_2BC98E3768DD_.wvu.Rows" localSheetId="26" hidden="1">'Bid Form 1st Envelope '!$46:$46</definedName>
    <definedName name="Z_CB7CD015_9A92_451A_BEF4_2BC98E3768DD_.wvu.Rows" localSheetId="2" hidden="1">'Names of Bidder'!$28:$30</definedName>
    <definedName name="Z_CD28740F_9825_447C_B887_B18F0232D126_.wvu.Cols" localSheetId="16" hidden="1">'Attach 12'!$G:$I</definedName>
    <definedName name="Z_CD28740F_9825_447C_B887_B18F0232D126_.wvu.Cols" localSheetId="20" hidden="1">'Attach 15'!$F:$F,'Attach 15'!$H:$H</definedName>
    <definedName name="Z_CD28740F_9825_447C_B887_B18F0232D126_.wvu.Cols" localSheetId="3" hidden="1">'Attach 3(JV)'!$F:$F</definedName>
    <definedName name="Z_CD28740F_9825_447C_B887_B18F0232D126_.wvu.Cols" localSheetId="8" hidden="1">'Attach 5'!$H:$H</definedName>
    <definedName name="Z_CD28740F_9825_447C_B887_B18F0232D126_.wvu.Cols" localSheetId="11" hidden="1">'Attach 6'!$H:$H</definedName>
    <definedName name="Z_CD28740F_9825_447C_B887_B18F0232D126_.wvu.Cols" localSheetId="1" hidden="1">Cover!$F:$F</definedName>
    <definedName name="Z_CD28740F_9825_447C_B887_B18F0232D126_.wvu.Cols" localSheetId="2" hidden="1">'Names of Bidder'!$F:$I</definedName>
    <definedName name="Z_CD28740F_9825_447C_B887_B18F0232D126_.wvu.PrintArea" localSheetId="14" hidden="1">'Attach 10'!$A$1:$E$20</definedName>
    <definedName name="Z_CD28740F_9825_447C_B887_B18F0232D126_.wvu.PrintArea" localSheetId="15" hidden="1">'Attach 11'!$A$1:$E$28</definedName>
    <definedName name="Z_CD28740F_9825_447C_B887_B18F0232D126_.wvu.PrintArea" localSheetId="16" hidden="1">'Attach 12'!$A$1:$F$99</definedName>
    <definedName name="Z_CD28740F_9825_447C_B887_B18F0232D126_.wvu.PrintArea" localSheetId="17" hidden="1">'Attach 13'!$A$1:$E$27</definedName>
    <definedName name="Z_CD28740F_9825_447C_B887_B18F0232D126_.wvu.PrintArea" localSheetId="18" hidden="1">'Attach 14'!$A$1:$E$27</definedName>
    <definedName name="Z_CD28740F_9825_447C_B887_B18F0232D126_.wvu.PrintArea" localSheetId="19" hidden="1">'Attach 14-IP'!$A$8:$I$222</definedName>
    <definedName name="Z_CD28740F_9825_447C_B887_B18F0232D126_.wvu.PrintArea" localSheetId="20" hidden="1">'Attach 15'!$A$1:$E$84</definedName>
    <definedName name="Z_CD28740F_9825_447C_B887_B18F0232D126_.wvu.PrintArea" localSheetId="21" hidden="1">'Attach 16'!$A$1:$L$94</definedName>
    <definedName name="Z_CD28740F_9825_447C_B887_B18F0232D126_.wvu.PrintArea" localSheetId="22" hidden="1">'Attach 17'!$A$1:$E$30</definedName>
    <definedName name="Z_CD28740F_9825_447C_B887_B18F0232D126_.wvu.PrintArea" localSheetId="23" hidden="1">'Attach 18'!$A$1:$E$31</definedName>
    <definedName name="Z_CD28740F_9825_447C_B887_B18F0232D126_.wvu.PrintArea" localSheetId="24" hidden="1">'Attach 19'!$A$1:$E$31</definedName>
    <definedName name="Z_CD28740F_9825_447C_B887_B18F0232D126_.wvu.PrintArea" localSheetId="25" hidden="1">'Attach 23'!$A$1:$E$27</definedName>
    <definedName name="Z_CD28740F_9825_447C_B887_B18F0232D126_.wvu.PrintArea" localSheetId="3" hidden="1">'Attach 3(JV)'!$A$1:$E$26</definedName>
    <definedName name="Z_CD28740F_9825_447C_B887_B18F0232D126_.wvu.PrintArea" localSheetId="5" hidden="1">'Attach 4'!$A$1:$G$25</definedName>
    <definedName name="Z_CD28740F_9825_447C_B887_B18F0232D126_.wvu.PrintArea" localSheetId="6" hidden="1">'Attach 4 (A)'!$A$1:$E$26</definedName>
    <definedName name="Z_CD28740F_9825_447C_B887_B18F0232D126_.wvu.PrintArea" localSheetId="7" hidden="1">'Attach 4 (B)'!$A$1:$E$25</definedName>
    <definedName name="Z_CD28740F_9825_447C_B887_B18F0232D126_.wvu.PrintArea" localSheetId="8" hidden="1">'Attach 5'!$A$1:$E$28</definedName>
    <definedName name="Z_CD28740F_9825_447C_B887_B18F0232D126_.wvu.PrintArea" localSheetId="9" hidden="1">'Attach 5A'!$A$1:$E$29</definedName>
    <definedName name="Z_CD28740F_9825_447C_B887_B18F0232D126_.wvu.PrintArea" localSheetId="10" hidden="1">'Attach 5B'!$A$1:$E$28</definedName>
    <definedName name="Z_CD28740F_9825_447C_B887_B18F0232D126_.wvu.PrintArea" localSheetId="11" hidden="1">'Attach 6'!$A$1:$E$27</definedName>
    <definedName name="Z_CD28740F_9825_447C_B887_B18F0232D126_.wvu.PrintArea" localSheetId="12" hidden="1">'Attach 7'!$A$1:$E$28</definedName>
    <definedName name="Z_CD28740F_9825_447C_B887_B18F0232D126_.wvu.PrintArea" localSheetId="13" hidden="1">'Attach 9'!$A$1:$F$53</definedName>
    <definedName name="Z_CD28740F_9825_447C_B887_B18F0232D126_.wvu.PrintArea" localSheetId="4" hidden="1">'Attach-3 (QR)'!$A$1:$I$340</definedName>
    <definedName name="Z_CD28740F_9825_447C_B887_B18F0232D126_.wvu.PrintArea" localSheetId="26" hidden="1">'Bid Form 1st Envelope '!$A$1:$F$123</definedName>
    <definedName name="Z_CD28740F_9825_447C_B887_B18F0232D126_.wvu.PrintArea" localSheetId="1" hidden="1">Cover!$A$1:$E$19</definedName>
    <definedName name="Z_CD28740F_9825_447C_B887_B18F0232D126_.wvu.PrintArea" localSheetId="2" hidden="1">'Names of Bidder'!$B$1:$D$36</definedName>
    <definedName name="Z_CD28740F_9825_447C_B887_B18F0232D126_.wvu.PrintTitles" localSheetId="13" hidden="1">'Attach 9'!$18:$18</definedName>
    <definedName name="Z_CD28740F_9825_447C_B887_B18F0232D126_.wvu.Rows" localSheetId="15" hidden="1">'Attach 11'!$29:$85</definedName>
    <definedName name="Z_CD28740F_9825_447C_B887_B18F0232D126_.wvu.Rows" localSheetId="16" hidden="1">'Attach 12'!$78:$82</definedName>
    <definedName name="Z_CD28740F_9825_447C_B887_B18F0232D126_.wvu.Rows" localSheetId="20" hidden="1">'Attach 15'!$15:$15</definedName>
    <definedName name="Z_CD28740F_9825_447C_B887_B18F0232D126_.wvu.Rows" localSheetId="21" hidden="1">'Attach 16'!$89:$92</definedName>
    <definedName name="Z_CD28740F_9825_447C_B887_B18F0232D126_.wvu.Rows" localSheetId="22" hidden="1">'Attach 17'!$26:$26,'Attach 17'!$32:$209</definedName>
    <definedName name="Z_CD28740F_9825_447C_B887_B18F0232D126_.wvu.Rows" localSheetId="23" hidden="1">'Attach 18'!$13:$13</definedName>
    <definedName name="Z_CD28740F_9825_447C_B887_B18F0232D126_.wvu.Rows" localSheetId="24" hidden="1">'Attach 19'!$13:$13,'Attach 19'!$20:$28</definedName>
    <definedName name="Z_CD28740F_9825_447C_B887_B18F0232D126_.wvu.Rows" localSheetId="25" hidden="1">'Attach 23'!$12:$12,'Attach 23'!$23:$24</definedName>
    <definedName name="Z_CD28740F_9825_447C_B887_B18F0232D126_.wvu.Rows" localSheetId="4" hidden="1">'Attach-3 (QR)'!$16:$337</definedName>
    <definedName name="Z_CD28740F_9825_447C_B887_B18F0232D126_.wvu.Rows" localSheetId="26" hidden="1">'Bid Form 1st Envelope '!$32:$32,'Bid Form 1st Envelope '!$104:$111</definedName>
    <definedName name="Z_CD28740F_9825_447C_B887_B18F0232D126_.wvu.Rows" localSheetId="2" hidden="1">'Names of Bidder'!$10:$11,'Names of Bidder'!$23:$26,'Names of Bidder'!$28:$30</definedName>
    <definedName name="Z_CD4CA1A8_824A_452F_BDBA_32A47C1B3013_.wvu.Cols" localSheetId="16" hidden="1">'Attach 12'!$I:$J</definedName>
    <definedName name="Z_CD4CA1A8_824A_452F_BDBA_32A47C1B3013_.wvu.Cols" localSheetId="20" hidden="1">'Attach 15'!$H:$H</definedName>
    <definedName name="Z_CD4CA1A8_824A_452F_BDBA_32A47C1B3013_.wvu.Cols" localSheetId="8" hidden="1">'Attach 5'!$H:$H</definedName>
    <definedName name="Z_CD4CA1A8_824A_452F_BDBA_32A47C1B3013_.wvu.Cols" localSheetId="11" hidden="1">'Attach 6'!$H:$H</definedName>
    <definedName name="Z_CD4CA1A8_824A_452F_BDBA_32A47C1B3013_.wvu.PrintArea" localSheetId="14" hidden="1">'Attach 10'!$A$1:$E$22</definedName>
    <definedName name="Z_CD4CA1A8_824A_452F_BDBA_32A47C1B3013_.wvu.PrintArea" localSheetId="15" hidden="1">'Attach 11'!$A$1:$E$84</definedName>
    <definedName name="Z_CD4CA1A8_824A_452F_BDBA_32A47C1B3013_.wvu.PrintArea" localSheetId="16" hidden="1">'Attach 12'!$B$1:$G$94</definedName>
    <definedName name="Z_CD4CA1A8_824A_452F_BDBA_32A47C1B3013_.wvu.PrintArea" localSheetId="17" hidden="1">'Attach 13'!$A$1:$E$29</definedName>
    <definedName name="Z_CD4CA1A8_824A_452F_BDBA_32A47C1B3013_.wvu.PrintArea" localSheetId="18" hidden="1">'Attach 14'!$A$1:$E$29</definedName>
    <definedName name="Z_CD4CA1A8_824A_452F_BDBA_32A47C1B3013_.wvu.PrintArea" localSheetId="20" hidden="1">'Attach 15'!$A$1:$E$85</definedName>
    <definedName name="Z_CD4CA1A8_824A_452F_BDBA_32A47C1B3013_.wvu.PrintArea" localSheetId="21" hidden="1">'Attach 16'!$A$1:$L$94</definedName>
    <definedName name="Z_CD4CA1A8_824A_452F_BDBA_32A47C1B3013_.wvu.PrintArea" localSheetId="24" hidden="1">'Attach 19'!$A$1:$E$35</definedName>
    <definedName name="Z_CD4CA1A8_824A_452F_BDBA_32A47C1B3013_.wvu.PrintArea" localSheetId="25" hidden="1">'Attach 23'!$A$1:$E$31</definedName>
    <definedName name="Z_CD4CA1A8_824A_452F_BDBA_32A47C1B3013_.wvu.PrintArea" localSheetId="3" hidden="1">'Attach 3(JV)'!$A$1:$E$28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5'!$A$1:$E$29</definedName>
    <definedName name="Z_CD4CA1A8_824A_452F_BDBA_32A47C1B3013_.wvu.PrintArea" localSheetId="11" hidden="1">'Attach 6'!$A$1:$E$51</definedName>
    <definedName name="Z_CD4CA1A8_824A_452F_BDBA_32A47C1B3013_.wvu.PrintArea" localSheetId="12" hidden="1">'Attach 7'!$A$1:$E$28</definedName>
    <definedName name="Z_CD4CA1A8_824A_452F_BDBA_32A47C1B3013_.wvu.PrintArea" localSheetId="13" hidden="1">'Attach 9'!$A$1:$E$59</definedName>
    <definedName name="Z_CD4CA1A8_824A_452F_BDBA_32A47C1B3013_.wvu.PrintArea" localSheetId="2" hidden="1">'Names of Bidder'!$B$1:$D$36</definedName>
    <definedName name="Z_CD4CA1A8_824A_452F_BDBA_32A47C1B3013_.wvu.PrintTitles" localSheetId="16" hidden="1">'Attach 12'!#REF!</definedName>
    <definedName name="Z_CD4CA1A8_824A_452F_BDBA_32A47C1B3013_.wvu.PrintTitles" localSheetId="13" hidden="1">'Attach 9'!$18:$18</definedName>
    <definedName name="Z_CD4CA1A8_824A_452F_BDBA_32A47C1B3013_.wvu.Rows" localSheetId="20" hidden="1">'Attach 15'!$12:$13,'Attach 15'!$15:$15</definedName>
    <definedName name="Z_CFBF18EC_8277_4311_991B_395AF21BB33B_.wvu.Cols" localSheetId="20" hidden="1">'Attach 15'!$H:$H</definedName>
    <definedName name="Z_CFBF18EC_8277_4311_991B_395AF21BB33B_.wvu.Cols" localSheetId="8" hidden="1">'Attach 5'!$H:$H</definedName>
    <definedName name="Z_CFBF18EC_8277_4311_991B_395AF21BB33B_.wvu.Cols" localSheetId="11" hidden="1">'Attach 6'!$H:$H</definedName>
    <definedName name="Z_CFBF18EC_8277_4311_991B_395AF21BB33B_.wvu.PrintArea" localSheetId="14" hidden="1">'Attach 10'!$A$1:$E$20</definedName>
    <definedName name="Z_CFBF18EC_8277_4311_991B_395AF21BB33B_.wvu.PrintArea" localSheetId="15" hidden="1">'Attach 11'!$A$1:$E$28</definedName>
    <definedName name="Z_CFBF18EC_8277_4311_991B_395AF21BB33B_.wvu.PrintArea" localSheetId="17" hidden="1">'Attach 13'!$A$1:$E$27</definedName>
    <definedName name="Z_CFBF18EC_8277_4311_991B_395AF21BB33B_.wvu.PrintArea" localSheetId="18" hidden="1">'Attach 14'!$A$1:$E$29</definedName>
    <definedName name="Z_CFBF18EC_8277_4311_991B_395AF21BB33B_.wvu.PrintArea" localSheetId="19" hidden="1">'Attach 14-IP'!$A$8:$I$222</definedName>
    <definedName name="Z_CFBF18EC_8277_4311_991B_395AF21BB33B_.wvu.PrintArea" localSheetId="20" hidden="1">'Attach 15'!$A$1:$E$84</definedName>
    <definedName name="Z_CFBF18EC_8277_4311_991B_395AF21BB33B_.wvu.PrintArea" localSheetId="21" hidden="1">'Attach 16'!$A$1:$L$94</definedName>
    <definedName name="Z_CFBF18EC_8277_4311_991B_395AF21BB33B_.wvu.PrintArea" localSheetId="22" hidden="1">'Attach 17'!$A$1:$E$30</definedName>
    <definedName name="Z_CFBF18EC_8277_4311_991B_395AF21BB33B_.wvu.PrintArea" localSheetId="23" hidden="1">'Attach 18'!$A$1:$E$31</definedName>
    <definedName name="Z_CFBF18EC_8277_4311_991B_395AF21BB33B_.wvu.PrintArea" localSheetId="24" hidden="1">'Attach 19'!$A$1:$E$31</definedName>
    <definedName name="Z_CFBF18EC_8277_4311_991B_395AF21BB33B_.wvu.PrintArea" localSheetId="25" hidden="1">'Attach 23'!$A$1:$E$27</definedName>
    <definedName name="Z_CFBF18EC_8277_4311_991B_395AF21BB33B_.wvu.PrintArea" localSheetId="3" hidden="1">'Attach 3(JV)'!$A$1:$E$26</definedName>
    <definedName name="Z_CFBF18EC_8277_4311_991B_395AF21BB33B_.wvu.PrintArea" localSheetId="5" hidden="1">'Attach 4'!$A$1:$E$24</definedName>
    <definedName name="Z_CFBF18EC_8277_4311_991B_395AF21BB33B_.wvu.PrintArea" localSheetId="6" hidden="1">'Attach 4 (A)'!$A$1:$E$26</definedName>
    <definedName name="Z_CFBF18EC_8277_4311_991B_395AF21BB33B_.wvu.PrintArea" localSheetId="7" hidden="1">'Attach 4 (B)'!$A$1:$E$25</definedName>
    <definedName name="Z_CFBF18EC_8277_4311_991B_395AF21BB33B_.wvu.PrintArea" localSheetId="8" hidden="1">'Attach 5'!$A$1:$E$28</definedName>
    <definedName name="Z_CFBF18EC_8277_4311_991B_395AF21BB33B_.wvu.PrintArea" localSheetId="9" hidden="1">'Attach 5A'!$A$1:$E$29</definedName>
    <definedName name="Z_CFBF18EC_8277_4311_991B_395AF21BB33B_.wvu.PrintArea" localSheetId="10" hidden="1">'Attach 5B'!$A$1:$E$28</definedName>
    <definedName name="Z_CFBF18EC_8277_4311_991B_395AF21BB33B_.wvu.PrintArea" localSheetId="11" hidden="1">'Attach 6'!$A$1:$E$27</definedName>
    <definedName name="Z_CFBF18EC_8277_4311_991B_395AF21BB33B_.wvu.PrintArea" localSheetId="12" hidden="1">'Attach 7'!$A$1:$E$28</definedName>
    <definedName name="Z_CFBF18EC_8277_4311_991B_395AF21BB33B_.wvu.PrintArea" localSheetId="13" hidden="1">'Attach 9'!$A$1:$E$53</definedName>
    <definedName name="Z_CFBF18EC_8277_4311_991B_395AF21BB33B_.wvu.PrintArea" localSheetId="26" hidden="1">'Bid Form 1st Envelope '!$A$1:$F$123</definedName>
    <definedName name="Z_CFBF18EC_8277_4311_991B_395AF21BB33B_.wvu.PrintArea" localSheetId="2" hidden="1">'Names of Bidder'!$B$1:$D$36</definedName>
    <definedName name="Z_CFBF18EC_8277_4311_991B_395AF21BB33B_.wvu.PrintTitles" localSheetId="13" hidden="1">'Attach 9'!$18:$18</definedName>
    <definedName name="Z_CFBF18EC_8277_4311_991B_395AF21BB33B_.wvu.Rows" localSheetId="15" hidden="1">'Attach 11'!$29:$85</definedName>
    <definedName name="Z_CFBF18EC_8277_4311_991B_395AF21BB33B_.wvu.Rows" localSheetId="20" hidden="1">'Attach 15'!$15:$15</definedName>
    <definedName name="Z_CFBF18EC_8277_4311_991B_395AF21BB33B_.wvu.Rows" localSheetId="22" hidden="1">'Attach 17'!$26:$26,'Attach 17'!$32:$209</definedName>
    <definedName name="Z_CFBF18EC_8277_4311_991B_395AF21BB33B_.wvu.Rows" localSheetId="23" hidden="1">'Attach 18'!$13:$13</definedName>
    <definedName name="Z_CFBF18EC_8277_4311_991B_395AF21BB33B_.wvu.Rows" localSheetId="24" hidden="1">'Attach 19'!$13:$13,'Attach 19'!$20:$28</definedName>
    <definedName name="Z_CFBF18EC_8277_4311_991B_395AF21BB33B_.wvu.Rows" localSheetId="25" hidden="1">'Attach 23'!$12:$12,'Attach 23'!$19:$24</definedName>
    <definedName name="Z_CFBF18EC_8277_4311_991B_395AF21BB33B_.wvu.Rows" localSheetId="8" hidden="1">'Attach 5'!$4:$4</definedName>
    <definedName name="Z_CFBF18EC_8277_4311_991B_395AF21BB33B_.wvu.Rows" localSheetId="2" hidden="1">'Names of Bidder'!$28:$30</definedName>
    <definedName name="Z_D05C69EC_C4A6_4AED_AFBA_A3044FD4B3FB_.wvu.Cols" localSheetId="20" hidden="1">'Attach 15'!$F:$F,'Attach 15'!$H:$H</definedName>
    <definedName name="Z_D05C69EC_C4A6_4AED_AFBA_A3044FD4B3FB_.wvu.Cols" localSheetId="3" hidden="1">'Attach 3(JV)'!$F:$F</definedName>
    <definedName name="Z_D05C69EC_C4A6_4AED_AFBA_A3044FD4B3FB_.wvu.Cols" localSheetId="8" hidden="1">'Attach 5'!$H:$H</definedName>
    <definedName name="Z_D05C69EC_C4A6_4AED_AFBA_A3044FD4B3FB_.wvu.Cols" localSheetId="11" hidden="1">'Attach 6'!$H:$H</definedName>
    <definedName name="Z_D05C69EC_C4A6_4AED_AFBA_A3044FD4B3FB_.wvu.Cols" localSheetId="2" hidden="1">'Names of Bidder'!$F:$G,'Names of Bidder'!$I:$I</definedName>
    <definedName name="Z_D05C69EC_C4A6_4AED_AFBA_A3044FD4B3FB_.wvu.PrintArea" localSheetId="14" hidden="1">'Attach 10'!$A$1:$E$20</definedName>
    <definedName name="Z_D05C69EC_C4A6_4AED_AFBA_A3044FD4B3FB_.wvu.PrintArea" localSheetId="15" hidden="1">'Attach 11'!$A$1:$E$28</definedName>
    <definedName name="Z_D05C69EC_C4A6_4AED_AFBA_A3044FD4B3FB_.wvu.PrintArea" localSheetId="17" hidden="1">'Attach 13'!$A$1:$E$27</definedName>
    <definedName name="Z_D05C69EC_C4A6_4AED_AFBA_A3044FD4B3FB_.wvu.PrintArea" localSheetId="18" hidden="1">'Attach 14'!$A$1:$E$29</definedName>
    <definedName name="Z_D05C69EC_C4A6_4AED_AFBA_A3044FD4B3FB_.wvu.PrintArea" localSheetId="19" hidden="1">'Attach 14-IP'!$A$8:$I$222</definedName>
    <definedName name="Z_D05C69EC_C4A6_4AED_AFBA_A3044FD4B3FB_.wvu.PrintArea" localSheetId="20" hidden="1">'Attach 15'!$A$1:$E$84</definedName>
    <definedName name="Z_D05C69EC_C4A6_4AED_AFBA_A3044FD4B3FB_.wvu.PrintArea" localSheetId="21" hidden="1">'Attach 16'!$A$1:$L$94</definedName>
    <definedName name="Z_D05C69EC_C4A6_4AED_AFBA_A3044FD4B3FB_.wvu.PrintArea" localSheetId="22" hidden="1">'Attach 17'!$A$1:$E$30</definedName>
    <definedName name="Z_D05C69EC_C4A6_4AED_AFBA_A3044FD4B3FB_.wvu.PrintArea" localSheetId="23" hidden="1">'Attach 18'!$A$1:$E$31</definedName>
    <definedName name="Z_D05C69EC_C4A6_4AED_AFBA_A3044FD4B3FB_.wvu.PrintArea" localSheetId="24" hidden="1">'Attach 19'!$A$1:$E$31</definedName>
    <definedName name="Z_D05C69EC_C4A6_4AED_AFBA_A3044FD4B3FB_.wvu.PrintArea" localSheetId="25" hidden="1">'Attach 23'!$A$1:$E$27</definedName>
    <definedName name="Z_D05C69EC_C4A6_4AED_AFBA_A3044FD4B3FB_.wvu.PrintArea" localSheetId="3" hidden="1">'Attach 3(JV)'!$A$1:$E$26</definedName>
    <definedName name="Z_D05C69EC_C4A6_4AED_AFBA_A3044FD4B3FB_.wvu.PrintArea" localSheetId="5" hidden="1">'Attach 4'!$A$1:$E$24</definedName>
    <definedName name="Z_D05C69EC_C4A6_4AED_AFBA_A3044FD4B3FB_.wvu.PrintArea" localSheetId="6" hidden="1">'Attach 4 (A)'!$A$1:$E$26</definedName>
    <definedName name="Z_D05C69EC_C4A6_4AED_AFBA_A3044FD4B3FB_.wvu.PrintArea" localSheetId="7" hidden="1">'Attach 4 (B)'!$A$1:$E$25</definedName>
    <definedName name="Z_D05C69EC_C4A6_4AED_AFBA_A3044FD4B3FB_.wvu.PrintArea" localSheetId="8" hidden="1">'Attach 5'!$A$1:$E$28</definedName>
    <definedName name="Z_D05C69EC_C4A6_4AED_AFBA_A3044FD4B3FB_.wvu.PrintArea" localSheetId="9" hidden="1">'Attach 5A'!$A$1:$E$29</definedName>
    <definedName name="Z_D05C69EC_C4A6_4AED_AFBA_A3044FD4B3FB_.wvu.PrintArea" localSheetId="10" hidden="1">'Attach 5B'!$A$1:$E$28</definedName>
    <definedName name="Z_D05C69EC_C4A6_4AED_AFBA_A3044FD4B3FB_.wvu.PrintArea" localSheetId="11" hidden="1">'Attach 6'!$A$1:$E$27</definedName>
    <definedName name="Z_D05C69EC_C4A6_4AED_AFBA_A3044FD4B3FB_.wvu.PrintArea" localSheetId="12" hidden="1">'Attach 7'!$A$1:$E$28</definedName>
    <definedName name="Z_D05C69EC_C4A6_4AED_AFBA_A3044FD4B3FB_.wvu.PrintArea" localSheetId="13" hidden="1">'Attach 9'!$A$1:$E$53</definedName>
    <definedName name="Z_D05C69EC_C4A6_4AED_AFBA_A3044FD4B3FB_.wvu.PrintArea" localSheetId="4" hidden="1">'Attach-3 (QR)'!$A$1:$I$340</definedName>
    <definedName name="Z_D05C69EC_C4A6_4AED_AFBA_A3044FD4B3FB_.wvu.PrintArea" localSheetId="26" hidden="1">'Bid Form 1st Envelope '!$A$1:$F$123</definedName>
    <definedName name="Z_D05C69EC_C4A6_4AED_AFBA_A3044FD4B3FB_.wvu.PrintArea" localSheetId="2" hidden="1">'Names of Bidder'!$B$1:$D$36</definedName>
    <definedName name="Z_D05C69EC_C4A6_4AED_AFBA_A3044FD4B3FB_.wvu.PrintTitles" localSheetId="13" hidden="1">'Attach 9'!$18:$18</definedName>
    <definedName name="Z_D05C69EC_C4A6_4AED_AFBA_A3044FD4B3FB_.wvu.Rows" localSheetId="15" hidden="1">'Attach 11'!$29:$85</definedName>
    <definedName name="Z_D05C69EC_C4A6_4AED_AFBA_A3044FD4B3FB_.wvu.Rows" localSheetId="20" hidden="1">'Attach 15'!$15:$15</definedName>
    <definedName name="Z_D05C69EC_C4A6_4AED_AFBA_A3044FD4B3FB_.wvu.Rows" localSheetId="21" hidden="1">'Attach 16'!$89:$92</definedName>
    <definedName name="Z_D05C69EC_C4A6_4AED_AFBA_A3044FD4B3FB_.wvu.Rows" localSheetId="22" hidden="1">'Attach 17'!$26:$26,'Attach 17'!$32:$209</definedName>
    <definedName name="Z_D05C69EC_C4A6_4AED_AFBA_A3044FD4B3FB_.wvu.Rows" localSheetId="23" hidden="1">'Attach 18'!$13:$13</definedName>
    <definedName name="Z_D05C69EC_C4A6_4AED_AFBA_A3044FD4B3FB_.wvu.Rows" localSheetId="24" hidden="1">'Attach 19'!$13:$13,'Attach 19'!$20:$28</definedName>
    <definedName name="Z_D05C69EC_C4A6_4AED_AFBA_A3044FD4B3FB_.wvu.Rows" localSheetId="25" hidden="1">'Attach 23'!$12:$12,'Attach 23'!$19:$24</definedName>
    <definedName name="Z_D05C69EC_C4A6_4AED_AFBA_A3044FD4B3FB_.wvu.Rows" localSheetId="8" hidden="1">'Attach 5'!$4:$4</definedName>
    <definedName name="Z_D05C69EC_C4A6_4AED_AFBA_A3044FD4B3FB_.wvu.Rows" localSheetId="4" hidden="1">'Attach-3 (QR)'!$128:$143</definedName>
    <definedName name="Z_D05C69EC_C4A6_4AED_AFBA_A3044FD4B3FB_.wvu.Rows" localSheetId="2" hidden="1">'Names of Bidder'!$11:$11,'Names of Bidder'!$28:$30</definedName>
    <definedName name="Z_D5994A17_2357_4B78_B667_DDB5D94B6FD1_.wvu.Cols" localSheetId="4" hidden="1">'Attach-3 (QR)'!$N:$O</definedName>
    <definedName name="Z_D5994A17_2357_4B78_B667_DDB5D94B6FD1_.wvu.PrintArea" localSheetId="4" hidden="1">'Attach-3 (QR)'!$A$1:$I$341</definedName>
    <definedName name="Z_D5994A17_2357_4B78_B667_DDB5D94B6FD1_.wvu.Rows" localSheetId="4" hidden="1">'Attach-3 (QR)'!#REF!,'Attach-3 (QR)'!#REF!,'Attach-3 (QR)'!#REF!,'Attach-3 (QR)'!$218:$220</definedName>
    <definedName name="Z_DC28ED1E_3E35_4094_9C2B_5C0A1C1D459C_.wvu.Cols" localSheetId="20" hidden="1">'Attach 15'!$H:$H</definedName>
    <definedName name="Z_DC28ED1E_3E35_4094_9C2B_5C0A1C1D459C_.wvu.Cols" localSheetId="8" hidden="1">'Attach 5'!$H:$H</definedName>
    <definedName name="Z_DC28ED1E_3E35_4094_9C2B_5C0A1C1D459C_.wvu.Cols" localSheetId="11" hidden="1">'Attach 6'!$H:$H</definedName>
    <definedName name="Z_DC28ED1E_3E35_4094_9C2B_5C0A1C1D459C_.wvu.PrintArea" localSheetId="14" hidden="1">'Attach 10'!$A$1:$E$22</definedName>
    <definedName name="Z_DC28ED1E_3E35_4094_9C2B_5C0A1C1D459C_.wvu.PrintArea" localSheetId="15" hidden="1">'Attach 11'!$A$1:$E$28</definedName>
    <definedName name="Z_DC28ED1E_3E35_4094_9C2B_5C0A1C1D459C_.wvu.PrintArea" localSheetId="17" hidden="1">'Attach 13'!$A$1:$E$29</definedName>
    <definedName name="Z_DC28ED1E_3E35_4094_9C2B_5C0A1C1D459C_.wvu.PrintArea" localSheetId="18" hidden="1">'Attach 14'!$A$1:$E$29</definedName>
    <definedName name="Z_DC28ED1E_3E35_4094_9C2B_5C0A1C1D459C_.wvu.PrintArea" localSheetId="19" hidden="1">'Attach 14-IP'!$A$8:$I$222</definedName>
    <definedName name="Z_DC28ED1E_3E35_4094_9C2B_5C0A1C1D459C_.wvu.PrintArea" localSheetId="20" hidden="1">'Attach 15'!$A$1:$E$84</definedName>
    <definedName name="Z_DC28ED1E_3E35_4094_9C2B_5C0A1C1D459C_.wvu.PrintArea" localSheetId="21" hidden="1">'Attach 16'!$A$1:$L$94</definedName>
    <definedName name="Z_DC28ED1E_3E35_4094_9C2B_5C0A1C1D459C_.wvu.PrintArea" localSheetId="22" hidden="1">'Attach 17'!$A$1:$E$33</definedName>
    <definedName name="Z_DC28ED1E_3E35_4094_9C2B_5C0A1C1D459C_.wvu.PrintArea" localSheetId="24" hidden="1">'Attach 19'!$A$1:$E$31</definedName>
    <definedName name="Z_DC28ED1E_3E35_4094_9C2B_5C0A1C1D459C_.wvu.PrintArea" localSheetId="25" hidden="1">'Attach 23'!$A$1:$E$27</definedName>
    <definedName name="Z_DC28ED1E_3E35_4094_9C2B_5C0A1C1D459C_.wvu.PrintArea" localSheetId="3" hidden="1">'Attach 3(JV)'!$A$1:$E$28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5'!$A$1:$E$28</definedName>
    <definedName name="Z_DC28ED1E_3E35_4094_9C2B_5C0A1C1D459C_.wvu.PrintArea" localSheetId="11" hidden="1">'Attach 6'!$A$1:$E$28</definedName>
    <definedName name="Z_DC28ED1E_3E35_4094_9C2B_5C0A1C1D459C_.wvu.PrintArea" localSheetId="12" hidden="1">'Attach 7'!$A$1:$E$28</definedName>
    <definedName name="Z_DC28ED1E_3E35_4094_9C2B_5C0A1C1D459C_.wvu.PrintArea" localSheetId="13" hidden="1">'Attach 9'!$A$1:$E$59</definedName>
    <definedName name="Z_DC28ED1E_3E35_4094_9C2B_5C0A1C1D459C_.wvu.PrintArea" localSheetId="26" hidden="1">'Bid Form 1st Envelope '!$A$1:$F$123</definedName>
    <definedName name="Z_DC28ED1E_3E35_4094_9C2B_5C0A1C1D459C_.wvu.PrintArea" localSheetId="2" hidden="1">'Names of Bidder'!$B$1:$D$36</definedName>
    <definedName name="Z_DC28ED1E_3E35_4094_9C2B_5C0A1C1D459C_.wvu.PrintTitles" localSheetId="13" hidden="1">'Attach 9'!$18:$18</definedName>
    <definedName name="Z_DC28ED1E_3E35_4094_9C2B_5C0A1C1D459C_.wvu.Rows" localSheetId="20" hidden="1">'Attach 15'!$15:$15</definedName>
    <definedName name="Z_DC28ED1E_3E35_4094_9C2B_5C0A1C1D459C_.wvu.Rows" localSheetId="22" hidden="1">'Attach 17'!$26:$26,'Attach 17'!$32:$209</definedName>
    <definedName name="Z_DC28ED1E_3E35_4094_9C2B_5C0A1C1D459C_.wvu.Rows" localSheetId="24" hidden="1">'Attach 19'!$13:$13,'Attach 19'!$20:$28</definedName>
    <definedName name="Z_DC28ED1E_3E35_4094_9C2B_5C0A1C1D459C_.wvu.Rows" localSheetId="25" hidden="1">'Attach 23'!$12:$12,'Attach 23'!$19:$24</definedName>
    <definedName name="Z_DC28ED1E_3E35_4094_9C2B_5C0A1C1D459C_.wvu.Rows" localSheetId="8" hidden="1">'Attach 5'!$4:$4</definedName>
    <definedName name="Z_DC28ED1E_3E35_4094_9C2B_5C0A1C1D459C_.wvu.Rows" localSheetId="2" hidden="1">'Names of Bidder'!$28:$30</definedName>
    <definedName name="Z_E0F296A4_A978_4686_BFBB_37CA7822B74C_.wvu.PrintArea" localSheetId="22" hidden="1">'Attach 17'!$A$1:$E$33</definedName>
    <definedName name="Z_E0F296A4_A978_4686_BFBB_37CA7822B74C_.wvu.Rows" localSheetId="22" hidden="1">'Attach 17'!$26:$26,'Attach 17'!$32:$209</definedName>
    <definedName name="Z_E8F77A2D_E40A_4668_A8F2_3CE31C4AC520_.wvu.Cols" localSheetId="16" hidden="1">'Attach 12'!$G:$G,'Attach 12'!$I:$I</definedName>
    <definedName name="Z_E8F77A2D_E40A_4668_A8F2_3CE31C4AC520_.wvu.PrintArea" localSheetId="16" hidden="1">'Attach 12'!$A$1:$F$94</definedName>
    <definedName name="Z_E8F77A2D_E40A_4668_A8F2_3CE31C4AC520_.wvu.Rows" localSheetId="16" hidden="1">'Attach 12'!$20:$57,'Attach 12'!$70:$71,'Attach 12'!#REF!,'Attach 12'!#REF!,'Attach 12'!#REF!,'Attach 12'!#REF!,'Attach 12'!#REF!,'Attach 12'!$93:$93,'Attach 12'!#REF!,'Attach 12'!#REF!,'Attach 12'!$96:$183</definedName>
    <definedName name="Z_EBAEADC8_DFAF_4DD1_92A4_0349F1C8EBDD_.wvu.Cols" localSheetId="16" hidden="1">'Attach 12'!$H:$I</definedName>
    <definedName name="Z_EBAEADC8_DFAF_4DD1_92A4_0349F1C8EBDD_.wvu.Cols" localSheetId="4" hidden="1">'Attach-3 (QR)'!$J:$J,'Attach-3 (QR)'!$L:$M</definedName>
    <definedName name="Z_EBAEADC8_DFAF_4DD1_92A4_0349F1C8EBDD_.wvu.PrintArea" localSheetId="16" hidden="1">'Attach 12'!$A$1:$G$94</definedName>
    <definedName name="Z_EBAEADC8_DFAF_4DD1_92A4_0349F1C8EBDD_.wvu.PrintArea" localSheetId="4" hidden="1">'Attach-3 (QR)'!$A$1:$I$341</definedName>
    <definedName name="Z_EBAEADC8_DFAF_4DD1_92A4_0349F1C8EBDD_.wvu.Rows" localSheetId="16" hidden="1">'Attach 12'!$4:$4,'Attach 12'!#REF!,'Attach 12'!$96:$183</definedName>
    <definedName name="Z_ECEBABD0_566A_41C4_AA9A_38EA30EFEDA8_.wvu.PrintArea" localSheetId="14" hidden="1">'Attach 10'!$A$1:$E$22</definedName>
    <definedName name="Z_ECEBABD0_566A_41C4_AA9A_38EA30EFEDA8_.wvu.PrintArea" localSheetId="15" hidden="1">'Attach 11'!$A$1:$E$84</definedName>
    <definedName name="Z_ECEBABD0_566A_41C4_AA9A_38EA30EFEDA8_.wvu.PrintArea" localSheetId="16" hidden="1">'Attach 12'!$B$1:$G$94</definedName>
    <definedName name="Z_ECEBABD0_566A_41C4_AA9A_38EA30EFEDA8_.wvu.PrintArea" localSheetId="17" hidden="1">'Attach 13'!$A$1:$E$29</definedName>
    <definedName name="Z_ECEBABD0_566A_41C4_AA9A_38EA30EFEDA8_.wvu.PrintArea" localSheetId="18" hidden="1">'Attach 14'!$A$1:$E$29</definedName>
    <definedName name="Z_ECEBABD0_566A_41C4_AA9A_38EA30EFEDA8_.wvu.PrintArea" localSheetId="20" hidden="1">'Attach 15'!$A$1:$E$85</definedName>
    <definedName name="Z_ECEBABD0_566A_41C4_AA9A_38EA30EFEDA8_.wvu.PrintArea" localSheetId="21" hidden="1">'Attach 16'!$A$1:$L$94</definedName>
    <definedName name="Z_ECEBABD0_566A_41C4_AA9A_38EA30EFEDA8_.wvu.PrintArea" localSheetId="24" hidden="1">'Attach 19'!$A$1:$E$35</definedName>
    <definedName name="Z_ECEBABD0_566A_41C4_AA9A_38EA30EFEDA8_.wvu.PrintArea" localSheetId="25" hidden="1">'Attach 23'!$A$1:$E$31</definedName>
    <definedName name="Z_ECEBABD0_566A_41C4_AA9A_38EA30EFEDA8_.wvu.PrintArea" localSheetId="3" hidden="1">'Attach 3(JV)'!$A$1:$E$28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5'!$A$1:$E$29</definedName>
    <definedName name="Z_ECEBABD0_566A_41C4_AA9A_38EA30EFEDA8_.wvu.PrintArea" localSheetId="11" hidden="1">'Attach 6'!$A$1:$E$52</definedName>
    <definedName name="Z_ECEBABD0_566A_41C4_AA9A_38EA30EFEDA8_.wvu.PrintArea" localSheetId="12" hidden="1">'Attach 7'!$A$1:$E$28</definedName>
    <definedName name="Z_ECEBABD0_566A_41C4_AA9A_38EA30EFEDA8_.wvu.PrintArea" localSheetId="13" hidden="1">'Attach 9'!$A$1:$E$59</definedName>
    <definedName name="Z_ECEBABD0_566A_41C4_AA9A_38EA30EFEDA8_.wvu.PrintArea" localSheetId="26" hidden="1">'Bid Form 1st Envelope '!$A$1:$F$123</definedName>
    <definedName name="Z_ECEBABD0_566A_41C4_AA9A_38EA30EFEDA8_.wvu.PrintArea" localSheetId="2" hidden="1">'Names of Bidder'!$B$1:$D$36</definedName>
    <definedName name="Z_ECEBABD0_566A_41C4_AA9A_38EA30EFEDA8_.wvu.PrintTitles" localSheetId="16" hidden="1">'Attach 12'!#REF!</definedName>
    <definedName name="Z_ECEBABD0_566A_41C4_AA9A_38EA30EFEDA8_.wvu.PrintTitles" localSheetId="13" hidden="1">'Attach 9'!$18:$18</definedName>
    <definedName name="Z_F34FCE55_6D7A_4595_AE80_79F81F8010EA_.wvu.Cols" localSheetId="16" hidden="1">'Attach 12'!$G:$I</definedName>
    <definedName name="Z_F34FCE55_6D7A_4595_AE80_79F81F8010EA_.wvu.PrintArea" localSheetId="16" hidden="1">'Attach 12'!$A$1:$F$99</definedName>
    <definedName name="Z_F34FCE55_6D7A_4595_AE80_79F81F8010EA_.wvu.Rows" localSheetId="16" hidden="1">'Attach 12'!$20:$51,'Attach 12'!$78:$82</definedName>
    <definedName name="Z_F9FE2C60_2849_4C32_B532_2B1A89FFA9CD_.wvu.Cols" localSheetId="20" hidden="1">'Attach 15'!$H:$H</definedName>
    <definedName name="Z_F9FE2C60_2849_4C32_B532_2B1A89FFA9CD_.wvu.Cols" localSheetId="8" hidden="1">'Attach 5'!$H:$H</definedName>
    <definedName name="Z_F9FE2C60_2849_4C32_B532_2B1A89FFA9CD_.wvu.Cols" localSheetId="11" hidden="1">'Attach 6'!$H:$H</definedName>
    <definedName name="Z_F9FE2C60_2849_4C32_B532_2B1A89FFA9CD_.wvu.PrintArea" localSheetId="14" hidden="1">'Attach 10'!$A$1:$E$22</definedName>
    <definedName name="Z_F9FE2C60_2849_4C32_B532_2B1A89FFA9CD_.wvu.PrintArea" localSheetId="15" hidden="1">'Attach 11'!$A$1:$E$28</definedName>
    <definedName name="Z_F9FE2C60_2849_4C32_B532_2B1A89FFA9CD_.wvu.PrintArea" localSheetId="17" hidden="1">'Attach 13'!$A$1:$E$29</definedName>
    <definedName name="Z_F9FE2C60_2849_4C32_B532_2B1A89FFA9CD_.wvu.PrintArea" localSheetId="18" hidden="1">'Attach 14'!$A$1:$E$29</definedName>
    <definedName name="Z_F9FE2C60_2849_4C32_B532_2B1A89FFA9CD_.wvu.PrintArea" localSheetId="19" hidden="1">'Attach 14-IP'!$A$8:$I$222</definedName>
    <definedName name="Z_F9FE2C60_2849_4C32_B532_2B1A89FFA9CD_.wvu.PrintArea" localSheetId="20" hidden="1">'Attach 15'!$A$1:$E$84</definedName>
    <definedName name="Z_F9FE2C60_2849_4C32_B532_2B1A89FFA9CD_.wvu.PrintArea" localSheetId="21" hidden="1">'Attach 16'!$A$1:$L$94</definedName>
    <definedName name="Z_F9FE2C60_2849_4C32_B532_2B1A89FFA9CD_.wvu.PrintArea" localSheetId="22" hidden="1">'Attach 17'!$A$1:$E$33</definedName>
    <definedName name="Z_F9FE2C60_2849_4C32_B532_2B1A89FFA9CD_.wvu.PrintArea" localSheetId="24" hidden="1">'Attach 19'!$A$1:$E$31</definedName>
    <definedName name="Z_F9FE2C60_2849_4C32_B532_2B1A89FFA9CD_.wvu.PrintArea" localSheetId="25" hidden="1">'Attach 23'!$A$1:$E$27</definedName>
    <definedName name="Z_F9FE2C60_2849_4C32_B532_2B1A89FFA9CD_.wvu.PrintArea" localSheetId="3" hidden="1">'Attach 3(JV)'!$A$1:$E$28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5'!$A$1:$E$28</definedName>
    <definedName name="Z_F9FE2C60_2849_4C32_B532_2B1A89FFA9CD_.wvu.PrintArea" localSheetId="11" hidden="1">'Attach 6'!$A$1:$E$28</definedName>
    <definedName name="Z_F9FE2C60_2849_4C32_B532_2B1A89FFA9CD_.wvu.PrintArea" localSheetId="12" hidden="1">'Attach 7'!$A$1:$E$28</definedName>
    <definedName name="Z_F9FE2C60_2849_4C32_B532_2B1A89FFA9CD_.wvu.PrintArea" localSheetId="13" hidden="1">'Attach 9'!$A$1:$E$53</definedName>
    <definedName name="Z_F9FE2C60_2849_4C32_B532_2B1A89FFA9CD_.wvu.PrintArea" localSheetId="26" hidden="1">'Bid Form 1st Envelope '!$A$1:$F$123</definedName>
    <definedName name="Z_F9FE2C60_2849_4C32_B532_2B1A89FFA9CD_.wvu.PrintArea" localSheetId="2" hidden="1">'Names of Bidder'!$B$1:$D$36</definedName>
    <definedName name="Z_F9FE2C60_2849_4C32_B532_2B1A89FFA9CD_.wvu.PrintTitles" localSheetId="13" hidden="1">'Attach 9'!$18:$18</definedName>
    <definedName name="Z_F9FE2C60_2849_4C32_B532_2B1A89FFA9CD_.wvu.Rows" localSheetId="20" hidden="1">'Attach 15'!$15:$15</definedName>
    <definedName name="Z_F9FE2C60_2849_4C32_B532_2B1A89FFA9CD_.wvu.Rows" localSheetId="22" hidden="1">'Attach 17'!$26:$26,'Attach 17'!$32:$209</definedName>
    <definedName name="Z_F9FE2C60_2849_4C32_B532_2B1A89FFA9CD_.wvu.Rows" localSheetId="24" hidden="1">'Attach 19'!$13:$13,'Attach 19'!$20:$28</definedName>
    <definedName name="Z_F9FE2C60_2849_4C32_B532_2B1A89FFA9CD_.wvu.Rows" localSheetId="25" hidden="1">'Attach 23'!$12:$12,'Attach 23'!$19:$24</definedName>
    <definedName name="Z_F9FE2C60_2849_4C32_B532_2B1A89FFA9CD_.wvu.Rows" localSheetId="8" hidden="1">'Attach 5'!$4:$4</definedName>
    <definedName name="Z_F9FE2C60_2849_4C32_B532_2B1A89FFA9CD_.wvu.Rows" localSheetId="2" hidden="1">'Names of Bidder'!$28:$30</definedName>
    <definedName name="Z_FC200EB0_6614_47DB_96CE_7610471486D9_.wvu.Cols" localSheetId="20" hidden="1">'Attach 15'!$F:$F,'Attach 15'!$H:$H</definedName>
    <definedName name="Z_FC200EB0_6614_47DB_96CE_7610471486D9_.wvu.Cols" localSheetId="3" hidden="1">'Attach 3(JV)'!$F:$F</definedName>
    <definedName name="Z_FC200EB0_6614_47DB_96CE_7610471486D9_.wvu.Cols" localSheetId="8" hidden="1">'Attach 5'!$H:$H</definedName>
    <definedName name="Z_FC200EB0_6614_47DB_96CE_7610471486D9_.wvu.Cols" localSheetId="11" hidden="1">'Attach 6'!$H:$H</definedName>
    <definedName name="Z_FC200EB0_6614_47DB_96CE_7610471486D9_.wvu.Cols" localSheetId="2" hidden="1">'Names of Bidder'!$F:$I</definedName>
    <definedName name="Z_FC200EB0_6614_47DB_96CE_7610471486D9_.wvu.PrintArea" localSheetId="14" hidden="1">'Attach 10'!$A$1:$E$20</definedName>
    <definedName name="Z_FC200EB0_6614_47DB_96CE_7610471486D9_.wvu.PrintArea" localSheetId="15" hidden="1">'Attach 11'!$A$1:$E$28</definedName>
    <definedName name="Z_FC200EB0_6614_47DB_96CE_7610471486D9_.wvu.PrintArea" localSheetId="17" hidden="1">'Attach 13'!$A$1:$E$27</definedName>
    <definedName name="Z_FC200EB0_6614_47DB_96CE_7610471486D9_.wvu.PrintArea" localSheetId="18" hidden="1">'Attach 14'!$A$1:$E$27</definedName>
    <definedName name="Z_FC200EB0_6614_47DB_96CE_7610471486D9_.wvu.PrintArea" localSheetId="19" hidden="1">'Attach 14-IP'!$A$8:$I$222</definedName>
    <definedName name="Z_FC200EB0_6614_47DB_96CE_7610471486D9_.wvu.PrintArea" localSheetId="20" hidden="1">'Attach 15'!$A$1:$E$84</definedName>
    <definedName name="Z_FC200EB0_6614_47DB_96CE_7610471486D9_.wvu.PrintArea" localSheetId="21" hidden="1">'Attach 16'!$A$1:$L$94</definedName>
    <definedName name="Z_FC200EB0_6614_47DB_96CE_7610471486D9_.wvu.PrintArea" localSheetId="22" hidden="1">'Attach 17'!$A$1:$E$30</definedName>
    <definedName name="Z_FC200EB0_6614_47DB_96CE_7610471486D9_.wvu.PrintArea" localSheetId="23" hidden="1">'Attach 18'!$A$1:$E$31</definedName>
    <definedName name="Z_FC200EB0_6614_47DB_96CE_7610471486D9_.wvu.PrintArea" localSheetId="24" hidden="1">'Attach 19'!$A$1:$E$31</definedName>
    <definedName name="Z_FC200EB0_6614_47DB_96CE_7610471486D9_.wvu.PrintArea" localSheetId="25" hidden="1">'Attach 23'!$A$1:$E$27</definedName>
    <definedName name="Z_FC200EB0_6614_47DB_96CE_7610471486D9_.wvu.PrintArea" localSheetId="3" hidden="1">'Attach 3(JV)'!$A$1:$E$26</definedName>
    <definedName name="Z_FC200EB0_6614_47DB_96CE_7610471486D9_.wvu.PrintArea" localSheetId="5" hidden="1">'Attach 4'!$A$1:$E$24</definedName>
    <definedName name="Z_FC200EB0_6614_47DB_96CE_7610471486D9_.wvu.PrintArea" localSheetId="6" hidden="1">'Attach 4 (A)'!$A$1:$E$26</definedName>
    <definedName name="Z_FC200EB0_6614_47DB_96CE_7610471486D9_.wvu.PrintArea" localSheetId="7" hidden="1">'Attach 4 (B)'!$A$1:$E$25</definedName>
    <definedName name="Z_FC200EB0_6614_47DB_96CE_7610471486D9_.wvu.PrintArea" localSheetId="8" hidden="1">'Attach 5'!$A$1:$E$28</definedName>
    <definedName name="Z_FC200EB0_6614_47DB_96CE_7610471486D9_.wvu.PrintArea" localSheetId="9" hidden="1">'Attach 5A'!$A$1:$E$29</definedName>
    <definedName name="Z_FC200EB0_6614_47DB_96CE_7610471486D9_.wvu.PrintArea" localSheetId="10" hidden="1">'Attach 5B'!$A$1:$E$28</definedName>
    <definedName name="Z_FC200EB0_6614_47DB_96CE_7610471486D9_.wvu.PrintArea" localSheetId="11" hidden="1">'Attach 6'!$A$1:$E$27</definedName>
    <definedName name="Z_FC200EB0_6614_47DB_96CE_7610471486D9_.wvu.PrintArea" localSheetId="12" hidden="1">'Attach 7'!$A$1:$E$28</definedName>
    <definedName name="Z_FC200EB0_6614_47DB_96CE_7610471486D9_.wvu.PrintArea" localSheetId="13" hidden="1">'Attach 9'!$A$1:$E$53</definedName>
    <definedName name="Z_FC200EB0_6614_47DB_96CE_7610471486D9_.wvu.PrintArea" localSheetId="4" hidden="1">'Attach-3 (QR)'!$A$1:$I$340</definedName>
    <definedName name="Z_FC200EB0_6614_47DB_96CE_7610471486D9_.wvu.PrintArea" localSheetId="26" hidden="1">'Bid Form 1st Envelope '!$A$1:$F$123</definedName>
    <definedName name="Z_FC200EB0_6614_47DB_96CE_7610471486D9_.wvu.PrintArea" localSheetId="2" hidden="1">'Names of Bidder'!$B$1:$D$36</definedName>
    <definedName name="Z_FC200EB0_6614_47DB_96CE_7610471486D9_.wvu.PrintTitles" localSheetId="13" hidden="1">'Attach 9'!$18:$18</definedName>
    <definedName name="Z_FC200EB0_6614_47DB_96CE_7610471486D9_.wvu.Rows" localSheetId="15" hidden="1">'Attach 11'!$29:$85</definedName>
    <definedName name="Z_FC200EB0_6614_47DB_96CE_7610471486D9_.wvu.Rows" localSheetId="20" hidden="1">'Attach 15'!$15:$15</definedName>
    <definedName name="Z_FC200EB0_6614_47DB_96CE_7610471486D9_.wvu.Rows" localSheetId="21" hidden="1">'Attach 16'!$89:$92</definedName>
    <definedName name="Z_FC200EB0_6614_47DB_96CE_7610471486D9_.wvu.Rows" localSheetId="22" hidden="1">'Attach 17'!$26:$26,'Attach 17'!$32:$209</definedName>
    <definedName name="Z_FC200EB0_6614_47DB_96CE_7610471486D9_.wvu.Rows" localSheetId="23" hidden="1">'Attach 18'!$13:$13</definedName>
    <definedName name="Z_FC200EB0_6614_47DB_96CE_7610471486D9_.wvu.Rows" localSheetId="24" hidden="1">'Attach 19'!$13:$13,'Attach 19'!$20:$28</definedName>
    <definedName name="Z_FC200EB0_6614_47DB_96CE_7610471486D9_.wvu.Rows" localSheetId="25" hidden="1">'Attach 23'!$12:$12,'Attach 23'!$23:$24</definedName>
    <definedName name="Z_FC200EB0_6614_47DB_96CE_7610471486D9_.wvu.Rows" localSheetId="4" hidden="1">'Attach-3 (QR)'!$16:$337</definedName>
    <definedName name="Z_FC200EB0_6614_47DB_96CE_7610471486D9_.wvu.Rows" localSheetId="26" hidden="1">'Bid Form 1st Envelope '!$32:$32</definedName>
    <definedName name="Z_FC200EB0_6614_47DB_96CE_7610471486D9_.wvu.Rows" localSheetId="2" hidden="1">'Names of Bidder'!$10:$11,'Names of Bidder'!$23:$26,'Names of Bidder'!$28:$30</definedName>
    <definedName name="Z_FD87D35E_89F5_48A1_8A83_CC8E962AB32F_.wvu.Cols" localSheetId="4" hidden="1">'Attach-3 (QR)'!$N:$O</definedName>
    <definedName name="Z_FD87D35E_89F5_48A1_8A83_CC8E962AB32F_.wvu.PrintArea" localSheetId="4" hidden="1">'Attach-3 (QR)'!$A$1:$I$341</definedName>
    <definedName name="Z_FD87D35E_89F5_48A1_8A83_CC8E962AB32F_.wvu.Rows" localSheetId="4" hidden="1">'Attach-3 (QR)'!#REF!,'Attach-3 (QR)'!#REF!,'Attach-3 (QR)'!#REF!,'Attach-3 (QR)'!$160:$160,'Attach-3 (QR)'!#REF!,'Attach-3 (QR)'!#REF!,'Attach-3 (QR)'!$218:$220,'Attach-3 (QR)'!$239:$278,'Attach-3 (QR)'!$282:$290,'Attach-3 (QR)'!$306:$316</definedName>
    <definedName name="Z_FE4EC9C4_31B9_4D40_8323_5B16C3BC840F_.wvu.Cols" localSheetId="20" hidden="1">'Attach 15'!$H:$H</definedName>
    <definedName name="Z_FE4EC9C4_31B9_4D40_8323_5B16C3BC840F_.wvu.Cols" localSheetId="8" hidden="1">'Attach 5'!$H:$H</definedName>
    <definedName name="Z_FE4EC9C4_31B9_4D40_8323_5B16C3BC840F_.wvu.Cols" localSheetId="11" hidden="1">'Attach 6'!$H:$H</definedName>
    <definedName name="Z_FE4EC9C4_31B9_4D40_8323_5B16C3BC840F_.wvu.PrintArea" localSheetId="14" hidden="1">'Attach 10'!$A$1:$E$22</definedName>
    <definedName name="Z_FE4EC9C4_31B9_4D40_8323_5B16C3BC840F_.wvu.PrintArea" localSheetId="15" hidden="1">'Attach 11'!$A$1:$E$28</definedName>
    <definedName name="Z_FE4EC9C4_31B9_4D40_8323_5B16C3BC840F_.wvu.PrintArea" localSheetId="17" hidden="1">'Attach 13'!$A$1:$E$29</definedName>
    <definedName name="Z_FE4EC9C4_31B9_4D40_8323_5B16C3BC840F_.wvu.PrintArea" localSheetId="18" hidden="1">'Attach 14'!$A$1:$E$29</definedName>
    <definedName name="Z_FE4EC9C4_31B9_4D40_8323_5B16C3BC840F_.wvu.PrintArea" localSheetId="19" hidden="1">'Attach 14-IP'!$A$8:$I$222</definedName>
    <definedName name="Z_FE4EC9C4_31B9_4D40_8323_5B16C3BC840F_.wvu.PrintArea" localSheetId="20" hidden="1">'Attach 15'!$A$1:$E$84</definedName>
    <definedName name="Z_FE4EC9C4_31B9_4D40_8323_5B16C3BC840F_.wvu.PrintArea" localSheetId="21" hidden="1">'Attach 16'!$A$1:$L$94</definedName>
    <definedName name="Z_FE4EC9C4_31B9_4D40_8323_5B16C3BC840F_.wvu.PrintArea" localSheetId="22" hidden="1">'Attach 17'!$A$1:$E$33</definedName>
    <definedName name="Z_FE4EC9C4_31B9_4D40_8323_5B16C3BC840F_.wvu.PrintArea" localSheetId="24" hidden="1">'Attach 19'!$A$1:$E$31</definedName>
    <definedName name="Z_FE4EC9C4_31B9_4D40_8323_5B16C3BC840F_.wvu.PrintArea" localSheetId="25" hidden="1">'Attach 23'!$A$1:$E$27</definedName>
    <definedName name="Z_FE4EC9C4_31B9_4D40_8323_5B16C3BC840F_.wvu.PrintArea" localSheetId="3" hidden="1">'Attach 3(JV)'!$A$1:$E$28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5'!$A$1:$E$28</definedName>
    <definedName name="Z_FE4EC9C4_31B9_4D40_8323_5B16C3BC840F_.wvu.PrintArea" localSheetId="11" hidden="1">'Attach 6'!$A$1:$E$28</definedName>
    <definedName name="Z_FE4EC9C4_31B9_4D40_8323_5B16C3BC840F_.wvu.PrintArea" localSheetId="12" hidden="1">'Attach 7'!$A$1:$E$28</definedName>
    <definedName name="Z_FE4EC9C4_31B9_4D40_8323_5B16C3BC840F_.wvu.PrintArea" localSheetId="13" hidden="1">'Attach 9'!$A$1:$E$53</definedName>
    <definedName name="Z_FE4EC9C4_31B9_4D40_8323_5B16C3BC840F_.wvu.PrintArea" localSheetId="26" hidden="1">'Bid Form 1st Envelope '!$A$1:$F$123</definedName>
    <definedName name="Z_FE4EC9C4_31B9_4D40_8323_5B16C3BC840F_.wvu.PrintArea" localSheetId="2" hidden="1">'Names of Bidder'!$B$1:$D$36</definedName>
    <definedName name="Z_FE4EC9C4_31B9_4D40_8323_5B16C3BC840F_.wvu.PrintTitles" localSheetId="13" hidden="1">'Attach 9'!$18:$18</definedName>
    <definedName name="Z_FE4EC9C4_31B9_4D40_8323_5B16C3BC840F_.wvu.Rows" localSheetId="20" hidden="1">'Attach 15'!$15:$15</definedName>
    <definedName name="Z_FE4EC9C4_31B9_4D40_8323_5B16C3BC840F_.wvu.Rows" localSheetId="22" hidden="1">'Attach 17'!$26:$26,'Attach 17'!$32:$209</definedName>
    <definedName name="Z_FE4EC9C4_31B9_4D40_8323_5B16C3BC840F_.wvu.Rows" localSheetId="24" hidden="1">'Attach 19'!$13:$13,'Attach 19'!$20:$28</definedName>
    <definedName name="Z_FE4EC9C4_31B9_4D40_8323_5B16C3BC840F_.wvu.Rows" localSheetId="25" hidden="1">'Attach 23'!$12:$12,'Attach 23'!$19:$24</definedName>
    <definedName name="Z_FE4EC9C4_31B9_4D40_8323_5B16C3BC840F_.wvu.Rows" localSheetId="8" hidden="1">'Attach 5'!$4:$4</definedName>
    <definedName name="Z_FE4EC9C4_31B9_4D40_8323_5B16C3BC840F_.wvu.Rows" localSheetId="2" hidden="1">'Names of Bidder'!$28:$30</definedName>
  </definedNames>
  <calcPr calcId="191029"/>
  <customWorkbookViews>
    <customWorkbookView name="SAMRAT JAIN {सम्राट जैन} - Personal View" guid="{B36D49CA-5796-4086-B7D0-4AD7F327B4EC}" mergeInterval="0" personalView="1" maximized="1" xWindow="-8" yWindow="-8" windowWidth="1936" windowHeight="1048" tabRatio="786" activeSheetId="2"/>
    <customWorkbookView name="Samrat Jain {Samrat Jain} - Personal View" guid="{CD28740F-9825-447C-B887-B18F0232D126}" mergeInterval="0" personalView="1" maximized="1" xWindow="-8" yWindow="-8" windowWidth="1936" windowHeight="1056" tabRatio="786" activeSheetId="2" showComments="commIndAndComment"/>
    <customWorkbookView name="60003018 - Personal View" guid="{012A8702-091E-4FD1-8E26-12B65B8B3B8C}" mergeInterval="0" personalView="1" maximized="1" xWindow="-8" yWindow="-8" windowWidth="1382" windowHeight="744" tabRatio="960" activeSheetId="2"/>
    <customWorkbookView name="Atul Kumar Singh {अतुल कुमार सिंह} - Personal View" guid="{0D490C87-B003-4943-9825-ACE0B8E7CC06}" mergeInterval="0" personalView="1" maximized="1" windowWidth="1276" windowHeight="798" tabRatio="960" activeSheetId="5"/>
    <customWorkbookView name="Charanya Ambati {चरण्या अंबटि} - Personal View" guid="{4D67A8FB-66CE-4EFD-8932-C754BE25ED43}" mergeInterval="0" personalView="1" maximized="1" windowWidth="1916" windowHeight="803" tabRatio="952" activeSheetId="27"/>
    <customWorkbookView name="Rahul Mendhe {Rahul Mendhe} - Personal View" guid="{B07CB001-8FAF-40AD-8AD5-A65A64B33B35}" mergeInterval="0" personalView="1" maximized="1" windowWidth="1916" windowHeight="774" tabRatio="952" activeSheetId="27" showComments="commIndAndComment"/>
    <customWorkbookView name="Parvinder Malik {परविंदर मलिक} - Personal View" guid="{8CF338B0-8CA3-4AF4-816D-CB7A6D8E33BC}" mergeInterval="0" personalView="1" maximized="1" windowWidth="1362" windowHeight="542" tabRatio="861" activeSheetId="27"/>
    <customWorkbookView name="Neelam Singh {नीलम सिंह} - Personal View" guid="{D05C69EC-C4A6-4AED-AFBA-A3044FD4B3FB}" mergeInterval="0" personalView="1" maximized="1" windowWidth="1916" windowHeight="854" tabRatio="861" activeSheetId="27"/>
    <customWorkbookView name="Pankaj Kumar Jangid {पंकज कुमार जांगिड} - Personal View" guid="{BE615921-12B2-47E1-81BB-292B559B4C46}" mergeInterval="0" personalView="1" maximized="1" windowWidth="1916" windowHeight="814" tabRatio="861" activeSheetId="16"/>
    <customWorkbookView name="Umesh Kumar Yadav {उमेश कुमार यादव} - Personal View" guid="{13A93EBF-985A-49FD-9FE0-DC75D238EC8C}" mergeInterval="0" personalView="1" maximized="1" windowWidth="1916" windowHeight="854" tabRatio="861" activeSheetId="2"/>
    <customWorkbookView name="60003235 - Personal View" guid="{1E2D7167-D6B7-4690-9A83-BF768C4223A4}" mergeInterval="0" personalView="1" maximized="1" xWindow="1" yWindow="1" windowWidth="1020" windowHeight="496" tabRatio="861" activeSheetId="26"/>
    <customWorkbookView name="60001487 - Personal View" guid="{7A88FC7A-7690-48AB-B789-172043AFADC8}" mergeInterval="0" personalView="1" maximized="1" xWindow="1" yWindow="1" windowWidth="1362" windowHeight="538" tabRatio="861" activeSheetId="16"/>
    <customWorkbookView name="Sanjeet Kumar - Personal View" guid="{CB7CD015-9A92-451A-BEF4-2BC98E3768DD}" mergeInterval="0" personalView="1" maximized="1" windowWidth="1362" windowHeight="527" tabRatio="960" activeSheetId="26"/>
    <customWorkbookView name="60002881 - Personal View" guid="{44C1C443-3199-4288-884A-D16AF7B2CD69}" mergeInterval="0" personalView="1" maximized="1" xWindow="1" yWindow="1" windowWidth="1362" windowHeight="538" tabRatio="960" activeSheetId="26"/>
    <customWorkbookView name="NRAPENDRA KUMAR - Personal View" guid="{82E8A0F5-0020-4355-95CF-28601763A783}" mergeInterval="0" personalView="1" maximized="1" windowWidth="1362" windowHeight="503" tabRatio="960" activeSheetId="6"/>
    <customWorkbookView name="Baijnath Singh - Personal View" guid="{240327DD-375F-45D4-BA52-89AFD79FE6A1}" mergeInterval="0" personalView="1" maximized="1" windowWidth="1362" windowHeight="495" tabRatio="960" activeSheetId="26"/>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2"/>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6"/>
    <customWorkbookView name="Naba Kumar Mondal - Personal View" guid="{82C64B11-1F50-45B5-B7BB-9F1DC733C833}" mergeInterval="0" personalView="1" maximized="1" windowWidth="1362" windowHeight="543" tabRatio="960" activeSheetId="9"/>
    <customWorkbookView name="60001192 - Personal View" guid="{CFBF18EC-8277-4311-991B-395AF21BB33B}" mergeInterval="0" personalView="1" maximized="1" xWindow="1" yWindow="1" windowWidth="1362" windowHeight="496" tabRatio="861" activeSheetId="26"/>
    <customWorkbookView name="Jasminder Singh Bhatia {जसमिंदर सिंह} - Personal View" guid="{AA750348-930C-43DE-ADD0-8D60980F5013}" mergeInterval="0" personalView="1" maximized="1" windowWidth="1916" windowHeight="854" tabRatio="861" activeSheetId="26"/>
    <customWorkbookView name="Neeraj Kumar {नीरज कुमार} - Personal View" guid="{14C32814-5A59-4863-9FB1-822FBB75D7D1}" mergeInterval="0" personalView="1" maximized="1" windowWidth="1916" windowHeight="854" tabRatio="861" activeSheetId="26"/>
    <customWorkbookView name="Rahul {Rahul} - Personal View" guid="{1F125E51-1799-42D0-B41E-DC039BB17D59}" mergeInterval="0" personalView="1" maximized="1" windowWidth="1916" windowHeight="814" tabRatio="861" activeSheetId="27" showComments="commIndAndComment"/>
    <customWorkbookView name="D Lucius {डी. लूसियस} - Personal View" guid="{77353208-2D17-4D2E-ADE3-4F168F350B73}" mergeInterval="0" personalView="1" maximized="1" windowWidth="1916" windowHeight="820" tabRatio="952" activeSheetId="2"/>
    <customWorkbookView name="AAKASH KHANDELWAL {Aakash Khandelwal} - Personal View" guid="{010B040B-83D1-42E5-9354-A9BE9113BDAC}" mergeInterval="0" personalView="1" maximized="1" xWindow="-8" yWindow="-8" windowWidth="1936" windowHeight="1056" tabRatio="960" activeSheetId="27"/>
    <customWorkbookView name="Satendra Singh Sengar {सतेन्द्र सिंह सेंगर} - Personal View" guid="{FC200EB0-6614-47DB-96CE-7610471486D9}" mergeInterval="0" personalView="1" maximized="1" xWindow="-8" yWindow="-8" windowWidth="1936" windowHeight="1056" tabRatio="960" activeSheetId="21"/>
    <customWorkbookView name="Ankit Vaishnav {Ankit Vaishnav} - Personal View" guid="{35C772BD-8F05-4A18-BEC8-6AF744E22539}" mergeInterval="0" personalView="1" maximized="1" xWindow="-8" yWindow="-8" windowWidth="1456" windowHeight="876" tabRatio="861"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14" l="1"/>
  <c r="E1" i="26"/>
  <c r="A46" i="14"/>
  <c r="B55" i="27" l="1"/>
  <c r="A7" i="17" l="1"/>
  <c r="A1" i="17"/>
  <c r="D81" i="17"/>
  <c r="E12" i="17"/>
  <c r="E11" i="17"/>
  <c r="E10" i="17"/>
  <c r="E9" i="17"/>
  <c r="E8" i="17"/>
  <c r="E7" i="17"/>
  <c r="E10" i="26" l="1"/>
  <c r="E9" i="26"/>
  <c r="E8" i="26"/>
  <c r="E7" i="26"/>
  <c r="E6" i="26"/>
  <c r="A6" i="26"/>
  <c r="A1" i="26"/>
  <c r="A1" i="28" l="1"/>
  <c r="A1" i="27"/>
  <c r="A8" i="27"/>
  <c r="A9" i="27"/>
  <c r="A10" i="27"/>
  <c r="A11" i="27"/>
  <c r="A12" i="27"/>
  <c r="C15" i="27"/>
  <c r="B17" i="27"/>
  <c r="B22" i="27"/>
  <c r="AD22" i="27"/>
  <c r="B25" i="27"/>
  <c r="AD25" i="27"/>
  <c r="B26" i="27"/>
  <c r="H27" i="27"/>
  <c r="H28" i="27"/>
  <c r="B29" i="27"/>
  <c r="B30" i="27"/>
  <c r="B31" i="27"/>
  <c r="B33" i="27"/>
  <c r="B34" i="27"/>
  <c r="B35" i="27"/>
  <c r="B36" i="27"/>
  <c r="B37" i="27"/>
  <c r="B38" i="27"/>
  <c r="B39" i="27"/>
  <c r="B40" i="27"/>
  <c r="B41" i="27"/>
  <c r="B42" i="27"/>
  <c r="B43" i="27"/>
  <c r="B44" i="27"/>
  <c r="B45" i="27"/>
  <c r="B46" i="27"/>
  <c r="B47" i="27"/>
  <c r="B48" i="27"/>
  <c r="B49" i="27"/>
  <c r="B50" i="27"/>
  <c r="B51" i="27"/>
  <c r="B52" i="27"/>
  <c r="B53" i="27"/>
  <c r="B54" i="27"/>
  <c r="I121" i="27"/>
  <c r="A123" i="27" s="1"/>
  <c r="A1" i="25"/>
  <c r="E1" i="25"/>
  <c r="A7" i="25"/>
  <c r="E7" i="25"/>
  <c r="E8" i="25"/>
  <c r="E9" i="25"/>
  <c r="E10" i="25"/>
  <c r="E11" i="25"/>
  <c r="A1" i="24"/>
  <c r="E1" i="24"/>
  <c r="A7" i="24"/>
  <c r="E7" i="24"/>
  <c r="E8" i="24"/>
  <c r="E9" i="24"/>
  <c r="E10" i="24"/>
  <c r="E11" i="24"/>
  <c r="A1" i="23"/>
  <c r="A32" i="23" s="1"/>
  <c r="A60" i="23" s="1"/>
  <c r="E1" i="23"/>
  <c r="E32" i="23" s="1"/>
  <c r="E60" i="23" s="1"/>
  <c r="Z2" i="23"/>
  <c r="A7" i="23"/>
  <c r="D7" i="23"/>
  <c r="D38" i="23" s="1"/>
  <c r="A8" i="23"/>
  <c r="D8" i="23"/>
  <c r="D67" i="23" s="1"/>
  <c r="D9" i="23"/>
  <c r="D40" i="23" s="1"/>
  <c r="D10" i="23"/>
  <c r="D69" i="23" s="1"/>
  <c r="D11" i="23"/>
  <c r="D42" i="23" s="1"/>
  <c r="A38" i="23"/>
  <c r="A39" i="23"/>
  <c r="D39" i="23"/>
  <c r="B40" i="23"/>
  <c r="B41" i="23"/>
  <c r="B42" i="23"/>
  <c r="B43" i="23"/>
  <c r="A66" i="23"/>
  <c r="A67" i="23"/>
  <c r="B68" i="23"/>
  <c r="D68" i="23"/>
  <c r="B69" i="23"/>
  <c r="B70" i="23"/>
  <c r="B71" i="23"/>
  <c r="A1" i="22"/>
  <c r="L1" i="22"/>
  <c r="A7" i="22"/>
  <c r="G7" i="22"/>
  <c r="G8" i="22"/>
  <c r="G9" i="22"/>
  <c r="G10" i="22"/>
  <c r="G11" i="22"/>
  <c r="B20" i="22"/>
  <c r="A1" i="21"/>
  <c r="E1" i="21"/>
  <c r="A3" i="21"/>
  <c r="E7" i="21"/>
  <c r="A8" i="21"/>
  <c r="E8" i="21"/>
  <c r="E9" i="21"/>
  <c r="E10" i="21"/>
  <c r="E11" i="21"/>
  <c r="F37" i="21"/>
  <c r="E71" i="21"/>
  <c r="A37" i="20"/>
  <c r="A38" i="20"/>
  <c r="A39" i="20"/>
  <c r="A40" i="20"/>
  <c r="A41" i="20"/>
  <c r="A45" i="20"/>
  <c r="A50" i="20"/>
  <c r="F198" i="20"/>
  <c r="F199" i="20"/>
  <c r="A1" i="19"/>
  <c r="E1" i="19"/>
  <c r="A7" i="19"/>
  <c r="E7" i="19"/>
  <c r="E8" i="19"/>
  <c r="E9" i="19"/>
  <c r="E10" i="19"/>
  <c r="E11" i="19"/>
  <c r="A1" i="18"/>
  <c r="E1" i="18"/>
  <c r="A7" i="18"/>
  <c r="E7" i="18"/>
  <c r="E8" i="18"/>
  <c r="E9" i="18"/>
  <c r="E10" i="18"/>
  <c r="E11" i="18"/>
  <c r="A1" i="16"/>
  <c r="A29" i="16" s="1"/>
  <c r="A57" i="16" s="1"/>
  <c r="E1" i="16"/>
  <c r="E29" i="16" s="1"/>
  <c r="E57" i="16" s="1"/>
  <c r="A3" i="16"/>
  <c r="A31" i="16" s="1"/>
  <c r="A59" i="16" s="1"/>
  <c r="A7" i="16"/>
  <c r="D7" i="16"/>
  <c r="D63" i="16" s="1"/>
  <c r="D8" i="16"/>
  <c r="D36" i="16" s="1"/>
  <c r="D9" i="16"/>
  <c r="D65" i="16" s="1"/>
  <c r="D10" i="16"/>
  <c r="D38" i="16" s="1"/>
  <c r="D11" i="16"/>
  <c r="D39" i="16" s="1"/>
  <c r="A35" i="16"/>
  <c r="D37" i="16"/>
  <c r="A63" i="16"/>
  <c r="A1" i="15"/>
  <c r="E1" i="15"/>
  <c r="A7" i="15"/>
  <c r="E7" i="15"/>
  <c r="E8" i="15"/>
  <c r="E9" i="15"/>
  <c r="E10" i="15"/>
  <c r="E11" i="15"/>
  <c r="A1" i="14"/>
  <c r="A7" i="14"/>
  <c r="D48" i="14"/>
  <c r="D49" i="14"/>
  <c r="A1" i="13"/>
  <c r="E1" i="13"/>
  <c r="A7" i="13"/>
  <c r="E7" i="13"/>
  <c r="E8" i="13"/>
  <c r="E9" i="13"/>
  <c r="E10" i="13"/>
  <c r="E11" i="13"/>
  <c r="A1" i="12"/>
  <c r="A30" i="12" s="1"/>
  <c r="E1" i="12"/>
  <c r="A7" i="12"/>
  <c r="E7" i="12"/>
  <c r="E8" i="12"/>
  <c r="E9" i="12"/>
  <c r="E10" i="12"/>
  <c r="E11" i="12"/>
  <c r="E30" i="12"/>
  <c r="A32" i="12"/>
  <c r="A1" i="11"/>
  <c r="A6" i="11"/>
  <c r="D6" i="11"/>
  <c r="D7" i="11"/>
  <c r="D8" i="11"/>
  <c r="D9" i="11"/>
  <c r="A1" i="10"/>
  <c r="A6" i="10"/>
  <c r="D6" i="10"/>
  <c r="D7" i="10"/>
  <c r="D8" i="10"/>
  <c r="D9" i="10"/>
  <c r="A1" i="9"/>
  <c r="E1" i="9"/>
  <c r="A7" i="9"/>
  <c r="D7" i="9"/>
  <c r="D8" i="9"/>
  <c r="D9" i="9"/>
  <c r="D10" i="9"/>
  <c r="D11" i="9"/>
  <c r="A1" i="8"/>
  <c r="E1" i="8"/>
  <c r="A7" i="8"/>
  <c r="E7" i="8"/>
  <c r="E8" i="8"/>
  <c r="E9" i="8"/>
  <c r="E10" i="8"/>
  <c r="E11" i="8"/>
  <c r="A1" i="7"/>
  <c r="E1" i="7"/>
  <c r="A7" i="7"/>
  <c r="D7" i="7"/>
  <c r="D8" i="7"/>
  <c r="D9" i="7"/>
  <c r="D10" i="7"/>
  <c r="D11" i="7"/>
  <c r="A1" i="6"/>
  <c r="E1" i="6"/>
  <c r="A7" i="6"/>
  <c r="E7" i="6"/>
  <c r="E8" i="6"/>
  <c r="E9" i="6"/>
  <c r="E10" i="6"/>
  <c r="E11" i="6"/>
  <c r="H18" i="6"/>
  <c r="I18" i="6"/>
  <c r="H19" i="6"/>
  <c r="I19" i="6"/>
  <c r="H20" i="6"/>
  <c r="I20" i="6"/>
  <c r="H21" i="6"/>
  <c r="I21" i="6"/>
  <c r="H22" i="6"/>
  <c r="I22" i="6"/>
  <c r="H23" i="6"/>
  <c r="I23" i="6"/>
  <c r="H24" i="6"/>
  <c r="I24" i="6"/>
  <c r="H25" i="6"/>
  <c r="I25" i="6"/>
  <c r="F26" i="6"/>
  <c r="G26" i="6"/>
  <c r="A1" i="5"/>
  <c r="A3" i="5"/>
  <c r="L36" i="5"/>
  <c r="A1" i="4"/>
  <c r="E1" i="4"/>
  <c r="Z1" i="4"/>
  <c r="AT1" i="4"/>
  <c r="A3" i="4"/>
  <c r="Z8" i="4"/>
  <c r="B9" i="4"/>
  <c r="B9" i="17" s="1"/>
  <c r="B10" i="4"/>
  <c r="B11" i="4"/>
  <c r="B12" i="4"/>
  <c r="A14" i="4"/>
  <c r="B17" i="4"/>
  <c r="B37" i="16" s="1"/>
  <c r="B18" i="4"/>
  <c r="B38" i="16" s="1"/>
  <c r="B19" i="4"/>
  <c r="B39" i="16" s="1"/>
  <c r="B20" i="4"/>
  <c r="B40" i="16" s="1"/>
  <c r="B24" i="4"/>
  <c r="B97" i="17" s="1"/>
  <c r="E24" i="4"/>
  <c r="AA24" i="4"/>
  <c r="B25" i="4"/>
  <c r="E25" i="4"/>
  <c r="AA25" i="4"/>
  <c r="B1" i="3"/>
  <c r="B2" i="3"/>
  <c r="I4" i="3"/>
  <c r="P16" i="27" s="1"/>
  <c r="I5" i="3"/>
  <c r="G9" i="3"/>
  <c r="J17" i="5" s="1"/>
  <c r="H9" i="3"/>
  <c r="AA9" i="3"/>
  <c r="Z2" i="4" s="1"/>
  <c r="B10" i="3"/>
  <c r="B11" i="3"/>
  <c r="B13" i="3"/>
  <c r="B14" i="3"/>
  <c r="B18" i="3"/>
  <c r="B19" i="3"/>
  <c r="E28" i="3"/>
  <c r="B2" i="2"/>
  <c r="B3" i="2"/>
  <c r="B11" i="26" l="1"/>
  <c r="B12" i="17"/>
  <c r="F98" i="17"/>
  <c r="E27" i="26"/>
  <c r="B25" i="19"/>
  <c r="B98" i="17"/>
  <c r="B27" i="26"/>
  <c r="B11" i="18"/>
  <c r="B11" i="17"/>
  <c r="B10" i="26"/>
  <c r="B10" i="17"/>
  <c r="B9" i="26"/>
  <c r="F97" i="17"/>
  <c r="E26" i="26"/>
  <c r="A3" i="26"/>
  <c r="A3" i="17"/>
  <c r="C339" i="5"/>
  <c r="B26" i="26"/>
  <c r="F100" i="27"/>
  <c r="B8" i="26"/>
  <c r="D66" i="23"/>
  <c r="D41" i="23"/>
  <c r="A9" i="28"/>
  <c r="B9" i="28" s="1"/>
  <c r="D9" i="28" s="1"/>
  <c r="A8" i="28"/>
  <c r="B8" i="28" s="1"/>
  <c r="D8" i="28" s="1"/>
  <c r="H107" i="27"/>
  <c r="D67" i="16"/>
  <c r="D35" i="16"/>
  <c r="D70" i="23"/>
  <c r="B10" i="9"/>
  <c r="B11" i="5"/>
  <c r="I26" i="6"/>
  <c r="A18" i="6" s="1"/>
  <c r="B10" i="6"/>
  <c r="B10" i="5"/>
  <c r="B10" i="7"/>
  <c r="B24" i="11"/>
  <c r="B10" i="15"/>
  <c r="D66" i="16"/>
  <c r="B11" i="16"/>
  <c r="B11" i="21"/>
  <c r="B10" i="22"/>
  <c r="B10" i="25"/>
  <c r="K63" i="5"/>
  <c r="B10" i="8"/>
  <c r="B25" i="10"/>
  <c r="B10" i="11"/>
  <c r="B10" i="13"/>
  <c r="B19" i="15"/>
  <c r="B10" i="19"/>
  <c r="B10" i="23"/>
  <c r="A7" i="28"/>
  <c r="B7" i="28" s="1"/>
  <c r="D7" i="28" s="1"/>
  <c r="A109" i="27"/>
  <c r="B5" i="3"/>
  <c r="A11" i="28"/>
  <c r="B11" i="28" s="1"/>
  <c r="D11" i="28" s="1"/>
  <c r="A6" i="28"/>
  <c r="Z2" i="16"/>
  <c r="E17" i="4"/>
  <c r="B65" i="16" s="1"/>
  <c r="E19" i="4"/>
  <c r="B67" i="16" s="1"/>
  <c r="Z2" i="22"/>
  <c r="B16" i="4"/>
  <c r="A36" i="16" s="1"/>
  <c r="E16" i="4"/>
  <c r="A64" i="16" s="1"/>
  <c r="E18" i="4"/>
  <c r="B66" i="16" s="1"/>
  <c r="E20" i="4"/>
  <c r="B68" i="16" s="1"/>
  <c r="K36" i="5"/>
  <c r="J171" i="5"/>
  <c r="E30" i="25"/>
  <c r="E102" i="27"/>
  <c r="D29" i="23"/>
  <c r="D57" i="23" s="1"/>
  <c r="D85" i="23" s="1"/>
  <c r="E24" i="19"/>
  <c r="E18" i="15"/>
  <c r="E22" i="13"/>
  <c r="G339" i="5"/>
  <c r="A3" i="23"/>
  <c r="A34" i="23" s="1"/>
  <c r="A62" i="23" s="1"/>
  <c r="A3" i="19"/>
  <c r="A3" i="15"/>
  <c r="A16" i="14"/>
  <c r="A3" i="13"/>
  <c r="A3" i="24"/>
  <c r="A3" i="14"/>
  <c r="A3" i="8"/>
  <c r="A3" i="6"/>
  <c r="E31" i="24"/>
  <c r="H94" i="22"/>
  <c r="E84" i="21"/>
  <c r="E25" i="18"/>
  <c r="D27" i="16"/>
  <c r="D55" i="16" s="1"/>
  <c r="D83" i="16" s="1"/>
  <c r="E27" i="12"/>
  <c r="E50" i="12" s="1"/>
  <c r="B6" i="27"/>
  <c r="C102" i="27"/>
  <c r="B29" i="23"/>
  <c r="B57" i="23" s="1"/>
  <c r="B85" i="23" s="1"/>
  <c r="B24" i="19"/>
  <c r="B18" i="15"/>
  <c r="B22" i="13"/>
  <c r="B30" i="24"/>
  <c r="B93" i="22"/>
  <c r="B83" i="21"/>
  <c r="B23" i="11"/>
  <c r="B24" i="10"/>
  <c r="B24" i="8"/>
  <c r="B21" i="6"/>
  <c r="B12" i="24"/>
  <c r="B12" i="21"/>
  <c r="B12" i="18"/>
  <c r="B12" i="16"/>
  <c r="B12" i="12"/>
  <c r="B12" i="5"/>
  <c r="K62" i="5"/>
  <c r="E22" i="6"/>
  <c r="D26" i="7"/>
  <c r="B12" i="8"/>
  <c r="B12" i="9"/>
  <c r="D24" i="10"/>
  <c r="B26" i="12"/>
  <c r="B49" i="12" s="1"/>
  <c r="E23" i="13"/>
  <c r="B12" i="15"/>
  <c r="B12" i="19"/>
  <c r="B12" i="22"/>
  <c r="D30" i="23"/>
  <c r="D58" i="23" s="1"/>
  <c r="D86" i="23" s="1"/>
  <c r="B9" i="24"/>
  <c r="B12" i="25"/>
  <c r="E103" i="27"/>
  <c r="B25" i="18"/>
  <c r="B27" i="16"/>
  <c r="B55" i="16" s="1"/>
  <c r="B83" i="16" s="1"/>
  <c r="B49" i="14"/>
  <c r="B31" i="25"/>
  <c r="B28" i="9"/>
  <c r="B26" i="7"/>
  <c r="B22" i="6"/>
  <c r="B11" i="25"/>
  <c r="B11" i="22"/>
  <c r="B11" i="23"/>
  <c r="B11" i="19"/>
  <c r="B11" i="15"/>
  <c r="B11" i="13"/>
  <c r="F8" i="4"/>
  <c r="A8" i="4" s="1"/>
  <c r="G340" i="5"/>
  <c r="H26" i="6"/>
  <c r="A17" i="6" s="1"/>
  <c r="B11" i="6"/>
  <c r="B9" i="6"/>
  <c r="D25" i="7"/>
  <c r="B11" i="7"/>
  <c r="B9" i="7"/>
  <c r="E25" i="8"/>
  <c r="D28" i="9"/>
  <c r="B11" i="10"/>
  <c r="B8" i="10"/>
  <c r="A3" i="10"/>
  <c r="D23" i="11"/>
  <c r="B9" i="12"/>
  <c r="A3" i="12"/>
  <c r="B23" i="13"/>
  <c r="B12" i="14"/>
  <c r="D26" i="16"/>
  <c r="D54" i="16" s="1"/>
  <c r="D82" i="16" s="1"/>
  <c r="E24" i="18"/>
  <c r="B84" i="21"/>
  <c r="B94" i="22"/>
  <c r="A3" i="22"/>
  <c r="B30" i="23"/>
  <c r="B58" i="23" s="1"/>
  <c r="B86" i="23" s="1"/>
  <c r="B11" i="24"/>
  <c r="A3" i="25"/>
  <c r="C103" i="27"/>
  <c r="B10" i="24"/>
  <c r="B10" i="21"/>
  <c r="B10" i="18"/>
  <c r="B10" i="16"/>
  <c r="B10" i="14"/>
  <c r="B10" i="12"/>
  <c r="B9" i="11"/>
  <c r="B9" i="10"/>
  <c r="C340" i="5"/>
  <c r="B9" i="5"/>
  <c r="B25" i="7"/>
  <c r="A3" i="7"/>
  <c r="B25" i="8"/>
  <c r="B11" i="8"/>
  <c r="B9" i="8"/>
  <c r="D27" i="9"/>
  <c r="B11" i="9"/>
  <c r="B9" i="9"/>
  <c r="D25" i="10"/>
  <c r="B10" i="10"/>
  <c r="B11" i="11"/>
  <c r="B8" i="11"/>
  <c r="A3" i="11"/>
  <c r="B27" i="12"/>
  <c r="B50" i="12" s="1"/>
  <c r="B11" i="12"/>
  <c r="B12" i="13"/>
  <c r="B11" i="14"/>
  <c r="E19" i="15"/>
  <c r="D64" i="16"/>
  <c r="B26" i="16"/>
  <c r="B54" i="16" s="1"/>
  <c r="B82" i="16" s="1"/>
  <c r="B24" i="18"/>
  <c r="E25" i="19"/>
  <c r="E83" i="21"/>
  <c r="B9" i="21"/>
  <c r="E24" i="21" s="1"/>
  <c r="H93" i="22"/>
  <c r="B12" i="23"/>
  <c r="B31" i="24"/>
  <c r="E31" i="25"/>
  <c r="B9" i="25"/>
  <c r="B9" i="22"/>
  <c r="H20" i="22" s="1"/>
  <c r="B9" i="14"/>
  <c r="B9" i="23"/>
  <c r="B9" i="19"/>
  <c r="B9" i="15"/>
  <c r="B9" i="13"/>
  <c r="E21" i="6"/>
  <c r="B12" i="6"/>
  <c r="B12" i="7"/>
  <c r="E24" i="8"/>
  <c r="B27" i="9"/>
  <c r="A3" i="9"/>
  <c r="D24" i="11"/>
  <c r="E26" i="12"/>
  <c r="E49" i="12" s="1"/>
  <c r="B48" i="14"/>
  <c r="B9" i="16"/>
  <c r="B9" i="18"/>
  <c r="A3" i="18"/>
  <c r="E30" i="24"/>
  <c r="B30" i="25"/>
  <c r="A107" i="27"/>
  <c r="A110" i="27"/>
  <c r="F107" i="27"/>
  <c r="A10" i="28"/>
  <c r="B10" i="28" s="1"/>
  <c r="D10" i="28" s="1"/>
  <c r="A7" i="26" l="1"/>
  <c r="A8" i="17"/>
  <c r="B6" i="28"/>
  <c r="A4" i="28" s="1"/>
  <c r="AI6" i="27"/>
  <c r="AI9" i="27"/>
  <c r="AI7" i="27"/>
  <c r="AI8" i="27" s="1"/>
  <c r="A8" i="24"/>
  <c r="A8" i="18"/>
  <c r="A8" i="16"/>
  <c r="A8" i="12"/>
  <c r="A7" i="11"/>
  <c r="A7" i="10"/>
  <c r="A8" i="5"/>
  <c r="A8" i="14"/>
  <c r="A8" i="7"/>
  <c r="A8" i="6"/>
  <c r="A8" i="25"/>
  <c r="A8" i="22"/>
  <c r="A8" i="19"/>
  <c r="A8" i="15"/>
  <c r="A8" i="13"/>
  <c r="A8" i="9"/>
  <c r="A8" i="8"/>
  <c r="J62" i="5"/>
  <c r="E48" i="20" l="1"/>
  <c r="B96" i="27"/>
  <c r="E138" i="20" l="1"/>
  <c r="E75" i="20"/>
  <c r="E156" i="20"/>
  <c r="E115" i="20"/>
  <c r="E186" i="20"/>
  <c r="F193" i="20"/>
  <c r="E92" i="20"/>
</calcChain>
</file>

<file path=xl/sharedStrings.xml><?xml version="1.0" encoding="utf-8"?>
<sst xmlns="http://schemas.openxmlformats.org/spreadsheetml/2006/main" count="1235" uniqueCount="739">
  <si>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</si>
  <si>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</si>
  <si>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</si>
  <si>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</si>
  <si>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</si>
  <si>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</si>
  <si>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</si>
  <si>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</si>
  <si>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</si>
  <si>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</si>
  <si>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Name of other Partner - 2 (More, if any)</t>
  </si>
  <si>
    <t>Address of other Partner - 2 (More, if any)</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</si>
  <si>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</si>
  <si>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</si>
  <si>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</si>
  <si>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</si>
  <si>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</si>
  <si>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</si>
  <si>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</si>
  <si>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</si>
  <si>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</si>
  <si>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</si>
  <si>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</si>
  <si>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</si>
  <si>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</si>
  <si>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</si>
  <si>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</si>
  <si>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</si>
  <si>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</si>
  <si>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</si>
  <si>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</si>
  <si>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</si>
  <si>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</si>
  <si>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</si>
  <si>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</si>
  <si>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</si>
  <si>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</si>
  <si>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</si>
  <si>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</si>
  <si>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</si>
  <si>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</si>
  <si>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</si>
  <si>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</si>
  <si>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</si>
  <si>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</si>
  <si>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</si>
  <si>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</si>
  <si>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</si>
  <si>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</si>
  <si>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</si>
  <si>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</si>
  <si>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</si>
  <si>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</si>
  <si>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</si>
  <si>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</si>
  <si>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</si>
  <si>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</si>
  <si>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</si>
  <si>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</si>
  <si>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</si>
  <si>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</si>
  <si>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</si>
  <si>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</si>
  <si>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</si>
  <si>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</si>
  <si>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</si>
  <si>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</si>
  <si>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</si>
  <si>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</si>
  <si>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</si>
  <si>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</si>
  <si>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</si>
  <si>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</si>
  <si>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</si>
  <si>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GCC 9.3 </t>
  </si>
  <si>
    <t>Performance Security</t>
  </si>
  <si>
    <t>(e)</t>
  </si>
  <si>
    <t>GCC 10</t>
  </si>
  <si>
    <t>Taxes and Duties</t>
  </si>
  <si>
    <t>(f)</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</si>
  <si>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</si>
  <si>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</si>
  <si>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</si>
  <si>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</si>
  <si>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</si>
  <si>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</si>
  <si>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</si>
  <si>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</si>
  <si>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</si>
  <si>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</si>
  <si>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</si>
  <si>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</si>
  <si>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</si>
  <si>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</si>
  <si>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</si>
  <si>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</si>
  <si>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</si>
  <si>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</si>
  <si>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</si>
  <si>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</si>
  <si>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</si>
  <si>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</si>
  <si>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</si>
  <si>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</si>
  <si>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</si>
  <si>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</si>
  <si>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</si>
  <si>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</si>
  <si>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xml:space="preserve">Commissions or gratuities, if any, paid or to be paid by us to agents relating to this Bid, and to contract execution, if we are awarded the contract, are  listed below:- </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</si>
  <si>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</si>
  <si>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</si>
  <si>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</si>
  <si>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</si>
  <si>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</si>
  <si>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</si>
  <si>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</si>
  <si>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</si>
  <si>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</si>
  <si>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</si>
  <si>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</si>
  <si>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</si>
  <si>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</si>
  <si>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</si>
  <si>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</si>
  <si>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</si>
  <si>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</si>
  <si>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</si>
  <si>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</si>
  <si>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</si>
  <si>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</si>
  <si>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</si>
  <si>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</si>
  <si>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</si>
  <si>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</si>
  <si>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</si>
  <si>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</si>
  <si>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</si>
  <si>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</si>
  <si>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</si>
  <si>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</si>
  <si>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</si>
  <si>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</si>
  <si>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</si>
  <si>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</si>
  <si>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</si>
  <si>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</si>
  <si>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</si>
  <si>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</si>
  <si>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</si>
  <si>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</si>
  <si>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</si>
  <si>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</si>
  <si>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</si>
  <si>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</si>
  <si>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</si>
  <si>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</si>
  <si>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</si>
  <si>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</si>
  <si>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6.           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</si>
  <si>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</si>
  <si>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</si>
  <si>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</si>
  <si>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</si>
  <si>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</si>
  <si>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</si>
  <si>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Sole Bidder</t>
  </si>
  <si>
    <t>JV (Joint Venture)</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</si>
  <si>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</si>
  <si>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</si>
  <si>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</si>
  <si>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</si>
  <si>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</si>
  <si>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</si>
  <si>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</si>
  <si>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</si>
  <si>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</si>
  <si>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</si>
  <si>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</si>
  <si>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</si>
  <si>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</si>
  <si>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</si>
  <si>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</si>
  <si>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</si>
  <si>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</si>
  <si>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</si>
  <si>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</si>
  <si>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</si>
  <si>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</si>
  <si>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</si>
  <si>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</si>
  <si>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</si>
  <si>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</si>
  <si>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</si>
  <si>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</si>
  <si>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</si>
  <si>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</si>
  <si>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</si>
  <si>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</si>
  <si>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</si>
  <si>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</si>
  <si>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</si>
  <si>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</si>
  <si>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</si>
  <si>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</si>
  <si>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</si>
  <si>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</si>
  <si>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</si>
  <si>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</si>
  <si>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</si>
  <si>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</si>
  <si>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</si>
  <si>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</si>
  <si>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</si>
  <si>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</si>
  <si>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</si>
  <si>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</si>
  <si>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</si>
  <si>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</si>
  <si>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</si>
  <si>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</si>
  <si>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</si>
  <si>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</si>
  <si>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</si>
  <si>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</si>
  <si>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</si>
  <si>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</si>
  <si>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</si>
  <si>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</si>
  <si>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</si>
  <si>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</si>
  <si>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</si>
  <si>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</si>
  <si>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</si>
  <si>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</si>
  <si>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</si>
  <si>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</si>
  <si>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</si>
  <si>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</si>
  <si>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</si>
  <si>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</si>
  <si>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</si>
  <si>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</si>
  <si>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</si>
  <si>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</si>
  <si>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</si>
  <si>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</si>
  <si>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</si>
  <si>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</si>
  <si>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</si>
  <si>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</si>
  <si>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</si>
  <si>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</si>
  <si>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</si>
  <si>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</si>
  <si>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</si>
  <si>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</si>
  <si>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</si>
  <si>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</si>
  <si>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</si>
  <si>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</si>
  <si>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</si>
  <si>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</si>
  <si>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</si>
  <si>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</si>
  <si>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</si>
  <si>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</si>
  <si>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</si>
  <si>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</si>
  <si>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</si>
  <si>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</si>
  <si>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</si>
  <si>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</si>
  <si>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</si>
  <si>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</si>
  <si>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</si>
  <si>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</si>
  <si>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</si>
  <si>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</si>
  <si>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</si>
  <si>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</si>
  <si>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</si>
  <si>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</si>
  <si>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</si>
  <si>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</si>
  <si>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</si>
  <si>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</si>
  <si>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</si>
  <si>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</si>
  <si>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</si>
  <si>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Proposed Tower Parts Manufacturer other than the bidder, if any [Maximum two nos.]</t>
  </si>
  <si>
    <t>Any Tower Parts Manufacturer proposed other than the bidder [Yes / No]</t>
  </si>
  <si>
    <t>nd</t>
  </si>
  <si>
    <t>February</t>
  </si>
  <si>
    <t>rd</t>
  </si>
  <si>
    <t>March</t>
  </si>
  <si>
    <t>th</t>
  </si>
  <si>
    <t>April</t>
  </si>
  <si>
    <t>May</t>
  </si>
  <si>
    <t>June</t>
  </si>
  <si>
    <t>July</t>
  </si>
  <si>
    <t>August</t>
  </si>
  <si>
    <t>September</t>
  </si>
  <si>
    <t>October</t>
  </si>
  <si>
    <t>November</t>
  </si>
  <si>
    <t>December</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</si>
  <si>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</si>
  <si>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</si>
  <si>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</si>
  <si>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</si>
  <si>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</si>
  <si>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</si>
  <si>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</si>
  <si>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</si>
  <si>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</si>
  <si>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</si>
  <si>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</si>
  <si>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</si>
  <si>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</si>
  <si>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</si>
  <si>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</si>
  <si>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</si>
  <si>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</si>
  <si>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</si>
  <si>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</si>
  <si>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</si>
  <si>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</si>
  <si>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</si>
  <si>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</si>
  <si>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</si>
  <si>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</si>
  <si>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</si>
  <si>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</si>
  <si>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</si>
  <si>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</si>
  <si>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</si>
  <si>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</si>
  <si>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</si>
  <si>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</si>
  <si>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</si>
  <si>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</si>
  <si>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</si>
  <si>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</si>
  <si>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</si>
  <si>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</si>
  <si>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</si>
  <si>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</si>
  <si>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</si>
  <si>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</si>
  <si>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</si>
  <si>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</si>
  <si>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</si>
  <si>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</si>
  <si>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</si>
  <si>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</si>
  <si>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</si>
  <si>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</si>
  <si>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</si>
  <si>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</si>
  <si>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</si>
  <si>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</si>
  <si>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</si>
  <si>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</si>
  <si>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</si>
  <si>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</si>
  <si>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</si>
  <si>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</si>
  <si>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</si>
  <si>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</si>
  <si>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</si>
  <si>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</si>
  <si>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</si>
  <si>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Quantity proposed to be bought/sub-contracted</t>
  </si>
  <si>
    <t xml:space="preserve">Details of the proposed sub-contractor/sub-vendor </t>
  </si>
  <si>
    <t xml:space="preserve">Name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</si>
  <si>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</si>
  <si>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</si>
  <si>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</si>
  <si>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</si>
  <si>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</si>
  <si>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</si>
  <si>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</si>
  <si>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</si>
  <si>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</si>
  <si>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</si>
  <si>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</si>
  <si>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</si>
  <si>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</si>
  <si>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</si>
  <si>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</si>
  <si>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</si>
  <si>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</si>
  <si>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</si>
  <si>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</si>
  <si>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</si>
  <si>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</si>
  <si>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IEEMA</t>
  </si>
  <si>
    <t>B.</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</si>
  <si>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</si>
  <si>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</si>
  <si>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</si>
  <si>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</si>
  <si>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</si>
  <si>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</si>
  <si>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</si>
  <si>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</si>
  <si>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</si>
  <si>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</si>
  <si>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</si>
  <si>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</si>
  <si>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</si>
  <si>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</si>
  <si>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</si>
  <si>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</si>
  <si>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</si>
  <si>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</si>
  <si>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</si>
  <si>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</si>
  <si>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</si>
  <si>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</si>
  <si>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</si>
  <si>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(2)</t>
  </si>
  <si>
    <t>Section II - Commitments of the Bidder/Contractor</t>
  </si>
  <si>
    <t>Page 2 of 8</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</si>
  <si>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</si>
  <si>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</si>
  <si>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</si>
  <si>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</si>
  <si>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</si>
  <si>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</si>
  <si>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</si>
  <si>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</si>
  <si>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</si>
  <si>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</si>
  <si>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</si>
  <si>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</si>
  <si>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</si>
  <si>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</si>
  <si>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</si>
  <si>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</si>
  <si>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</si>
  <si>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(8)</t>
  </si>
  <si>
    <t>Page 6 of 8</t>
  </si>
  <si>
    <t>(9)</t>
  </si>
  <si>
    <t>(*)</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</si>
  <si>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</si>
  <si>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</si>
  <si>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</si>
  <si>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</si>
  <si>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</si>
  <si>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</si>
  <si>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</si>
  <si>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</si>
  <si>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</si>
  <si>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</si>
  <si>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</si>
  <si>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</si>
  <si>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</si>
  <si>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</si>
  <si>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</si>
  <si>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 xml:space="preserve">  </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</si>
  <si>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</si>
  <si>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</si>
  <si>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</si>
  <si>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Power of Attorney. Bidders may use their own proforma for furnishing the required information with the bid.</t>
  </si>
  <si>
    <t xml:space="preserve">Note: Bidders may note that no prescribed proforma has been enclosed for </t>
  </si>
  <si>
    <t>No</t>
  </si>
  <si>
    <t>Attachment 8 Manufacturer’s Authorisation Form : To be furnished as per proforma provided in the bidding document, on the letter head of the each Manufactures proposed to supply main items. Not included here.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</si>
  <si>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</si>
  <si>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</si>
  <si>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</si>
  <si>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</si>
  <si>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</si>
  <si>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</si>
  <si>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</si>
  <si>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</si>
  <si>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</si>
  <si>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</si>
  <si>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</si>
  <si>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 ……. …….. …… ……. …….. </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</si>
  <si>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</si>
  <si>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</si>
  <si>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</si>
  <si>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</si>
  <si>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</si>
  <si>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</si>
  <si>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</si>
  <si>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</si>
  <si>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</si>
  <si>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</si>
  <si>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</si>
  <si>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</si>
  <si>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2016- 2017</t>
  </si>
  <si>
    <t>2017- 2018</t>
  </si>
  <si>
    <t>2018- 2019</t>
  </si>
  <si>
    <t>Safety Pact</t>
  </si>
  <si>
    <t>(Safety Pact)</t>
  </si>
  <si>
    <t>Safety Pact is annexed separately herewith this Volume.</t>
  </si>
  <si>
    <t>1.We hereby furnish the details of the items/ sub-assemblies (supply items), we propose to buy for the purpose of furnishing and installation of the subject Package :</t>
  </si>
  <si>
    <t>1. We hereby furnish the details of the items, components, raw material, services which we propose to buy/avail from Micro and Small Enterprises (MSEs) for the purpose of completion of works under the subject package :</t>
  </si>
  <si>
    <t xml:space="preserve">Name of Micro and Small Enterprises (MSEs) </t>
  </si>
  <si>
    <t>Name &amp; Address</t>
  </si>
  <si>
    <t xml:space="preserve">Category
(Micro or Small)
</t>
  </si>
  <si>
    <t>ATTACHMENT-5A</t>
  </si>
  <si>
    <t>(Items, Components, Raw Material, Services proposed to be sourced from Micro and Small Enterprises): The details of the items, components, raw material, services which is proposed to bought/availed from Micro and Small Enterprises for the purpose of completion of works</t>
  </si>
  <si>
    <t xml:space="preserve">We are a Micro and Small Enterprise (MSE) registered with </t>
  </si>
  <si>
    <t>2019- 2020</t>
  </si>
  <si>
    <t>(iii)</t>
  </si>
  <si>
    <t>As per para BDS/ITB clause 9.3 q, Bidder shall furnish the details of their Provident Fund Code Number</t>
  </si>
  <si>
    <t>Name of Bidders/JV Partners</t>
  </si>
  <si>
    <t>Provident Fund Code Number</t>
  </si>
  <si>
    <t xml:space="preserve">Details </t>
  </si>
  <si>
    <t>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Accordingly,We hereby furnish the details of ex-employees of POWERGRID who had retired/ resigned at the level of General Manager and above from POWERGRID and subsequently have been employed by us:</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</si>
  <si>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</si>
  <si>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</si>
  <si>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rPr>
        <b/>
        <sz val="11"/>
        <rFont val="Book Antiqua"/>
        <family val="1"/>
      </rPr>
      <t xml:space="preserve">Note:  </t>
    </r>
    <r>
      <rPr>
        <sz val="11"/>
        <rFont val="Book Antiqua"/>
        <family val="1"/>
      </rPr>
      <t xml:space="preserve">
1. “Code of Business Conduct and Ethics for Senior Management Personnel” and “Code of Business Conduct and Ethics for Board Members” are available on POWERGRID’s website https://www.powergridindia.com.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</si>
  <si>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I.</t>
  </si>
  <si>
    <t>b.</t>
  </si>
  <si>
    <t>GSTIN Numbers</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</si>
  <si>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</si>
  <si>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</si>
  <si>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</si>
  <si>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</si>
  <si>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</si>
  <si>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7.       </t>
  </si>
  <si>
    <t>8.       </t>
  </si>
  <si>
    <t>9.       </t>
  </si>
  <si>
    <t>The above amounts are in accordance with the price schedules attached herewith and are made part of this bid</t>
  </si>
  <si>
    <t>Declaration of Key Managerial Person jointly with Power of Attorney holder</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</si>
  <si>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</si>
  <si>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</si>
  <si>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</si>
  <si>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insurance, unloading, storage,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</si>
  <si>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GCC 5.7</t>
  </si>
  <si>
    <t>Contractors Responsibility</t>
  </si>
  <si>
    <r>
      <t xml:space="preserve">Are you a MSE owned by SC/ST* entrepreneurs in line with Public Procurement Policy for Micro and Small Enterprises (MSEs) order 2012 including subsequent amendment/notification/order </t>
    </r>
    <r>
      <rPr>
        <b/>
        <i/>
        <sz val="11"/>
        <rFont val="Book Antiqua"/>
        <family val="1"/>
      </rPr>
      <t>(Indicate Yes/No)</t>
    </r>
  </si>
  <si>
    <t>3.(a)       </t>
  </si>
  <si>
    <t>3.(b)</t>
  </si>
  <si>
    <t>Yes</t>
  </si>
  <si>
    <t>3.(c)</t>
  </si>
  <si>
    <t xml:space="preserve">If 3(b) is ‘Yes’ please mention whether you are (Proprietary MSE/ Partnership MSE/ Private Limited Company) owned by SC/ST entrepreneurs
</t>
  </si>
  <si>
    <t>(iv)</t>
  </si>
  <si>
    <t>(v)</t>
  </si>
  <si>
    <r>
      <t>Remarks</t>
    </r>
    <r>
      <rPr>
        <b/>
        <sz val="11"/>
        <rFont val="Book Antiqua"/>
        <family val="1"/>
      </rPr>
      <t>:</t>
    </r>
  </si>
  <si>
    <t>*The definition of MSEs owned by SC/ST is as given under:</t>
  </si>
  <si>
    <t>a.</t>
  </si>
  <si>
    <t>In case of proprietary MSE, proprietor(s) shall be SC /ST.</t>
  </si>
  <si>
    <t>In case of partnership MSE, the SC/ST partners shall be holding at least 51% shares in the unit.</t>
  </si>
  <si>
    <t xml:space="preserve">c. </t>
  </si>
  <si>
    <t>In case of Private Limited companies, at least 51% share shall be held by SC/ST promoters.</t>
  </si>
  <si>
    <r>
      <t>Documentary evidence</t>
    </r>
    <r>
      <rPr>
        <b/>
        <sz val="11"/>
        <rFont val="Book Antiqua"/>
        <family val="1"/>
      </rPr>
      <t>: Please provide scanned copy(ies) of the SC/ST certificate(s) issued by District Authority as applicable for SC/ST MSE category as per (a), (b) or (c) above.</t>
    </r>
  </si>
  <si>
    <t xml:space="preserve">We meet the eligibility requirements and have no conflict of interest in accordance with ITB Clause 2 </t>
  </si>
  <si>
    <t>NOTE: (In case of JV, all partners of the Joint Venture shall be MSEs to consdier its bid as bid from MSE, JV bidder with at least one non-MSE partner (whether lead or other partner)  shall not be eligible for the benefit available to the MSE bidders)</t>
  </si>
  <si>
    <t xml:space="preserve">2. We hereby  delare that we would not subcontract the erection portion of the contract without prior approval of the Employer.
</t>
  </si>
  <si>
    <t>Are you a MSE owned by women in line with Public Procurement Policy for Micro and Small Enterprises (MSEs) order 2012, Public Procurement Policy for Micro and Small Enterprises (MSEs) Amendment Order 2018 including subsequent amendment/notification/order (Indicate Yes/No)</t>
  </si>
  <si>
    <t>3.(d)</t>
  </si>
  <si>
    <t>ATTACHMENT-3 (QR)</t>
  </si>
  <si>
    <t>Bidder’s Name and Address :</t>
  </si>
  <si>
    <t>Name:</t>
  </si>
  <si>
    <t>Address:</t>
  </si>
  <si>
    <r>
      <t xml:space="preserve">Whether Bidder is MSE
</t>
    </r>
    <r>
      <rPr>
        <i/>
        <sz val="11"/>
        <rFont val="Book Antiqua"/>
        <family val="1"/>
      </rPr>
      <t>[Select from drop down menu]</t>
    </r>
    <r>
      <rPr>
        <sz val="11"/>
        <rFont val="Book Antiqua"/>
        <family val="1"/>
      </rPr>
      <t xml:space="preserve">
</t>
    </r>
  </si>
  <si>
    <r>
      <t xml:space="preserve">Specify type of Bidder
</t>
    </r>
    <r>
      <rPr>
        <i/>
        <sz val="11"/>
        <rFont val="Book Antiqua"/>
        <family val="1"/>
      </rPr>
      <t>[Select from drop down menu]</t>
    </r>
  </si>
  <si>
    <t>JOINT VENTURE (JV)</t>
  </si>
  <si>
    <t>Name and Address of Agent</t>
  </si>
  <si>
    <t>Purpose of Commission or Gratuity</t>
  </si>
  <si>
    <t>It is hereby agreed by and between the parties as under:</t>
  </si>
  <si>
    <t xml:space="preserve">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</si>
  <si>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</si>
  <si>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</si>
  <si>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 )</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</si>
  <si>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</si>
  <si>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</si>
  <si>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</si>
  <si>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</si>
  <si>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</si>
  <si>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</si>
  <si>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(e )</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</si>
  <si>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</si>
  <si>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</si>
  <si>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The Bidder/Contractor shall ensure adoption of Integrity Pact by its Sub-contractors and shall be responsible for the same</t>
  </si>
  <si>
    <t>The Bidder/Contractor will not instigate third persons to commit offences outlined above or be an accessory to such offences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</si>
  <si>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</si>
  <si>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</si>
  <si>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</si>
  <si>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</si>
  <si>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</si>
  <si>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</si>
  <si>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</si>
  <si>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</si>
  <si>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(10)</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</si>
  <si>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</si>
  <si>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</si>
  <si>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</si>
  <si>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</si>
  <si>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</si>
  <si>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</si>
  <si>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The IEM will submit a written report to the Chairman-cum-Managing Director, POWERGRID within 8 to 10 weeks from the date of reference or intimation to him by POWERGRID and, should the occasion arise, submit proposals for correcting problematic situations</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</si>
  <si>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</si>
  <si>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</si>
  <si>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The word ‘IEM’ would include both singular and plural</t>
  </si>
  <si>
    <t>This Section shall be applicable for only those packages wherein the IEMs have been identified in Section – I : Invitation for Bids and/or Clause ITB 9.3 in Section – III: Bid Data Sheets of Conditions of Contract, Volume-I of the Bidding Documents</t>
  </si>
  <si>
    <t>Changes and supplements as well as termination notices need to be made in writing. Side agreements have not been made.</t>
  </si>
  <si>
    <t>Issues like Warranty/Guarantees etc. shall be outside the purview of IEMs.</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</si>
  <si>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</si>
  <si>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</si>
  <si>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</si>
  <si>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</si>
  <si>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</si>
  <si>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t>2021-2022</t>
  </si>
  <si>
    <t>2022-2023</t>
  </si>
  <si>
    <t>Attachment 18 Safety Pact : To be submitted as per ITB Clause No. 9.3(s) and as per remarks in the safety pact.</t>
  </si>
  <si>
    <t>Integrity Pact is annexed separately herewith this Volume.</t>
  </si>
  <si>
    <t>SOLE BIDDER</t>
  </si>
  <si>
    <t>POWERGRID values full compliance with all relevant laws of the land, rules,  regulations, economic use of resources, and of fairness /  transparency in its relations with its Bidders/ Contractors."</t>
  </si>
  <si>
    <t xml:space="preserve">Details / write-up to engage the Locals sub-contractor/sub-vendor </t>
  </si>
  <si>
    <t>In line with ITB Clause 9.3 (e), we intend to supply following items which are to be manufactured within Arunachal Pradesh. 
We further  declare that  we would source material / services for atleast 30% of the Installation Price of Second /Services contract from within Arunachal Pradesh.</t>
  </si>
  <si>
    <t>(Declaration to source material/equipment and services from within Arunachal Pradesh)</t>
  </si>
  <si>
    <t>Raw Material</t>
  </si>
  <si>
    <t xml:space="preserve">Supply &amp; Placement of Reinforcement Steel </t>
  </si>
  <si>
    <t>2023-2024</t>
  </si>
  <si>
    <t>: Attachments:</t>
  </si>
  <si>
    <t>Instruction for printing &amp; submitting Integrity Pact</t>
  </si>
  <si>
    <t>2024-2025</t>
  </si>
  <si>
    <t>2025-2026</t>
  </si>
  <si>
    <t>For further details bidders may please refer ITB Clause 9.3 (o).</t>
  </si>
  <si>
    <t>Attachment-3 (QR Schedule) : Format attached in Volume-III of Bidding Documents.</t>
  </si>
  <si>
    <t>2020-2021</t>
  </si>
  <si>
    <t>Attachment-3 (QR) is attached with this Volume.</t>
  </si>
  <si>
    <t xml:space="preserve">(c) </t>
  </si>
  <si>
    <t>Wholesale Price Index Number for   `Manufacture of Basic Metals’(Group Item) (monthly)  (Base: 2011-12=100), as published by Office of Economic Advisor, Ministry of Commerce &amp; Industry(www.eaindustry.nic.in).</t>
  </si>
  <si>
    <t>Wholesale Price Index Number for `HSD’(Individual Commodity) (monthly)  (Base: 2011-12=100), as published by Office of Economic Advisor, Ministry of Commerce &amp; Industry(www.eaindustry.nic.in).</t>
  </si>
  <si>
    <t>Indian field labour index – namely All India average consumer price index for Industrial Workers (monthly)  (Base: 2016= 100), as published by Labour Bureau, Shimla, Government of India (www.labourbureau.nic.in).</t>
  </si>
  <si>
    <t>(Subcontractors Proposed by the Bidder)</t>
  </si>
  <si>
    <t>(a) Supply Portion:</t>
  </si>
  <si>
    <t>(Compliance to the process related to the e-RA Terms &amp; Conditions and the Business Rules governing the e-RA)</t>
  </si>
  <si>
    <t>We confirm that:</t>
  </si>
  <si>
    <t>1)	The undersigned is authorized representative of the Bidder.</t>
  </si>
  <si>
    <t xml:space="preserve">2)	We have studied the e-Reverse Auction Terms &amp; Conditions and the Business Rules governing the e-Reverse Auction as mentioned in your letter and confirm our agreement to them.	</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</si>
  <si>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</si>
  <si>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t>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</si>
  <si>
    <t xml:space="preserve">We hereby confirm that we will honor the Bids placed by us during the auction process. 	</t>
  </si>
  <si>
    <t>INR</t>
  </si>
  <si>
    <t>Month</t>
  </si>
  <si>
    <t>Attachments 3(JV),  4,  4(A),  4(B),  5, 5(A), 5(B), 6, 7,  9,  10, 11, 12, 13,14, 14-IP, 15, 16, 17, 19, 20, 25 and Bid Form for 1st Envelope are included here.</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</si>
  <si>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</si>
  <si>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(ii) Interest Bearing Engineering Advance:</t>
  </si>
  <si>
    <t>Attachment 1 Bid Security : To be submitted as per ITB Clause No. 13.</t>
  </si>
  <si>
    <t>Option for Interest Bearing Advance(s) (Initial Advance and/or Engineering Advance) and Information for E-payment, PF details and declaration regarding Micro/Small &amp; Medium Enterprises</t>
  </si>
  <si>
    <t>(Option for Interest Bearing Advance(s) (Initial Advance and/or Engineering Advance) and Information for E-payment, PF details and declaration regarding Micro/Small &amp; Medium Enterprises)</t>
  </si>
  <si>
    <t>(i) Interest bearing Initial advance :</t>
  </si>
  <si>
    <t>(b) Services Portion: Interest Bearing Initial Advance</t>
  </si>
  <si>
    <t>Interest Bearing Advance(s)</t>
  </si>
  <si>
    <t xml:space="preserve">Period in months from the effective date of contract </t>
  </si>
  <si>
    <t xml:space="preserve">Affidavit of Self certification regarding Minimum Local Content in line with PPP-MII order, if applicable </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</si>
  <si>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 </t>
  </si>
  <si>
    <t>Declaration by the Bidder regarding events encountered pursuant to ITB Clause 2.1</t>
  </si>
  <si>
    <t>Certification by the Bidder as per DoE Order in line with ITB Clause 2.1</t>
  </si>
  <si>
    <t xml:space="preserve">a designated Authority of GoI under the Public Procurement Policy for MSEs order 2012, Notification dated 01/06/2020 and 26/06/2020 including subsequent amendments, read in conjunction with related notifications issued from time to time for such enterprises. (applicable for MSE only) </t>
  </si>
  <si>
    <t xml:space="preserve">Items, Components, Raw material, Services proposed to be sourced from Micro and Small Enterprises (MSEs) </t>
  </si>
  <si>
    <t>Witness 2 :</t>
  </si>
  <si>
    <t>Compliance to the process related to the e-RA Terms &amp; Conditions and the Business Rules governing the e-RA.</t>
  </si>
  <si>
    <t>ATTACHMENT-12</t>
  </si>
  <si>
    <t>Name of Materials/Labour</t>
  </si>
  <si>
    <t>Value of index as 30 days prior to date set for opening of bids</t>
  </si>
  <si>
    <t>In accordance with Clause 2, Appendix-2, Form of Contract Agreement, Section-VI; Forms. Volume-I</t>
  </si>
  <si>
    <t xml:space="preserve">A) For Equipment Ex-Works Price Component </t>
  </si>
  <si>
    <t>a=</t>
  </si>
  <si>
    <t>b=</t>
  </si>
  <si>
    <t>iii)</t>
  </si>
  <si>
    <t>c=</t>
  </si>
  <si>
    <t>iv)</t>
  </si>
  <si>
    <t>d=</t>
  </si>
  <si>
    <t>v)</t>
  </si>
  <si>
    <t>Labour</t>
  </si>
  <si>
    <t>l=</t>
  </si>
  <si>
    <t xml:space="preserve">Indian field labour index – namely All India average consumer price index for Industrial Workers (monthly)  (Base: 2001= 100), as published by Labour Bureau, Shimla, Government of India (www.labourbureau.nic.in).
</t>
  </si>
  <si>
    <t>a)</t>
  </si>
  <si>
    <t>III</t>
  </si>
  <si>
    <t>Circuit Breaker</t>
  </si>
  <si>
    <t>b)</t>
  </si>
  <si>
    <t>The sum of the value of coefficients for raw materials: a+b+c+d=0.55 to 0.65 and sum of all the coefficients including labour shall be a+b+c+d+l=0.85.</t>
  </si>
  <si>
    <t>Current Transformer</t>
  </si>
  <si>
    <t>Labour I=</t>
  </si>
  <si>
    <t>V</t>
  </si>
  <si>
    <t>Capacitive VoltageTransformer</t>
  </si>
  <si>
    <t>VI</t>
  </si>
  <si>
    <t>Isolators</t>
  </si>
  <si>
    <t>VII</t>
  </si>
  <si>
    <t>Surge Arrester</t>
  </si>
  <si>
    <t xml:space="preserve">Labour </t>
  </si>
  <si>
    <t>PVC/XLPE Insulated Power and Control Cable</t>
  </si>
  <si>
    <t>a=PVC Compound</t>
  </si>
  <si>
    <t>Published Price of Metal</t>
  </si>
  <si>
    <t>i) Aluminium per MT</t>
  </si>
  <si>
    <t>ii) Copper per MT</t>
  </si>
  <si>
    <t>c)</t>
  </si>
  <si>
    <t>Weight in MT of Metal per kM
(Size wise)</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</si>
  <si>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</si>
  <si>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</si>
  <si>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</si>
  <si>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</si>
  <si>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</si>
  <si>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 xml:space="preserve">VIII.  </t>
  </si>
  <si>
    <t>Series Reactor [ 420 kV, 12 ohm, 2500A, 1-ph air core dry type Series Reactor]</t>
  </si>
  <si>
    <t>Copper(a)</t>
  </si>
  <si>
    <t>Aluminium(a)</t>
  </si>
  <si>
    <t>The value of coefficient for raw materials: a=0.65 to 0.73 and value of coefficient for labour shall be between 0.12 and 0.20,  so that sum of all the coefficients including labour shall be a+l=0.85</t>
  </si>
  <si>
    <t>For Installation Price Component</t>
  </si>
  <si>
    <t xml:space="preserve">Installation price component (including Civil works but excluding ‘supply &amp; placement of reinforcement steel’ and ‘concreting’)  </t>
  </si>
  <si>
    <t>HSD</t>
  </si>
  <si>
    <t>Manufacture of Basic Metals</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</si>
  <si>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</si>
  <si>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</si>
  <si>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</si>
  <si>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</si>
  <si>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</si>
  <si>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Name  :</t>
  </si>
  <si>
    <t>We hereby furnish the relevant details pertaining to the price adjustment provisions for equipment as specified in your specifications and documents for the subject Substation package. The necessary documentary evidence is enclosed.</t>
  </si>
  <si>
    <t>Place   :</t>
  </si>
  <si>
    <t>l =</t>
  </si>
  <si>
    <t xml:space="preserve">Attachment-21 to 28: To be submitted as perproforma provided in the bidding document.  </t>
  </si>
  <si>
    <t xml:space="preserve">Bid Securing Declaration </t>
  </si>
  <si>
    <t xml:space="preserve">Dear Sir,  
We conform that the equipments offered shall have minimum performance specified in Technical Specification. We further guarantee the performance/efficiency of the equipments in response to the Technical Specifications. </t>
  </si>
  <si>
    <t xml:space="preserve">III </t>
  </si>
  <si>
    <t xml:space="preserve">IV </t>
  </si>
  <si>
    <t>Substation Structures (including Bolts &amp; Nuts)</t>
  </si>
  <si>
    <t>ORIGINAL</t>
  </si>
  <si>
    <t>Undertaking by the bidder regarding Compliance of DMI&amp;SP policy</t>
  </si>
  <si>
    <t>Undertaking regarding submission of original/Hard copy part of the bid</t>
  </si>
  <si>
    <r>
      <t xml:space="preserve">We agree to abide by this bid for a period of </t>
    </r>
    <r>
      <rPr>
        <sz val="11"/>
        <color rgb="FFFF0000"/>
        <rFont val="Book Antiqua"/>
        <family val="1"/>
      </rPr>
      <t>six (06) months</t>
    </r>
    <r>
      <rPr>
        <sz val="11"/>
        <rFont val="Book Antiqua"/>
        <family val="1"/>
      </rPr>
      <t xml:space="preserve"> from the date fixed for opening of bids as stipulated in the Bidding Documents, and it shall remain binding upon us and may be accepted by you at any time before the expiration of that period. </t>
    </r>
  </si>
  <si>
    <t>(n)</t>
  </si>
  <si>
    <t>GCC 40</t>
  </si>
  <si>
    <t>Conciliation</t>
  </si>
  <si>
    <r>
      <t>This agreement is subject to Indian Law. Place of performance and jurisdiction is the establishment 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Integrity Pact. </t>
    </r>
  </si>
  <si>
    <r>
      <t>Views expressed or suggestions/submissions made by the parties and the recommendations of the CVO/IEM# in respect of the violation of this agreement, shall not be relied on or introduced as evidence in the arbitral</t>
    </r>
    <r>
      <rPr>
        <b/>
        <sz val="12"/>
        <rFont val="Book Antiqua"/>
        <family val="1"/>
      </rPr>
      <t>/Conciliation</t>
    </r>
    <r>
      <rPr>
        <sz val="12"/>
        <rFont val="Book Antiqua"/>
        <family val="1"/>
      </rPr>
      <t xml:space="preserve"> or judicial proceedings (arising out of the arbitral</t>
    </r>
    <r>
      <rPr>
        <b/>
        <sz val="12"/>
        <rFont val="Book Antiqua"/>
        <family val="1"/>
      </rPr>
      <t>/Conciliation</t>
    </r>
    <r>
      <rPr>
        <sz val="12"/>
        <rFont val="Book Antiqua"/>
        <family val="1"/>
      </rPr>
      <t xml:space="preserve"> proceedings) by the parties in connection with the disputes/differences arising out of the subject contract.</t>
    </r>
  </si>
  <si>
    <t>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t>
  </si>
  <si>
    <t>SS-125</t>
  </si>
  <si>
    <t>CC/NT/W-AIS/DOM/A06/24/04589</t>
  </si>
  <si>
    <t xml:space="preserve">(ii) Bay Equipment upgradation at Hisar S/s </t>
  </si>
  <si>
    <t xml:space="preserve">(i) Extn. of 765/400kV Bhadla-II S/S under Augmentation with 1x1500MVA, 765/400kV  ICT (5th) at Bhadla-II 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</si>
</sst>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m/d/yy;@"/>
  </numFmts>
  <fonts count="77">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b/>
      <sz val="18"/>
      <color indexed="12"/>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b/>
      <sz val="11"/>
      <name val="Arial"/>
      <family val="2"/>
    </font>
    <font>
      <b/>
      <i/>
      <sz val="11"/>
      <name val="Book Antiqua"/>
      <family val="1"/>
    </font>
    <font>
      <sz val="11"/>
      <color indexed="8"/>
      <name val="Calibri"/>
      <family val="2"/>
    </font>
    <font>
      <i/>
      <sz val="12"/>
      <color indexed="8"/>
      <name val="Book Antiqua"/>
      <family val="1"/>
    </font>
    <font>
      <b/>
      <i/>
      <sz val="12"/>
      <color indexed="8"/>
      <name val="Book Antiqua"/>
      <family val="1"/>
    </font>
    <font>
      <b/>
      <u/>
      <sz val="12"/>
      <name val="Book Antiqua"/>
      <family val="1"/>
    </font>
    <font>
      <i/>
      <sz val="14"/>
      <name val="Book Antiqua"/>
      <family val="1"/>
    </font>
    <font>
      <b/>
      <u/>
      <sz val="14"/>
      <name val="Book Antiqua"/>
      <family val="1"/>
    </font>
    <font>
      <u/>
      <sz val="10"/>
      <color theme="10"/>
      <name val="Book Antiqua"/>
      <family val="1"/>
    </font>
    <font>
      <sz val="11"/>
      <color theme="0" tint="-4.9989318521683403E-2"/>
      <name val="Book Antiqua"/>
      <family val="1"/>
    </font>
    <font>
      <b/>
      <sz val="11"/>
      <color rgb="FFFF0000"/>
      <name val="Book Antiqua"/>
      <family val="1"/>
    </font>
    <font>
      <sz val="11"/>
      <color theme="0"/>
      <name val="Book Antiqua"/>
      <family val="1"/>
    </font>
    <font>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2"/>
      <color rgb="FFFF0000"/>
      <name val="Arial"/>
      <family val="2"/>
    </font>
  </fonts>
  <fills count="1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0070C0"/>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s>
  <cellStyleXfs count="44">
    <xf numFmtId="0" fontId="0" fillId="0" borderId="0"/>
    <xf numFmtId="9" fontId="12" fillId="0" borderId="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4" fontId="13" fillId="0" borderId="0" applyFont="0" applyFill="0" applyBorder="0" applyAlignment="0" applyProtection="0"/>
    <xf numFmtId="164" fontId="1"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68" fillId="0" borderId="0" applyNumberFormat="0" applyFill="0" applyBorder="0" applyAlignment="0" applyProtection="0"/>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13" fillId="0" borderId="0"/>
    <xf numFmtId="0" fontId="1" fillId="0" borderId="0"/>
    <xf numFmtId="0" fontId="13" fillId="0" borderId="0"/>
    <xf numFmtId="0" fontId="1" fillId="0" borderId="0"/>
    <xf numFmtId="0" fontId="8" fillId="0" borderId="0"/>
    <xf numFmtId="0" fontId="13" fillId="0" borderId="0"/>
    <xf numFmtId="0" fontId="13" fillId="0" borderId="0"/>
    <xf numFmtId="0" fontId="62" fillId="0" borderId="0"/>
    <xf numFmtId="0" fontId="1" fillId="0" borderId="0"/>
    <xf numFmtId="0" fontId="49" fillId="0" borderId="0"/>
    <xf numFmtId="0" fontId="8" fillId="0" borderId="0"/>
    <xf numFmtId="0" fontId="1"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cellStyleXfs>
  <cellXfs count="1056">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35" applyAlignment="1">
      <alignment vertical="center"/>
    </xf>
    <xf numFmtId="0" fontId="8" fillId="0" borderId="0" xfId="39" applyAlignment="1" applyProtection="1">
      <alignment vertical="center"/>
      <protection hidden="1"/>
    </xf>
    <xf numFmtId="0" fontId="8" fillId="0" borderId="0" xfId="39" applyAlignment="1" applyProtection="1">
      <alignment horizontal="left" vertical="center" indent="1"/>
      <protection hidden="1"/>
    </xf>
    <xf numFmtId="0" fontId="9" fillId="0" borderId="0" xfId="39" applyFont="1" applyAlignment="1" applyProtection="1">
      <alignment vertical="center"/>
      <protection hidden="1"/>
    </xf>
    <xf numFmtId="0" fontId="9" fillId="0" borderId="0" xfId="0" applyFont="1" applyAlignment="1">
      <alignment vertical="center"/>
    </xf>
    <xf numFmtId="0" fontId="9" fillId="0" borderId="0" xfId="35" applyFont="1" applyAlignment="1" applyProtection="1">
      <alignment horizontal="left" vertical="center" indent="1"/>
      <protection hidden="1"/>
    </xf>
    <xf numFmtId="0" fontId="9" fillId="0" borderId="0" xfId="35" applyFont="1"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35"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top" wrapText="1"/>
      <protection hidden="1"/>
    </xf>
    <xf numFmtId="0" fontId="4" fillId="0" borderId="7" xfId="0" applyFont="1" applyBorder="1" applyAlignment="1" applyProtection="1">
      <alignment vertical="top" wrapText="1"/>
      <protection hidden="1"/>
    </xf>
    <xf numFmtId="0" fontId="8" fillId="0" borderId="0" xfId="0" applyFont="1" applyAlignment="1" applyProtection="1">
      <alignment horizontal="right" vertical="center"/>
      <protection hidden="1"/>
    </xf>
    <xf numFmtId="0" fontId="9" fillId="0" borderId="0" xfId="0" applyFont="1" applyAlignment="1" applyProtection="1">
      <alignment horizontal="left" vertical="top"/>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8" xfId="0" applyFont="1" applyBorder="1" applyAlignment="1" applyProtection="1">
      <alignment horizontal="center" vertical="center" wrapText="1"/>
      <protection hidden="1"/>
    </xf>
    <xf numFmtId="0" fontId="8" fillId="0" borderId="3"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172" fontId="8" fillId="0" borderId="0" xfId="0" applyNumberFormat="1" applyFont="1" applyAlignment="1" applyProtection="1">
      <alignment horizontal="center" vertical="center"/>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vertical="top"/>
      <protection hidden="1"/>
    </xf>
    <xf numFmtId="0" fontId="0" fillId="0" borderId="0" xfId="0" applyAlignment="1" applyProtection="1">
      <alignment vertical="top"/>
      <protection hidden="1"/>
    </xf>
    <xf numFmtId="0" fontId="26" fillId="0" borderId="0" xfId="0" applyFont="1" applyAlignment="1" applyProtection="1">
      <alignment vertical="center"/>
      <protection hidden="1"/>
    </xf>
    <xf numFmtId="0" fontId="0" fillId="0" borderId="0" xfId="0" applyAlignment="1" applyProtection="1">
      <alignment horizont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173" fontId="8" fillId="0" borderId="0" xfId="0" applyNumberFormat="1" applyFont="1" applyAlignment="1" applyProtection="1">
      <alignment horizontal="left" vertical="center"/>
      <protection hidden="1"/>
    </xf>
    <xf numFmtId="0" fontId="9" fillId="0" borderId="0" xfId="0" applyFont="1" applyAlignment="1" applyProtection="1">
      <alignment horizontal="left" vertical="center" indent="2"/>
      <protection hidden="1"/>
    </xf>
    <xf numFmtId="0" fontId="8" fillId="0" borderId="0" xfId="0" applyFont="1" applyAlignment="1" applyProtection="1">
      <alignment horizontal="left" vertical="center" indent="2"/>
      <protection hidden="1"/>
    </xf>
    <xf numFmtId="0" fontId="8" fillId="0" borderId="0" xfId="0" applyFont="1" applyAlignment="1" applyProtection="1">
      <alignment horizontal="left" vertical="center" indent="3"/>
      <protection hidden="1"/>
    </xf>
    <xf numFmtId="172" fontId="8" fillId="0" borderId="0" xfId="0" applyNumberFormat="1" applyFont="1" applyAlignment="1" applyProtection="1">
      <alignment horizontal="center" vertical="top"/>
      <protection hidden="1"/>
    </xf>
    <xf numFmtId="172" fontId="8" fillId="0" borderId="0" xfId="0" applyNumberFormat="1" applyFont="1" applyAlignment="1" applyProtection="1">
      <alignment horizontal="left" vertical="top"/>
      <protection hidden="1"/>
    </xf>
    <xf numFmtId="0" fontId="8" fillId="0" borderId="0" xfId="0" applyFont="1" applyAlignment="1" applyProtection="1">
      <alignment horizontal="justify" vertical="top"/>
      <protection hidden="1"/>
    </xf>
    <xf numFmtId="0" fontId="27" fillId="0" borderId="0" xfId="0" applyFont="1" applyAlignment="1" applyProtection="1">
      <alignment horizontal="justify" vertical="top"/>
      <protection hidden="1"/>
    </xf>
    <xf numFmtId="172" fontId="8" fillId="0" borderId="0" xfId="0" applyNumberFormat="1" applyFont="1" applyAlignment="1" applyProtection="1">
      <alignment horizontal="justify" vertical="top" wrapText="1"/>
      <protection hidden="1"/>
    </xf>
    <xf numFmtId="172" fontId="8" fillId="0" borderId="0" xfId="0" applyNumberFormat="1" applyFont="1" applyAlignment="1" applyProtection="1">
      <alignment horizontal="left" vertical="top" indent="2"/>
      <protection hidden="1"/>
    </xf>
    <xf numFmtId="172" fontId="8" fillId="0" borderId="0" xfId="0" applyNumberFormat="1" applyFont="1" applyAlignment="1" applyProtection="1">
      <alignment horizontal="left" vertical="center" indent="3"/>
      <protection hidden="1"/>
    </xf>
    <xf numFmtId="0" fontId="8" fillId="0" borderId="0" xfId="0" applyFont="1" applyAlignment="1" applyProtection="1">
      <alignment horizontal="left" vertical="center" wrapText="1" indent="2"/>
      <protection hidden="1"/>
    </xf>
    <xf numFmtId="0" fontId="1" fillId="0" borderId="0" xfId="0" applyFont="1" applyProtection="1">
      <protection hidden="1"/>
    </xf>
    <xf numFmtId="0" fontId="1" fillId="0" borderId="0" xfId="0" applyFont="1" applyAlignment="1" applyProtection="1">
      <alignment vertical="center"/>
      <protection hidden="1"/>
    </xf>
    <xf numFmtId="0" fontId="4" fillId="0" borderId="5" xfId="0" quotePrefix="1" applyFont="1" applyBorder="1" applyAlignment="1" applyProtection="1">
      <alignment horizontal="center" vertical="center"/>
      <protection hidden="1"/>
    </xf>
    <xf numFmtId="0" fontId="9" fillId="0" borderId="12" xfId="0" applyFont="1" applyBorder="1" applyAlignment="1" applyProtection="1">
      <alignment vertical="center"/>
      <protection hidden="1"/>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Alignment="1" applyProtection="1">
      <alignment horizontal="justify" vertical="center"/>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29" fillId="0" borderId="0" xfId="38" applyFont="1" applyAlignment="1" applyProtection="1">
      <alignment vertical="center"/>
      <protection hidden="1"/>
    </xf>
    <xf numFmtId="0" fontId="29" fillId="0" borderId="0" xfId="38" applyFont="1" applyProtection="1">
      <protection hidden="1"/>
    </xf>
    <xf numFmtId="0" fontId="13" fillId="0" borderId="0" xfId="38" applyProtection="1">
      <protection hidden="1"/>
    </xf>
    <xf numFmtId="0" fontId="4" fillId="0" borderId="0" xfId="38" applyFont="1" applyAlignment="1" applyProtection="1">
      <alignment vertical="center"/>
      <protection hidden="1"/>
    </xf>
    <xf numFmtId="0" fontId="4" fillId="0" borderId="4" xfId="38" applyFont="1" applyBorder="1" applyAlignment="1" applyProtection="1">
      <alignment vertical="center"/>
      <protection hidden="1"/>
    </xf>
    <xf numFmtId="0" fontId="13" fillId="0" borderId="0" xfId="38" applyAlignment="1" applyProtection="1">
      <alignment vertical="center"/>
      <protection hidden="1"/>
    </xf>
    <xf numFmtId="0" fontId="31" fillId="0" borderId="0" xfId="38" applyFont="1" applyAlignment="1" applyProtection="1">
      <alignment vertical="center"/>
      <protection hidden="1"/>
    </xf>
    <xf numFmtId="0" fontId="4" fillId="0" borderId="15" xfId="38" applyFont="1" applyBorder="1" applyAlignment="1" applyProtection="1">
      <alignment vertical="center"/>
      <protection hidden="1"/>
    </xf>
    <xf numFmtId="0" fontId="24" fillId="0" borderId="0" xfId="38" applyFont="1" applyAlignment="1" applyProtection="1">
      <alignment vertical="center"/>
      <protection hidden="1"/>
    </xf>
    <xf numFmtId="0" fontId="8" fillId="0" borderId="16" xfId="0" applyFont="1" applyBorder="1" applyAlignment="1" applyProtection="1">
      <alignment horizontal="center" vertical="center" wrapText="1"/>
      <protection hidden="1"/>
    </xf>
    <xf numFmtId="0" fontId="32" fillId="0" borderId="0" xfId="38" applyFont="1" applyAlignment="1" applyProtection="1">
      <alignment vertical="center"/>
      <protection hidden="1"/>
    </xf>
    <xf numFmtId="0" fontId="33" fillId="0" borderId="0" xfId="38" applyFont="1"/>
    <xf numFmtId="0" fontId="32" fillId="0" borderId="0" xfId="38" applyFont="1" applyProtection="1">
      <protection hidden="1"/>
    </xf>
    <xf numFmtId="0" fontId="33" fillId="0" borderId="0" xfId="38" applyFont="1" applyProtection="1">
      <protection hidden="1"/>
    </xf>
    <xf numFmtId="0" fontId="9" fillId="0" borderId="0" xfId="0" applyFont="1" applyAlignment="1" applyProtection="1">
      <alignment horizontal="left" vertical="center" indent="1"/>
      <protection hidden="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vertical="center" wrapText="1"/>
      <protection hidden="1"/>
    </xf>
    <xf numFmtId="0" fontId="8" fillId="2" borderId="7" xfId="0" applyFont="1" applyFill="1" applyBorder="1" applyAlignment="1" applyProtection="1">
      <alignment vertical="center"/>
      <protection locked="0"/>
    </xf>
    <xf numFmtId="0" fontId="4" fillId="2" borderId="19" xfId="0" applyFont="1" applyFill="1" applyBorder="1" applyAlignment="1" applyProtection="1">
      <alignment horizontal="center" vertical="top" wrapText="1"/>
      <protection locked="0"/>
    </xf>
    <xf numFmtId="0" fontId="4" fillId="2" borderId="20" xfId="0" applyFont="1" applyFill="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hidden="1"/>
    </xf>
    <xf numFmtId="0" fontId="4" fillId="2" borderId="6" xfId="0" applyFont="1" applyFill="1" applyBorder="1" applyAlignment="1" applyProtection="1">
      <alignment horizontal="center" vertical="top" wrapText="1"/>
      <protection locked="0"/>
    </xf>
    <xf numFmtId="0" fontId="8" fillId="0" borderId="0" xfId="0" applyFont="1" applyProtection="1">
      <protection hidden="1"/>
    </xf>
    <xf numFmtId="0" fontId="9" fillId="0" borderId="0" xfId="39" applyFont="1" applyAlignment="1" applyProtection="1">
      <alignment vertical="top"/>
      <protection hidden="1"/>
    </xf>
    <xf numFmtId="0" fontId="4" fillId="0" borderId="0" xfId="0" applyFont="1" applyAlignment="1" applyProtection="1">
      <alignment horizontal="center" vertical="center"/>
      <protection hidden="1"/>
    </xf>
    <xf numFmtId="0" fontId="8" fillId="2" borderId="6" xfId="0" applyFont="1" applyFill="1" applyBorder="1" applyAlignment="1" applyProtection="1">
      <alignment horizontal="left" vertical="center"/>
      <protection locked="0"/>
    </xf>
    <xf numFmtId="0" fontId="10" fillId="0" borderId="0" xfId="0" applyFont="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21" xfId="0" applyFont="1" applyBorder="1" applyAlignment="1" applyProtection="1">
      <alignment vertical="center"/>
      <protection hidden="1"/>
    </xf>
    <xf numFmtId="0" fontId="8" fillId="0" borderId="18" xfId="0" applyFont="1" applyBorder="1" applyAlignment="1" applyProtection="1">
      <alignment vertical="center"/>
      <protection hidden="1"/>
    </xf>
    <xf numFmtId="0" fontId="8" fillId="0" borderId="22" xfId="0" applyFont="1" applyBorder="1" applyAlignment="1" applyProtection="1">
      <alignment vertical="center"/>
      <protection hidden="1"/>
    </xf>
    <xf numFmtId="0" fontId="8" fillId="0" borderId="23" xfId="0" applyFont="1" applyBorder="1" applyAlignment="1" applyProtection="1">
      <alignment vertical="center"/>
      <protection hidden="1"/>
    </xf>
    <xf numFmtId="0" fontId="8" fillId="0" borderId="24"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8" fillId="0" borderId="14"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4" fillId="2" borderId="6" xfId="0" applyFont="1" applyFill="1" applyBorder="1" applyAlignment="1" applyProtection="1">
      <alignment horizontal="left" vertical="center" indent="4"/>
      <protection locked="0"/>
    </xf>
    <xf numFmtId="0" fontId="9" fillId="0" borderId="0" xfId="39" applyFont="1" applyAlignment="1" applyProtection="1">
      <alignment horizontal="left" vertical="center"/>
      <protection hidden="1"/>
    </xf>
    <xf numFmtId="0" fontId="8" fillId="0" borderId="26" xfId="0" applyFont="1" applyBorder="1" applyAlignment="1" applyProtection="1">
      <alignment horizontal="left" vertical="center"/>
      <protection hidden="1"/>
    </xf>
    <xf numFmtId="0" fontId="8" fillId="0" borderId="0" xfId="35" applyAlignment="1" applyProtection="1">
      <alignment horizontal="left" vertical="center" indent="1"/>
      <protection hidden="1"/>
    </xf>
    <xf numFmtId="0" fontId="7" fillId="0" borderId="0" xfId="0" applyFont="1" applyAlignment="1" applyProtection="1">
      <alignment vertical="center"/>
      <protection hidden="1"/>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Alignment="1" applyProtection="1">
      <alignment horizontal="center" vertical="center"/>
      <protection hidden="1"/>
    </xf>
    <xf numFmtId="0" fontId="38" fillId="0" borderId="0" xfId="0" applyFont="1" applyProtection="1">
      <protection hidden="1"/>
    </xf>
    <xf numFmtId="0" fontId="41" fillId="0" borderId="0" xfId="0" applyFont="1" applyAlignment="1" applyProtection="1">
      <alignment vertical="center"/>
      <protection hidden="1"/>
    </xf>
    <xf numFmtId="0" fontId="42" fillId="0" borderId="0" xfId="0" applyFont="1" applyAlignment="1" applyProtection="1">
      <alignment vertical="center"/>
      <protection hidden="1"/>
    </xf>
    <xf numFmtId="0" fontId="35" fillId="0" borderId="0" xfId="35" applyFont="1" applyAlignment="1" applyProtection="1">
      <alignment horizontal="left" vertical="center" indent="1"/>
      <protection hidden="1"/>
    </xf>
    <xf numFmtId="0" fontId="3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0" fillId="0" borderId="0" xfId="39" applyFont="1" applyAlignment="1" applyProtection="1">
      <alignment vertical="center"/>
      <protection hidden="1"/>
    </xf>
    <xf numFmtId="0" fontId="39" fillId="0" borderId="0" xfId="0" applyFont="1" applyAlignment="1" applyProtection="1">
      <alignment horizontal="center" vertical="center"/>
      <protection hidden="1"/>
    </xf>
    <xf numFmtId="0" fontId="4" fillId="0" borderId="0" xfId="0" applyFont="1" applyProtection="1">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8" fillId="0" borderId="15" xfId="0" applyFont="1" applyBorder="1" applyAlignment="1" applyProtection="1">
      <alignment vertical="center"/>
      <protection hidden="1"/>
    </xf>
    <xf numFmtId="0" fontId="8" fillId="0" borderId="0" xfId="39" applyAlignment="1" applyProtection="1">
      <alignment vertical="top"/>
      <protection hidden="1"/>
    </xf>
    <xf numFmtId="0" fontId="8" fillId="0" borderId="6" xfId="0" applyFont="1" applyBorder="1" applyAlignment="1" applyProtection="1">
      <alignment vertical="center" wrapText="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5" fillId="0" borderId="0" xfId="0" applyFont="1" applyProtection="1">
      <protection hidden="1"/>
    </xf>
    <xf numFmtId="0" fontId="24" fillId="2" borderId="6" xfId="0" applyFont="1" applyFill="1" applyBorder="1" applyAlignment="1" applyProtection="1">
      <alignment horizontal="right" vertical="center" wrapText="1"/>
      <protection locked="0"/>
    </xf>
    <xf numFmtId="0" fontId="13" fillId="0" borderId="0" xfId="37" applyAlignment="1" applyProtection="1">
      <alignment vertical="center"/>
      <protection hidden="1"/>
    </xf>
    <xf numFmtId="0" fontId="13" fillId="0" borderId="0" xfId="37" applyProtection="1">
      <protection hidden="1"/>
    </xf>
    <xf numFmtId="0" fontId="35" fillId="0" borderId="0" xfId="0" applyFont="1" applyAlignment="1" applyProtection="1">
      <alignment vertical="center"/>
      <protection hidden="1"/>
    </xf>
    <xf numFmtId="0" fontId="8" fillId="0" borderId="0" xfId="0" applyFont="1" applyAlignment="1" applyProtection="1">
      <alignment horizontal="right" vertical="top"/>
      <protection hidden="1"/>
    </xf>
    <xf numFmtId="0" fontId="47" fillId="0" borderId="0" xfId="0" applyFont="1" applyAlignment="1" applyProtection="1">
      <alignment vertical="center"/>
      <protection hidden="1"/>
    </xf>
    <xf numFmtId="0" fontId="46"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0" fontId="34" fillId="0" borderId="0" xfId="0" applyFont="1" applyAlignment="1" applyProtection="1">
      <alignment horizontal="left" vertical="center"/>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8" xfId="0" applyFont="1" applyBorder="1" applyAlignment="1" applyProtection="1">
      <alignment horizontal="left" vertical="center" wrapText="1" indent="2"/>
      <protection hidden="1"/>
    </xf>
    <xf numFmtId="0" fontId="8" fillId="0" borderId="17" xfId="0" applyFont="1" applyBorder="1" applyAlignment="1" applyProtection="1">
      <alignment horizontal="left" vertical="center" wrapText="1" indent="2"/>
      <protection hidden="1"/>
    </xf>
    <xf numFmtId="0" fontId="4" fillId="0" borderId="0" xfId="0" applyFont="1" applyAlignment="1" applyProtection="1">
      <alignment horizontal="justify" vertical="center"/>
      <protection hidden="1"/>
    </xf>
    <xf numFmtId="0" fontId="9" fillId="0" borderId="0" xfId="0" applyFont="1" applyAlignment="1" applyProtection="1">
      <alignment horizontal="center" vertical="center" wrapText="1"/>
      <protection hidden="1"/>
    </xf>
    <xf numFmtId="0" fontId="44" fillId="0" borderId="0" xfId="0" applyFont="1" applyAlignment="1" applyProtection="1">
      <alignment vertical="center"/>
      <protection locked="0"/>
    </xf>
    <xf numFmtId="0" fontId="44" fillId="0" borderId="0" xfId="0" applyFont="1" applyAlignment="1" applyProtection="1">
      <alignment vertical="center" wrapText="1"/>
      <protection hidden="1"/>
    </xf>
    <xf numFmtId="0" fontId="44" fillId="0" borderId="0" xfId="0" applyFont="1" applyAlignment="1" applyProtection="1">
      <alignment vertical="center"/>
      <protection hidden="1"/>
    </xf>
    <xf numFmtId="0" fontId="49" fillId="0" borderId="0" xfId="0" applyFont="1" applyProtection="1">
      <protection hidden="1"/>
    </xf>
    <xf numFmtId="0" fontId="24" fillId="0" borderId="0" xfId="0" applyFont="1" applyProtection="1">
      <protection hidden="1"/>
    </xf>
    <xf numFmtId="0" fontId="7" fillId="0" borderId="0" xfId="0" applyFont="1" applyAlignment="1" applyProtection="1">
      <alignment horizontal="center" vertical="top"/>
      <protection hidden="1"/>
    </xf>
    <xf numFmtId="0" fontId="3" fillId="0" borderId="0" xfId="0" applyFont="1" applyAlignment="1" applyProtection="1">
      <alignment horizontal="center" vertical="top"/>
      <protection hidden="1"/>
    </xf>
    <xf numFmtId="0" fontId="8" fillId="0" borderId="16" xfId="0" applyFont="1" applyBorder="1" applyAlignment="1" applyProtection="1">
      <alignment horizontal="left" vertical="center" wrapText="1" indent="2"/>
      <protection hidden="1"/>
    </xf>
    <xf numFmtId="0" fontId="49" fillId="0" borderId="0" xfId="0" applyFont="1" applyProtection="1">
      <protection locked="0"/>
    </xf>
    <xf numFmtId="0" fontId="13" fillId="0" borderId="0" xfId="37" applyAlignment="1" applyProtection="1">
      <alignment horizontal="left" vertical="center"/>
      <protection hidden="1"/>
    </xf>
    <xf numFmtId="0" fontId="13" fillId="0" borderId="0" xfId="37" applyAlignment="1" applyProtection="1">
      <alignment horizontal="center" vertical="center"/>
      <protection hidden="1"/>
    </xf>
    <xf numFmtId="0" fontId="13" fillId="0" borderId="0" xfId="37" applyAlignment="1" applyProtection="1">
      <alignment horizontal="left"/>
      <protection hidden="1"/>
    </xf>
    <xf numFmtId="0" fontId="13" fillId="0" borderId="0" xfId="37" applyAlignment="1" applyProtection="1">
      <alignment horizontal="center"/>
      <protection hidden="1"/>
    </xf>
    <xf numFmtId="0" fontId="13" fillId="0" borderId="0" xfId="40" applyAlignment="1" applyProtection="1">
      <alignment horizontal="center"/>
      <protection hidden="1"/>
    </xf>
    <xf numFmtId="0" fontId="13" fillId="0" borderId="0" xfId="40" applyProtection="1">
      <protection hidden="1"/>
    </xf>
    <xf numFmtId="0" fontId="8" fillId="0" borderId="0" xfId="0" applyFont="1" applyAlignment="1" applyProtection="1">
      <alignment vertical="center" wrapText="1"/>
      <protection locked="0" hidden="1"/>
    </xf>
    <xf numFmtId="0" fontId="51" fillId="0" borderId="0" xfId="0" applyFont="1" applyAlignment="1" applyProtection="1">
      <alignment vertical="center"/>
      <protection hidden="1"/>
    </xf>
    <xf numFmtId="0" fontId="51" fillId="0" borderId="0" xfId="0" applyFont="1" applyProtection="1">
      <protection hidden="1"/>
    </xf>
    <xf numFmtId="0" fontId="52" fillId="0" borderId="0" xfId="0" applyFont="1" applyAlignment="1" applyProtection="1">
      <alignment vertical="center"/>
      <protection hidden="1"/>
    </xf>
    <xf numFmtId="0" fontId="53" fillId="0" borderId="0" xfId="0" applyFont="1" applyAlignment="1" applyProtection="1">
      <alignment vertical="center"/>
      <protection hidden="1"/>
    </xf>
    <xf numFmtId="0" fontId="54" fillId="0" borderId="0" xfId="35" applyFont="1" applyAlignment="1" applyProtection="1">
      <alignment vertical="center"/>
      <protection hidden="1"/>
    </xf>
    <xf numFmtId="0" fontId="54" fillId="0" borderId="0" xfId="39" applyFont="1" applyAlignment="1" applyProtection="1">
      <alignment vertical="center"/>
      <protection hidden="1"/>
    </xf>
    <xf numFmtId="0" fontId="51" fillId="0" borderId="0" xfId="0" applyFont="1" applyAlignment="1" applyProtection="1">
      <alignment horizontal="justify" vertical="center"/>
      <protection hidden="1"/>
    </xf>
    <xf numFmtId="0" fontId="54" fillId="0" borderId="0" xfId="35" applyFont="1" applyAlignment="1" applyProtection="1">
      <alignment horizontal="justify" vertical="center"/>
      <protection hidden="1"/>
    </xf>
    <xf numFmtId="0" fontId="54" fillId="0" borderId="0" xfId="39" applyFont="1" applyAlignment="1" applyProtection="1">
      <alignment horizontal="justify" vertical="center"/>
      <protection hidden="1"/>
    </xf>
    <xf numFmtId="0" fontId="51" fillId="0" borderId="0" xfId="0" applyFont="1" applyAlignment="1" applyProtection="1">
      <alignment horizontal="justify"/>
      <protection hidden="1"/>
    </xf>
    <xf numFmtId="0" fontId="24" fillId="0" borderId="0" xfId="0" applyFont="1" applyAlignment="1" applyProtection="1">
      <alignment horizontal="center"/>
      <protection hidden="1"/>
    </xf>
    <xf numFmtId="0" fontId="55" fillId="0" borderId="0" xfId="0" applyFont="1"/>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top"/>
      <protection hidden="1"/>
    </xf>
    <xf numFmtId="0" fontId="24" fillId="0" borderId="0" xfId="0" applyFont="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top"/>
      <protection hidden="1"/>
    </xf>
    <xf numFmtId="0" fontId="4" fillId="0" borderId="0" xfId="0" applyFont="1" applyAlignment="1" applyProtection="1">
      <alignment horizontal="justify"/>
      <protection hidden="1"/>
    </xf>
    <xf numFmtId="0" fontId="7" fillId="0" borderId="0" xfId="0" applyFont="1" applyAlignment="1" applyProtection="1">
      <alignment horizontal="justify"/>
      <protection hidden="1"/>
    </xf>
    <xf numFmtId="0" fontId="4" fillId="0" borderId="0" xfId="0" quotePrefix="1" applyFont="1" applyAlignment="1" applyProtection="1">
      <alignment vertical="top"/>
      <protection hidden="1"/>
    </xf>
    <xf numFmtId="0" fontId="4" fillId="0" borderId="0" xfId="0" applyFont="1" applyAlignment="1" applyProtection="1">
      <alignment horizontal="left"/>
      <protection hidden="1"/>
    </xf>
    <xf numFmtId="0" fontId="4" fillId="0" borderId="0" xfId="0" applyFont="1" applyAlignment="1" applyProtection="1">
      <alignment vertical="top" wrapText="1"/>
      <protection hidden="1"/>
    </xf>
    <xf numFmtId="0" fontId="7" fillId="0" borderId="0" xfId="0" applyFont="1" applyAlignment="1" applyProtection="1">
      <alignment horizontal="justify" vertical="top" wrapText="1"/>
      <protection hidden="1"/>
    </xf>
    <xf numFmtId="0" fontId="7" fillId="0" borderId="0" xfId="0" applyFont="1" applyAlignment="1" applyProtection="1">
      <alignment vertical="top" wrapText="1"/>
      <protection hidden="1"/>
    </xf>
    <xf numFmtId="15" fontId="4" fillId="0" borderId="0" xfId="0" applyNumberFormat="1" applyFont="1" applyAlignment="1" applyProtection="1">
      <alignment vertical="top"/>
      <protection hidden="1"/>
    </xf>
    <xf numFmtId="0" fontId="4" fillId="0" borderId="4" xfId="0" applyFont="1" applyBorder="1" applyProtection="1">
      <protection hidden="1"/>
    </xf>
    <xf numFmtId="0" fontId="8" fillId="2" borderId="7"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indent="1"/>
      <protection hidden="1"/>
    </xf>
    <xf numFmtId="0" fontId="8" fillId="0" borderId="0" xfId="39" applyAlignment="1" applyProtection="1">
      <alignment horizontal="left" vertical="center" wrapText="1"/>
      <protection hidden="1"/>
    </xf>
    <xf numFmtId="0" fontId="4" fillId="2" borderId="28"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173" fontId="9" fillId="0" borderId="0" xfId="0" applyNumberFormat="1" applyFont="1" applyAlignment="1" applyProtection="1">
      <alignment horizontal="left" vertical="center" wrapText="1" indent="1"/>
      <protection hidden="1"/>
    </xf>
    <xf numFmtId="0" fontId="9" fillId="0" borderId="0" xfId="0" applyFont="1" applyAlignment="1">
      <alignment horizontal="left" vertical="center" wrapText="1" indent="1"/>
    </xf>
    <xf numFmtId="0" fontId="9" fillId="0" borderId="0" xfId="0" applyFont="1" applyAlignment="1" applyProtection="1">
      <alignment horizontal="left" vertical="center" wrapText="1"/>
      <protection hidden="1"/>
    </xf>
    <xf numFmtId="0" fontId="8" fillId="2" borderId="31" xfId="0" applyFont="1" applyFill="1" applyBorder="1" applyAlignment="1" applyProtection="1">
      <alignment horizontal="left" vertical="center" wrapText="1"/>
      <protection locked="0"/>
    </xf>
    <xf numFmtId="0" fontId="8" fillId="2" borderId="0" xfId="0" applyFont="1" applyFill="1" applyAlignment="1" applyProtection="1">
      <alignment vertical="center" wrapText="1"/>
      <protection locked="0"/>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top" wrapText="1"/>
      <protection locked="0" hidden="1"/>
    </xf>
    <xf numFmtId="0" fontId="69" fillId="0" borderId="0" xfId="0" applyFont="1" applyAlignment="1" applyProtection="1">
      <alignment vertical="center" wrapText="1"/>
      <protection hidden="1"/>
    </xf>
    <xf numFmtId="0" fontId="57" fillId="0" borderId="0" xfId="38" applyFont="1" applyProtection="1">
      <protection hidden="1"/>
    </xf>
    <xf numFmtId="0" fontId="58" fillId="0" borderId="5" xfId="38" applyFont="1" applyBorder="1" applyAlignment="1" applyProtection="1">
      <alignment horizontal="center" vertical="center"/>
      <protection hidden="1"/>
    </xf>
    <xf numFmtId="0" fontId="58" fillId="0" borderId="5" xfId="38" applyFont="1" applyBorder="1" applyAlignment="1" applyProtection="1">
      <alignment horizontal="center" vertical="top"/>
      <protection hidden="1"/>
    </xf>
    <xf numFmtId="0" fontId="58" fillId="0" borderId="26" xfId="38" applyFont="1" applyBorder="1" applyAlignment="1" applyProtection="1">
      <alignment horizontal="center" vertical="top"/>
      <protection hidden="1"/>
    </xf>
    <xf numFmtId="0" fontId="70" fillId="7" borderId="12" xfId="38" applyFont="1" applyFill="1" applyBorder="1" applyAlignment="1" applyProtection="1">
      <alignment horizontal="center" vertical="top"/>
      <protection hidden="1"/>
    </xf>
    <xf numFmtId="0" fontId="8" fillId="0" borderId="0" xfId="38" applyFont="1" applyAlignment="1" applyProtection="1">
      <alignment vertical="center"/>
      <protection hidden="1"/>
    </xf>
    <xf numFmtId="0" fontId="4" fillId="0" borderId="22" xfId="24" quotePrefix="1" applyFont="1" applyBorder="1" applyAlignment="1" applyProtection="1">
      <alignment horizontal="center" vertical="top"/>
      <protection hidden="1"/>
    </xf>
    <xf numFmtId="0" fontId="4" fillId="0" borderId="32" xfId="24" quotePrefix="1" applyFont="1" applyBorder="1" applyAlignment="1" applyProtection="1">
      <alignment horizontal="center" vertical="top"/>
      <protection hidden="1"/>
    </xf>
    <xf numFmtId="0" fontId="4" fillId="0" borderId="0" xfId="24" applyFont="1" applyProtection="1">
      <protection hidden="1"/>
    </xf>
    <xf numFmtId="0" fontId="1" fillId="0" borderId="0" xfId="24" applyFont="1" applyProtection="1">
      <protection hidden="1"/>
    </xf>
    <xf numFmtId="0" fontId="8" fillId="0" borderId="3"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8" fillId="0" borderId="10" xfId="0" applyFont="1" applyBorder="1" applyAlignment="1" applyProtection="1">
      <alignment vertical="center"/>
      <protection hidden="1"/>
    </xf>
    <xf numFmtId="0" fontId="71" fillId="0" borderId="0" xfId="0" applyFont="1" applyAlignment="1" applyProtection="1">
      <alignment vertical="center"/>
      <protection hidden="1"/>
    </xf>
    <xf numFmtId="0" fontId="9" fillId="0" borderId="4" xfId="28" applyFont="1" applyBorder="1" applyAlignment="1" applyProtection="1">
      <alignment vertical="center"/>
      <protection hidden="1"/>
    </xf>
    <xf numFmtId="0" fontId="8" fillId="0" borderId="4" xfId="28" applyFont="1" applyBorder="1" applyAlignment="1" applyProtection="1">
      <alignment vertical="center"/>
      <protection hidden="1"/>
    </xf>
    <xf numFmtId="0" fontId="9" fillId="0" borderId="4" xfId="28" applyFont="1" applyBorder="1" applyAlignment="1" applyProtection="1">
      <alignment horizontal="right"/>
      <protection hidden="1"/>
    </xf>
    <xf numFmtId="0" fontId="1" fillId="0" borderId="0" xfId="28" applyAlignment="1" applyProtection="1">
      <alignment vertical="center"/>
      <protection hidden="1"/>
    </xf>
    <xf numFmtId="0" fontId="1" fillId="0" borderId="0" xfId="28" applyProtection="1">
      <protection hidden="1"/>
    </xf>
    <xf numFmtId="0" fontId="8" fillId="0" borderId="0" xfId="28" applyFont="1" applyAlignment="1" applyProtection="1">
      <alignment vertical="center"/>
      <protection hidden="1"/>
    </xf>
    <xf numFmtId="0" fontId="38" fillId="0" borderId="0" xfId="28" applyFont="1" applyAlignment="1" applyProtection="1">
      <alignment horizontal="center"/>
      <protection hidden="1"/>
    </xf>
    <xf numFmtId="0" fontId="2" fillId="0" borderId="0" xfId="28" applyFont="1" applyAlignment="1" applyProtection="1">
      <alignment vertical="center"/>
      <protection hidden="1"/>
    </xf>
    <xf numFmtId="0" fontId="11" fillId="0" borderId="0" xfId="28" applyFont="1" applyAlignment="1" applyProtection="1">
      <alignment vertical="center"/>
      <protection hidden="1"/>
    </xf>
    <xf numFmtId="0" fontId="9" fillId="0" borderId="0" xfId="28" applyFont="1" applyAlignment="1" applyProtection="1">
      <alignment horizontal="center" vertical="center"/>
      <protection hidden="1"/>
    </xf>
    <xf numFmtId="0" fontId="3" fillId="0" borderId="0" xfId="28" applyFont="1" applyAlignment="1" applyProtection="1">
      <alignment vertical="center"/>
      <protection hidden="1"/>
    </xf>
    <xf numFmtId="0" fontId="8" fillId="0" borderId="0" xfId="28" applyFont="1" applyAlignment="1" applyProtection="1">
      <alignment horizontal="justify" vertical="center"/>
      <protection hidden="1"/>
    </xf>
    <xf numFmtId="0" fontId="9" fillId="0" borderId="0" xfId="28" applyFont="1" applyAlignment="1" applyProtection="1">
      <alignment vertical="center"/>
      <protection hidden="1"/>
    </xf>
    <xf numFmtId="0" fontId="4" fillId="0" borderId="0" xfId="28" applyFont="1" applyAlignment="1" applyProtection="1">
      <alignment vertical="center"/>
      <protection hidden="1"/>
    </xf>
    <xf numFmtId="0" fontId="8" fillId="0" borderId="6" xfId="28" applyFont="1" applyBorder="1" applyAlignment="1" applyProtection="1">
      <alignment horizontal="center" vertical="center" wrapText="1"/>
      <protection hidden="1"/>
    </xf>
    <xf numFmtId="0" fontId="8" fillId="8" borderId="6" xfId="28" applyFont="1" applyFill="1" applyBorder="1" applyAlignment="1" applyProtection="1">
      <alignment horizontal="center" vertical="top" wrapText="1"/>
      <protection locked="0"/>
    </xf>
    <xf numFmtId="0" fontId="8" fillId="2" borderId="6" xfId="28" applyFont="1" applyFill="1" applyBorder="1" applyAlignment="1" applyProtection="1">
      <alignment vertical="top" wrapText="1"/>
      <protection locked="0"/>
    </xf>
    <xf numFmtId="0" fontId="8" fillId="2" borderId="6" xfId="28" applyFont="1" applyFill="1" applyBorder="1" applyAlignment="1" applyProtection="1">
      <alignment horizontal="left" vertical="top" wrapText="1"/>
      <protection locked="0"/>
    </xf>
    <xf numFmtId="0" fontId="8" fillId="0" borderId="0" xfId="28" applyFont="1" applyAlignment="1">
      <alignment horizontal="center" vertical="top" wrapText="1"/>
    </xf>
    <xf numFmtId="0" fontId="8" fillId="0" borderId="0" xfId="28" applyFont="1" applyAlignment="1">
      <alignment vertical="top" wrapText="1"/>
    </xf>
    <xf numFmtId="0" fontId="8" fillId="0" borderId="0" xfId="28" applyFont="1" applyAlignment="1">
      <alignment horizontal="left" vertical="top" wrapText="1"/>
    </xf>
    <xf numFmtId="0" fontId="8" fillId="0" borderId="0" xfId="28" applyFont="1" applyAlignment="1" applyProtection="1">
      <alignment horizontal="center" vertical="top" wrapText="1"/>
      <protection locked="0"/>
    </xf>
    <xf numFmtId="0" fontId="8" fillId="0" borderId="0" xfId="28" applyFont="1" applyAlignment="1" applyProtection="1">
      <alignment vertical="top" wrapText="1"/>
      <protection locked="0"/>
    </xf>
    <xf numFmtId="0" fontId="8" fillId="0" borderId="0" xfId="28" applyFont="1" applyAlignment="1" applyProtection="1">
      <alignment horizontal="left" vertical="top" wrapText="1"/>
      <protection locked="0"/>
    </xf>
    <xf numFmtId="0" fontId="9" fillId="0" borderId="0" xfId="28" applyFont="1" applyAlignment="1" applyProtection="1">
      <alignment horizontal="right" vertical="center" indent="1"/>
      <protection hidden="1"/>
    </xf>
    <xf numFmtId="0" fontId="9" fillId="0" borderId="0" xfId="28" applyFont="1" applyAlignment="1" applyProtection="1">
      <alignment horizontal="left" vertical="center"/>
      <protection hidden="1"/>
    </xf>
    <xf numFmtId="173" fontId="9" fillId="0" borderId="0" xfId="28" applyNumberFormat="1" applyFont="1" applyAlignment="1" applyProtection="1">
      <alignment horizontal="left" vertical="center" indent="1"/>
      <protection hidden="1"/>
    </xf>
    <xf numFmtId="0" fontId="9" fillId="0" borderId="0" xfId="28" applyFont="1" applyAlignment="1" applyProtection="1">
      <alignment horizontal="left" vertical="center" wrapText="1" indent="1"/>
      <protection hidden="1"/>
    </xf>
    <xf numFmtId="0" fontId="8" fillId="0" borderId="0" xfId="28" applyFont="1" applyAlignment="1" applyProtection="1">
      <alignment horizontal="left" vertical="center" indent="1"/>
      <protection hidden="1"/>
    </xf>
    <xf numFmtId="0" fontId="8" fillId="0" borderId="6" xfId="28" applyFont="1" applyBorder="1" applyAlignment="1" applyProtection="1">
      <alignment horizontal="center" vertical="top" wrapText="1"/>
      <protection hidden="1"/>
    </xf>
    <xf numFmtId="0" fontId="8" fillId="2" borderId="6" xfId="28" applyFont="1" applyFill="1" applyBorder="1" applyAlignment="1" applyProtection="1">
      <alignment horizontal="left" vertical="top" wrapText="1"/>
      <protection hidden="1"/>
    </xf>
    <xf numFmtId="0" fontId="9" fillId="0" borderId="0" xfId="28" applyFont="1" applyAlignment="1" applyProtection="1">
      <alignment horizontal="center" vertical="center" wrapText="1"/>
      <protection hidden="1"/>
    </xf>
    <xf numFmtId="0" fontId="8" fillId="0" borderId="0" xfId="28" applyFont="1" applyAlignment="1" applyProtection="1">
      <alignment vertical="top"/>
      <protection hidden="1"/>
    </xf>
    <xf numFmtId="0" fontId="60" fillId="0" borderId="6" xfId="28" applyFont="1" applyBorder="1" applyAlignment="1" applyProtection="1">
      <alignment horizontal="center" vertical="center" wrapText="1"/>
      <protection hidden="1"/>
    </xf>
    <xf numFmtId="0" fontId="59" fillId="0" borderId="7" xfId="28" applyFont="1" applyBorder="1" applyAlignment="1" applyProtection="1">
      <alignment horizontal="center" vertical="top" wrapText="1"/>
      <protection hidden="1"/>
    </xf>
    <xf numFmtId="0" fontId="59" fillId="2" borderId="7" xfId="28" applyFont="1" applyFill="1" applyBorder="1" applyAlignment="1" applyProtection="1">
      <alignment vertical="top" wrapText="1"/>
      <protection locked="0" hidden="1"/>
    </xf>
    <xf numFmtId="0" fontId="59" fillId="0" borderId="19" xfId="28" applyFont="1" applyBorder="1" applyAlignment="1" applyProtection="1">
      <alignment horizontal="center" vertical="top" wrapText="1"/>
      <protection hidden="1"/>
    </xf>
    <xf numFmtId="0" fontId="59" fillId="2" borderId="19" xfId="28" applyFont="1" applyFill="1" applyBorder="1" applyAlignment="1" applyProtection="1">
      <alignment vertical="top" wrapText="1"/>
      <protection locked="0" hidden="1"/>
    </xf>
    <xf numFmtId="0" fontId="59" fillId="0" borderId="20" xfId="28" applyFont="1" applyBorder="1" applyAlignment="1" applyProtection="1">
      <alignment horizontal="center" vertical="top" wrapText="1"/>
      <protection hidden="1"/>
    </xf>
    <xf numFmtId="0" fontId="59" fillId="2" borderId="20" xfId="28" applyFont="1" applyFill="1" applyBorder="1" applyAlignment="1" applyProtection="1">
      <alignment vertical="top" wrapText="1"/>
      <protection locked="0" hidden="1"/>
    </xf>
    <xf numFmtId="0" fontId="7" fillId="0" borderId="6" xfId="28" applyFont="1" applyBorder="1" applyAlignment="1" applyProtection="1">
      <alignment horizontal="center" vertical="center" wrapText="1"/>
      <protection hidden="1"/>
    </xf>
    <xf numFmtId="0" fontId="4" fillId="0" borderId="3" xfId="28" applyFont="1" applyBorder="1" applyAlignment="1" applyProtection="1">
      <alignment vertical="top"/>
      <protection hidden="1"/>
    </xf>
    <xf numFmtId="0" fontId="7" fillId="0" borderId="9" xfId="28" applyFont="1" applyBorder="1" applyAlignment="1" applyProtection="1">
      <alignment horizontal="right" vertical="top"/>
      <protection hidden="1"/>
    </xf>
    <xf numFmtId="0" fontId="4" fillId="0" borderId="13" xfId="28" applyFont="1" applyBorder="1" applyAlignment="1" applyProtection="1">
      <alignment vertical="center"/>
      <protection hidden="1"/>
    </xf>
    <xf numFmtId="0" fontId="4" fillId="0" borderId="10" xfId="28" applyFont="1" applyBorder="1" applyAlignment="1" applyProtection="1">
      <alignment vertical="center"/>
      <protection hidden="1"/>
    </xf>
    <xf numFmtId="0" fontId="4" fillId="0" borderId="13" xfId="28" applyFont="1" applyBorder="1" applyAlignment="1" applyProtection="1">
      <alignment horizontal="justify" vertical="center"/>
      <protection hidden="1"/>
    </xf>
    <xf numFmtId="0" fontId="9" fillId="0" borderId="13" xfId="0" applyFont="1" applyBorder="1" applyAlignment="1" applyProtection="1">
      <alignment vertical="center"/>
      <protection hidden="1"/>
    </xf>
    <xf numFmtId="0" fontId="9" fillId="0" borderId="13" xfId="39"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3" xfId="0" applyFont="1" applyBorder="1" applyAlignment="1" applyProtection="1">
      <alignment horizontal="justify" vertical="center"/>
      <protection hidden="1"/>
    </xf>
    <xf numFmtId="0" fontId="7" fillId="0" borderId="0" xfId="28" applyFont="1" applyAlignment="1" applyProtection="1">
      <alignment horizontal="right" vertical="center" indent="1"/>
      <protection hidden="1"/>
    </xf>
    <xf numFmtId="0" fontId="9" fillId="0" borderId="13" xfId="0" applyFont="1" applyBorder="1" applyAlignment="1" applyProtection="1">
      <alignment horizontal="left" vertical="center"/>
      <protection hidden="1"/>
    </xf>
    <xf numFmtId="0" fontId="0" fillId="0" borderId="13" xfId="0" applyBorder="1"/>
    <xf numFmtId="0" fontId="0" fillId="0" borderId="10" xfId="0" applyBorder="1"/>
    <xf numFmtId="0" fontId="0" fillId="0" borderId="14" xfId="0" applyBorder="1"/>
    <xf numFmtId="0" fontId="0" fillId="0" borderId="4" xfId="0" applyBorder="1"/>
    <xf numFmtId="0" fontId="0" fillId="0" borderId="11" xfId="0" applyBorder="1"/>
    <xf numFmtId="0" fontId="8" fillId="0" borderId="12" xfId="0" applyFont="1" applyBorder="1" applyAlignment="1" applyProtection="1">
      <alignment horizontal="center" vertical="center" wrapText="1"/>
      <protection hidden="1"/>
    </xf>
    <xf numFmtId="0" fontId="59" fillId="4" borderId="0" xfId="33" applyFont="1" applyFill="1" applyAlignment="1" applyProtection="1">
      <alignment vertical="center"/>
      <protection hidden="1"/>
    </xf>
    <xf numFmtId="0" fontId="59" fillId="4" borderId="0" xfId="33" applyFont="1" applyFill="1" applyProtection="1">
      <protection hidden="1"/>
    </xf>
    <xf numFmtId="0" fontId="36" fillId="9" borderId="0" xfId="0" applyFont="1" applyFill="1" applyAlignment="1" applyProtection="1">
      <alignment vertical="center"/>
      <protection hidden="1"/>
    </xf>
    <xf numFmtId="0" fontId="8" fillId="2" borderId="8" xfId="0" applyFont="1" applyFill="1" applyBorder="1" applyAlignment="1" applyProtection="1">
      <alignment vertical="top" wrapText="1"/>
      <protection locked="0"/>
    </xf>
    <xf numFmtId="0" fontId="8" fillId="2" borderId="6" xfId="0" applyFont="1" applyFill="1" applyBorder="1" applyAlignment="1" applyProtection="1">
      <alignment vertical="top" wrapText="1"/>
      <protection locked="0"/>
    </xf>
    <xf numFmtId="0" fontId="45" fillId="0" borderId="0" xfId="0" applyFont="1" applyAlignment="1">
      <alignment horizontal="justify" vertical="center"/>
    </xf>
    <xf numFmtId="0" fontId="43" fillId="0" borderId="0" xfId="0" applyFont="1" applyAlignment="1">
      <alignment horizontal="justify" vertical="center"/>
    </xf>
    <xf numFmtId="0" fontId="9" fillId="0" borderId="0" xfId="0" applyFont="1" applyAlignment="1" applyProtection="1">
      <alignment vertical="top"/>
      <protection hidden="1"/>
    </xf>
    <xf numFmtId="0" fontId="4" fillId="0" borderId="33" xfId="28" applyFont="1" applyBorder="1" applyAlignment="1" applyProtection="1">
      <alignment horizontal="left" vertical="center" wrapText="1"/>
      <protection hidden="1"/>
    </xf>
    <xf numFmtId="0" fontId="4" fillId="0" borderId="15" xfId="28" applyFont="1" applyBorder="1" applyAlignment="1" applyProtection="1">
      <alignment horizontal="left" vertical="center" wrapText="1"/>
      <protection hidden="1"/>
    </xf>
    <xf numFmtId="0" fontId="7" fillId="0" borderId="4" xfId="28" applyFont="1" applyBorder="1" applyAlignment="1" applyProtection="1">
      <alignment vertical="center"/>
      <protection hidden="1"/>
    </xf>
    <xf numFmtId="0" fontId="4" fillId="0" borderId="4" xfId="28" applyFont="1" applyBorder="1" applyProtection="1">
      <protection hidden="1"/>
    </xf>
    <xf numFmtId="0" fontId="7" fillId="0" borderId="4" xfId="28" applyFont="1" applyBorder="1" applyAlignment="1" applyProtection="1">
      <alignment horizontal="right"/>
      <protection hidden="1"/>
    </xf>
    <xf numFmtId="0" fontId="4" fillId="0" borderId="0" xfId="28" applyFont="1" applyProtection="1">
      <protection hidden="1"/>
    </xf>
    <xf numFmtId="0" fontId="7" fillId="0" borderId="0" xfId="28" applyFont="1" applyAlignment="1" applyProtection="1">
      <alignment vertical="center"/>
      <protection hidden="1"/>
    </xf>
    <xf numFmtId="0" fontId="7" fillId="0" borderId="0" xfId="28" applyFont="1" applyAlignment="1" applyProtection="1">
      <alignment horizontal="left" vertical="center"/>
      <protection hidden="1"/>
    </xf>
    <xf numFmtId="0" fontId="7" fillId="0" borderId="0" xfId="35" applyFont="1" applyAlignment="1" applyProtection="1">
      <alignment horizontal="left" vertical="center" indent="1"/>
      <protection hidden="1"/>
    </xf>
    <xf numFmtId="0" fontId="4" fillId="0" borderId="0" xfId="28" applyFont="1" applyAlignment="1" applyProtection="1">
      <alignment horizontal="left" vertical="center"/>
      <protection hidden="1"/>
    </xf>
    <xf numFmtId="0" fontId="4" fillId="0" borderId="0" xfId="35" applyFont="1" applyAlignment="1" applyProtection="1">
      <alignment horizontal="left" vertical="center" indent="1"/>
      <protection hidden="1"/>
    </xf>
    <xf numFmtId="0" fontId="4" fillId="0" borderId="0" xfId="28" applyFont="1" applyAlignment="1" applyProtection="1">
      <alignment horizontal="right"/>
      <protection hidden="1"/>
    </xf>
    <xf numFmtId="0" fontId="4" fillId="0" borderId="0" xfId="28" applyFont="1" applyAlignment="1" applyProtection="1">
      <alignment horizontal="left" wrapText="1"/>
      <protection hidden="1"/>
    </xf>
    <xf numFmtId="0" fontId="4" fillId="0" borderId="0" xfId="28" applyFont="1" applyAlignment="1" applyProtection="1">
      <alignment vertical="top"/>
      <protection hidden="1"/>
    </xf>
    <xf numFmtId="0" fontId="7" fillId="0" borderId="0" xfId="28" applyFont="1" applyAlignment="1" applyProtection="1">
      <alignment horizontal="left" vertical="top" indent="5"/>
      <protection hidden="1"/>
    </xf>
    <xf numFmtId="0" fontId="4" fillId="0" borderId="0" xfId="28" applyFont="1" applyAlignment="1" applyProtection="1">
      <alignment horizontal="left" vertical="top" indent="5"/>
      <protection hidden="1"/>
    </xf>
    <xf numFmtId="49" fontId="7" fillId="0" borderId="0" xfId="28" applyNumberFormat="1" applyFont="1" applyAlignment="1" applyProtection="1">
      <alignment horizontal="right" vertical="top" indent="1"/>
      <protection hidden="1"/>
    </xf>
    <xf numFmtId="0" fontId="7" fillId="0" borderId="0" xfId="28" applyFont="1" applyAlignment="1" applyProtection="1">
      <alignment vertical="top"/>
      <protection hidden="1"/>
    </xf>
    <xf numFmtId="0" fontId="7" fillId="0" borderId="0" xfId="28" applyFont="1" applyProtection="1">
      <protection hidden="1"/>
    </xf>
    <xf numFmtId="0" fontId="4" fillId="0" borderId="6" xfId="28" applyFont="1" applyBorder="1" applyAlignment="1" applyProtection="1">
      <alignment horizontal="center" vertical="top"/>
      <protection hidden="1"/>
    </xf>
    <xf numFmtId="0" fontId="4" fillId="0" borderId="6" xfId="28" applyFont="1" applyBorder="1" applyAlignment="1" applyProtection="1">
      <alignment horizontal="center"/>
      <protection hidden="1"/>
    </xf>
    <xf numFmtId="0" fontId="4" fillId="0" borderId="6" xfId="28" applyFont="1" applyBorder="1" applyAlignment="1" applyProtection="1">
      <alignment vertical="top"/>
      <protection hidden="1"/>
    </xf>
    <xf numFmtId="0" fontId="4" fillId="0" borderId="12" xfId="28" applyFont="1" applyBorder="1" applyAlignment="1" applyProtection="1">
      <alignment vertical="top"/>
      <protection hidden="1"/>
    </xf>
    <xf numFmtId="0" fontId="4" fillId="0" borderId="9" xfId="28" applyFont="1" applyBorder="1" applyAlignment="1" applyProtection="1">
      <alignment vertical="top"/>
      <protection hidden="1"/>
    </xf>
    <xf numFmtId="0" fontId="4" fillId="0" borderId="6" xfId="28" applyFont="1" applyBorder="1" applyProtection="1">
      <protection hidden="1"/>
    </xf>
    <xf numFmtId="0" fontId="4" fillId="0" borderId="9" xfId="28" applyFont="1" applyBorder="1" applyProtection="1">
      <protection hidden="1"/>
    </xf>
    <xf numFmtId="172" fontId="7" fillId="0" borderId="0" xfId="28" applyNumberFormat="1" applyFont="1" applyAlignment="1" applyProtection="1">
      <alignment horizontal="right" vertical="center" wrapText="1"/>
      <protection hidden="1"/>
    </xf>
    <xf numFmtId="49" fontId="7" fillId="0" borderId="0" xfId="28" applyNumberFormat="1" applyFont="1" applyAlignment="1" applyProtection="1">
      <alignment horizontal="right" vertical="top"/>
      <protection hidden="1"/>
    </xf>
    <xf numFmtId="0" fontId="56" fillId="0" borderId="0" xfId="28" applyFont="1" applyAlignment="1" applyProtection="1">
      <alignment horizontal="right" vertical="top"/>
      <protection hidden="1"/>
    </xf>
    <xf numFmtId="0" fontId="50" fillId="0" borderId="0" xfId="28" applyFont="1" applyAlignment="1" applyProtection="1">
      <alignment horizontal="right" vertical="top"/>
      <protection hidden="1"/>
    </xf>
    <xf numFmtId="0" fontId="4" fillId="0" borderId="0" xfId="28" applyFont="1" applyAlignment="1" applyProtection="1">
      <alignment horizontal="right" vertical="top"/>
      <protection hidden="1"/>
    </xf>
    <xf numFmtId="0" fontId="4" fillId="0" borderId="33" xfId="28" applyFont="1" applyBorder="1" applyAlignment="1" applyProtection="1">
      <alignment vertical="top"/>
      <protection hidden="1"/>
    </xf>
    <xf numFmtId="0" fontId="4" fillId="0" borderId="0" xfId="28" applyFont="1" applyAlignment="1" applyProtection="1">
      <alignment horizontal="center" vertical="top"/>
      <protection hidden="1"/>
    </xf>
    <xf numFmtId="0" fontId="4" fillId="0" borderId="13" xfId="28" applyFont="1" applyBorder="1" applyAlignment="1" applyProtection="1">
      <alignment vertical="top"/>
      <protection hidden="1"/>
    </xf>
    <xf numFmtId="0" fontId="4" fillId="0" borderId="33" xfId="28" applyFont="1" applyBorder="1" applyAlignment="1" applyProtection="1">
      <alignment horizontal="left" vertical="top" indent="5"/>
      <protection hidden="1"/>
    </xf>
    <xf numFmtId="0" fontId="4" fillId="0" borderId="13" xfId="28" applyFont="1" applyBorder="1" applyAlignment="1" applyProtection="1">
      <alignment horizontal="left" vertical="center" indent="5"/>
      <protection hidden="1"/>
    </xf>
    <xf numFmtId="0" fontId="4" fillId="0" borderId="17" xfId="28" applyFont="1" applyBorder="1" applyAlignment="1" applyProtection="1">
      <alignment horizontal="left" vertical="top" indent="5"/>
      <protection hidden="1"/>
    </xf>
    <xf numFmtId="0" fontId="4" fillId="0" borderId="0" xfId="28" applyFont="1" applyAlignment="1" applyProtection="1">
      <alignment horizontal="right" vertical="center"/>
      <protection hidden="1"/>
    </xf>
    <xf numFmtId="0" fontId="4" fillId="0" borderId="4" xfId="28" applyFont="1" applyBorder="1" applyAlignment="1" applyProtection="1">
      <alignment vertical="top"/>
      <protection hidden="1"/>
    </xf>
    <xf numFmtId="0" fontId="4" fillId="0" borderId="4" xfId="28" applyFont="1" applyBorder="1" applyAlignment="1" applyProtection="1">
      <alignment horizontal="right" vertical="center"/>
      <protection hidden="1"/>
    </xf>
    <xf numFmtId="0" fontId="4" fillId="0" borderId="17" xfId="28" applyFont="1" applyBorder="1" applyAlignment="1" applyProtection="1">
      <alignment horizontal="right" vertical="top"/>
      <protection hidden="1"/>
    </xf>
    <xf numFmtId="0" fontId="4" fillId="2" borderId="33" xfId="28" applyFont="1" applyFill="1" applyBorder="1" applyAlignment="1" applyProtection="1">
      <alignment vertical="center" wrapText="1"/>
      <protection hidden="1"/>
    </xf>
    <xf numFmtId="0" fontId="4" fillId="2" borderId="15" xfId="28" applyFont="1" applyFill="1" applyBorder="1" applyAlignment="1" applyProtection="1">
      <alignment vertical="center" wrapText="1"/>
      <protection hidden="1"/>
    </xf>
    <xf numFmtId="0" fontId="4" fillId="2" borderId="34" xfId="28" applyFont="1" applyFill="1" applyBorder="1" applyAlignment="1" applyProtection="1">
      <alignment vertical="center" wrapText="1"/>
      <protection hidden="1"/>
    </xf>
    <xf numFmtId="0" fontId="4" fillId="2" borderId="13" xfId="28" applyFont="1" applyFill="1" applyBorder="1" applyAlignment="1" applyProtection="1">
      <alignment vertical="center" wrapText="1"/>
      <protection hidden="1"/>
    </xf>
    <xf numFmtId="0" fontId="4" fillId="2" borderId="0" xfId="28" applyFont="1" applyFill="1" applyAlignment="1" applyProtection="1">
      <alignment vertical="center" wrapText="1"/>
      <protection hidden="1"/>
    </xf>
    <xf numFmtId="0" fontId="4" fillId="2" borderId="10" xfId="28" applyFont="1" applyFill="1" applyBorder="1" applyAlignment="1" applyProtection="1">
      <alignment vertical="center" wrapText="1"/>
      <protection hidden="1"/>
    </xf>
    <xf numFmtId="0" fontId="4" fillId="0" borderId="0" xfId="28" applyFont="1" applyAlignment="1" applyProtection="1">
      <alignment vertical="top" wrapText="1"/>
      <protection hidden="1"/>
    </xf>
    <xf numFmtId="0" fontId="4" fillId="0" borderId="0" xfId="28" applyFont="1" applyAlignment="1" applyProtection="1">
      <alignment horizontal="left" vertical="top" wrapText="1"/>
      <protection hidden="1"/>
    </xf>
    <xf numFmtId="0" fontId="4" fillId="0" borderId="4" xfId="28" applyFont="1" applyBorder="1" applyAlignment="1" applyProtection="1">
      <alignment horizontal="left" vertical="top" wrapText="1"/>
      <protection hidden="1"/>
    </xf>
    <xf numFmtId="0" fontId="4" fillId="0" borderId="8" xfId="28" applyFont="1" applyBorder="1" applyAlignment="1" applyProtection="1">
      <alignment horizontal="left" vertical="top" indent="5"/>
      <protection hidden="1"/>
    </xf>
    <xf numFmtId="0" fontId="4" fillId="0" borderId="0" xfId="28" applyFont="1" applyAlignment="1" applyProtection="1">
      <alignment horizontal="left" vertical="center" wrapText="1"/>
      <protection hidden="1"/>
    </xf>
    <xf numFmtId="0" fontId="4" fillId="0" borderId="17" xfId="28" applyFont="1" applyBorder="1" applyAlignment="1" applyProtection="1">
      <alignment horizontal="center" vertical="top"/>
      <protection hidden="1"/>
    </xf>
    <xf numFmtId="0" fontId="7" fillId="0" borderId="0" xfId="28" applyFont="1" applyAlignment="1" applyProtection="1">
      <alignment horizontal="right" vertical="center"/>
      <protection hidden="1"/>
    </xf>
    <xf numFmtId="0" fontId="63" fillId="0" borderId="0" xfId="28" applyFont="1" applyAlignment="1" applyProtection="1">
      <alignment horizontal="justify" vertical="top" wrapText="1"/>
      <protection hidden="1"/>
    </xf>
    <xf numFmtId="0" fontId="50" fillId="0" borderId="0" xfId="28" applyFont="1" applyAlignment="1" applyProtection="1">
      <alignment vertical="top"/>
      <protection hidden="1"/>
    </xf>
    <xf numFmtId="0" fontId="8" fillId="0" borderId="0" xfId="28" applyFont="1" applyAlignment="1" applyProtection="1">
      <alignment horizontal="right" vertical="top"/>
      <protection hidden="1"/>
    </xf>
    <xf numFmtId="0" fontId="66" fillId="0" borderId="0" xfId="28" applyFont="1" applyAlignment="1" applyProtection="1">
      <alignment horizontal="left" vertical="top" wrapText="1"/>
      <protection hidden="1"/>
    </xf>
    <xf numFmtId="0" fontId="8" fillId="0" borderId="0" xfId="28" applyFont="1" applyProtection="1">
      <protection hidden="1"/>
    </xf>
    <xf numFmtId="0" fontId="66" fillId="0" borderId="0" xfId="28" applyFont="1" applyAlignment="1" applyProtection="1">
      <alignment horizontal="justify" vertical="top" wrapText="1"/>
      <protection hidden="1"/>
    </xf>
    <xf numFmtId="0" fontId="50" fillId="0" borderId="0" xfId="28" applyFont="1" applyAlignment="1">
      <alignment horizontal="left" wrapText="1"/>
    </xf>
    <xf numFmtId="172" fontId="7" fillId="0" borderId="0" xfId="28" applyNumberFormat="1" applyFont="1" applyAlignment="1" applyProtection="1">
      <alignment horizontal="right" vertical="top"/>
      <protection hidden="1"/>
    </xf>
    <xf numFmtId="0" fontId="7" fillId="0" borderId="6" xfId="28" applyFont="1" applyBorder="1" applyAlignment="1" applyProtection="1">
      <alignment horizontal="center" vertical="center"/>
      <protection hidden="1"/>
    </xf>
    <xf numFmtId="0" fontId="7" fillId="0" borderId="33" xfId="28" applyFont="1" applyBorder="1" applyAlignment="1" applyProtection="1">
      <alignment horizontal="justify" vertical="center" wrapText="1"/>
      <protection hidden="1"/>
    </xf>
    <xf numFmtId="0" fontId="7" fillId="0" borderId="34" xfId="28" applyFont="1" applyBorder="1" applyAlignment="1" applyProtection="1">
      <alignment horizontal="justify" vertical="center" wrapText="1"/>
      <protection hidden="1"/>
    </xf>
    <xf numFmtId="0" fontId="7" fillId="0" borderId="13" xfId="28" applyFont="1" applyBorder="1" applyAlignment="1" applyProtection="1">
      <alignment horizontal="center" vertical="center" wrapText="1"/>
      <protection hidden="1"/>
    </xf>
    <xf numFmtId="0" fontId="7" fillId="0" borderId="10" xfId="28" applyFont="1" applyBorder="1" applyAlignment="1" applyProtection="1">
      <alignment horizontal="center" vertical="center" wrapText="1"/>
      <protection hidden="1"/>
    </xf>
    <xf numFmtId="0" fontId="4" fillId="0" borderId="6" xfId="28" applyFont="1" applyBorder="1" applyAlignment="1" applyProtection="1">
      <alignment horizontal="right" vertical="top"/>
      <protection hidden="1"/>
    </xf>
    <xf numFmtId="0" fontId="4" fillId="2" borderId="8" xfId="28" applyFont="1" applyFill="1" applyBorder="1" applyAlignment="1" applyProtection="1">
      <alignment horizontal="center" vertical="center" wrapText="1"/>
      <protection locked="0"/>
    </xf>
    <xf numFmtId="0" fontId="4" fillId="0" borderId="15" xfId="28" applyFont="1" applyBorder="1" applyAlignment="1" applyProtection="1">
      <alignment vertical="center" wrapText="1"/>
      <protection hidden="1"/>
    </xf>
    <xf numFmtId="0" fontId="4" fillId="0" borderId="34" xfId="28" applyFont="1" applyBorder="1" applyAlignment="1" applyProtection="1">
      <alignment vertical="center" wrapText="1"/>
      <protection hidden="1"/>
    </xf>
    <xf numFmtId="0" fontId="4" fillId="2" borderId="35" xfId="28" applyFont="1" applyFill="1" applyBorder="1" applyAlignment="1" applyProtection="1">
      <alignment vertical="center" wrapText="1"/>
      <protection locked="0"/>
    </xf>
    <xf numFmtId="0" fontId="4" fillId="2" borderId="36" xfId="28" applyFont="1" applyFill="1" applyBorder="1" applyAlignment="1" applyProtection="1">
      <alignment vertical="center" wrapText="1"/>
      <protection locked="0"/>
    </xf>
    <xf numFmtId="0" fontId="4" fillId="2" borderId="37" xfId="28" applyFont="1" applyFill="1" applyBorder="1" applyAlignment="1" applyProtection="1">
      <alignment vertical="center" wrapText="1"/>
      <protection locked="0"/>
    </xf>
    <xf numFmtId="0" fontId="4" fillId="2" borderId="38" xfId="28" applyFont="1" applyFill="1" applyBorder="1" applyAlignment="1" applyProtection="1">
      <alignment vertical="center" wrapText="1"/>
      <protection locked="0"/>
    </xf>
    <xf numFmtId="0" fontId="4" fillId="0" borderId="21" xfId="28" applyFont="1" applyBorder="1" applyAlignment="1" applyProtection="1">
      <alignment horizontal="left" vertical="center" wrapText="1"/>
      <protection hidden="1"/>
    </xf>
    <xf numFmtId="0" fontId="4" fillId="0" borderId="18" xfId="28" applyFont="1" applyBorder="1" applyAlignment="1" applyProtection="1">
      <alignment horizontal="left" vertical="center" wrapText="1"/>
      <protection hidden="1"/>
    </xf>
    <xf numFmtId="0" fontId="7" fillId="0" borderId="12" xfId="28" applyFont="1" applyBorder="1" applyAlignment="1" applyProtection="1">
      <alignment horizontal="left" vertical="center" wrapText="1"/>
      <protection hidden="1"/>
    </xf>
    <xf numFmtId="0" fontId="7" fillId="0" borderId="3" xfId="28" applyFont="1" applyBorder="1" applyAlignment="1" applyProtection="1">
      <alignment horizontal="left" vertical="center" wrapText="1"/>
      <protection hidden="1"/>
    </xf>
    <xf numFmtId="0" fontId="4" fillId="2" borderId="39" xfId="28" applyFont="1" applyFill="1" applyBorder="1" applyAlignment="1" applyProtection="1">
      <alignment vertical="center" wrapText="1"/>
      <protection locked="0"/>
    </xf>
    <xf numFmtId="0" fontId="4" fillId="2" borderId="40" xfId="28" applyFont="1" applyFill="1" applyBorder="1" applyAlignment="1" applyProtection="1">
      <alignment vertical="center" wrapText="1"/>
      <protection locked="0"/>
    </xf>
    <xf numFmtId="0" fontId="4" fillId="2" borderId="41" xfId="28" applyFont="1" applyFill="1" applyBorder="1" applyAlignment="1" applyProtection="1">
      <alignment vertical="center" wrapText="1"/>
      <protection locked="0"/>
    </xf>
    <xf numFmtId="0" fontId="4" fillId="2" borderId="42" xfId="28" applyFont="1" applyFill="1" applyBorder="1" applyAlignment="1" applyProtection="1">
      <alignment vertical="center" wrapText="1"/>
      <protection locked="0"/>
    </xf>
    <xf numFmtId="0" fontId="4" fillId="0" borderId="0" xfId="28" applyFont="1" applyAlignment="1" applyProtection="1">
      <alignment horizontal="justify" vertical="top" wrapText="1"/>
      <protection hidden="1"/>
    </xf>
    <xf numFmtId="0" fontId="7" fillId="0" borderId="4" xfId="28" applyFont="1" applyBorder="1" applyAlignment="1" applyProtection="1">
      <alignment horizontal="left" vertical="center" wrapText="1"/>
      <protection hidden="1"/>
    </xf>
    <xf numFmtId="0" fontId="7" fillId="0" borderId="15" xfId="28" applyFont="1" applyBorder="1" applyAlignment="1" applyProtection="1">
      <alignment horizontal="justify" vertical="center" wrapText="1"/>
      <protection hidden="1"/>
    </xf>
    <xf numFmtId="0" fontId="4" fillId="0" borderId="0" xfId="28" applyFont="1" applyAlignment="1" applyProtection="1">
      <alignment horizontal="justify" vertical="center" wrapText="1"/>
      <protection hidden="1"/>
    </xf>
    <xf numFmtId="0" fontId="4" fillId="0" borderId="0" xfId="28" applyFont="1" applyAlignment="1" applyProtection="1">
      <alignment horizontal="left" vertical="center" wrapText="1"/>
      <protection locked="0" hidden="1"/>
    </xf>
    <xf numFmtId="49" fontId="7" fillId="0" borderId="0" xfId="28" applyNumberFormat="1" applyFont="1" applyAlignment="1" applyProtection="1">
      <alignment horizontal="right" vertical="top" wrapText="1"/>
      <protection hidden="1"/>
    </xf>
    <xf numFmtId="0" fontId="8" fillId="0" borderId="0" xfId="28" applyFont="1" applyAlignment="1" applyProtection="1">
      <alignment horizontal="center" vertical="top"/>
      <protection hidden="1"/>
    </xf>
    <xf numFmtId="0" fontId="50" fillId="0" borderId="0" xfId="28" applyFont="1" applyAlignment="1" applyProtection="1">
      <alignment horizontal="center" vertical="top"/>
      <protection hidden="1"/>
    </xf>
    <xf numFmtId="0" fontId="7" fillId="0" borderId="0" xfId="28" applyFont="1" applyAlignment="1" applyProtection="1">
      <alignment horizontal="center" vertical="top"/>
      <protection hidden="1"/>
    </xf>
    <xf numFmtId="0" fontId="50" fillId="0" borderId="29" xfId="28" applyFont="1" applyBorder="1" applyAlignment="1" applyProtection="1">
      <alignment horizontal="right"/>
      <protection hidden="1"/>
    </xf>
    <xf numFmtId="0" fontId="50" fillId="0" borderId="0" xfId="28" applyFont="1" applyAlignment="1" applyProtection="1">
      <alignment horizontal="right"/>
      <protection hidden="1"/>
    </xf>
    <xf numFmtId="0" fontId="50" fillId="0" borderId="0" xfId="28" applyFont="1" applyAlignment="1" applyProtection="1">
      <alignment horizontal="justify"/>
      <protection hidden="1"/>
    </xf>
    <xf numFmtId="0" fontId="4" fillId="5" borderId="0" xfId="28" applyFont="1" applyFill="1" applyAlignment="1" applyProtection="1">
      <alignment horizontal="left" vertical="center"/>
      <protection hidden="1"/>
    </xf>
    <xf numFmtId="0" fontId="4" fillId="4" borderId="0" xfId="28" applyFont="1" applyFill="1" applyAlignment="1" applyProtection="1">
      <alignment horizontal="left" vertical="center"/>
      <protection hidden="1"/>
    </xf>
    <xf numFmtId="0" fontId="4" fillId="5" borderId="0" xfId="28" applyFont="1" applyFill="1" applyProtection="1">
      <protection hidden="1"/>
    </xf>
    <xf numFmtId="0" fontId="4" fillId="4" borderId="0" xfId="28" applyFont="1" applyFill="1" applyProtection="1">
      <protection hidden="1"/>
    </xf>
    <xf numFmtId="0" fontId="9" fillId="2" borderId="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4" fillId="0" borderId="0" xfId="28" applyFont="1" applyAlignment="1" applyProtection="1">
      <alignment horizontal="left" vertical="top"/>
      <protection hidden="1"/>
    </xf>
    <xf numFmtId="0" fontId="50" fillId="0" borderId="0" xfId="28" applyFont="1" applyAlignment="1" applyProtection="1">
      <alignment horizontal="left" vertical="top"/>
      <protection hidden="1"/>
    </xf>
    <xf numFmtId="0" fontId="63" fillId="0" borderId="12" xfId="28" applyFont="1" applyBorder="1" applyAlignment="1" applyProtection="1">
      <alignment horizontal="left" vertical="top" wrapText="1"/>
      <protection hidden="1"/>
    </xf>
    <xf numFmtId="0" fontId="63" fillId="0" borderId="3" xfId="28" applyFont="1" applyBorder="1" applyAlignment="1" applyProtection="1">
      <alignment horizontal="left" vertical="top" wrapText="1"/>
      <protection hidden="1"/>
    </xf>
    <xf numFmtId="0" fontId="63" fillId="0" borderId="9"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0" borderId="6" xfId="28" applyFont="1" applyBorder="1" applyAlignment="1" applyProtection="1">
      <alignment horizontal="left" vertical="top" wrapText="1"/>
      <protection hidden="1"/>
    </xf>
    <xf numFmtId="0" fontId="4" fillId="0" borderId="16" xfId="28" applyFont="1" applyBorder="1" applyAlignment="1" applyProtection="1">
      <alignment horizontal="right" vertical="top"/>
      <protection hidden="1"/>
    </xf>
    <xf numFmtId="0" fontId="61" fillId="0" borderId="6" xfId="28" applyFont="1" applyBorder="1" applyAlignment="1" applyProtection="1">
      <alignment vertical="top" wrapText="1"/>
      <protection hidden="1"/>
    </xf>
    <xf numFmtId="0" fontId="56" fillId="0" borderId="6" xfId="28" applyFont="1" applyBorder="1" applyAlignment="1" applyProtection="1">
      <alignment vertical="top" wrapText="1"/>
      <protection hidden="1"/>
    </xf>
    <xf numFmtId="0" fontId="56" fillId="0" borderId="6" xfId="28" applyFont="1" applyBorder="1" applyAlignment="1" applyProtection="1">
      <alignment vertical="top"/>
      <protection hidden="1"/>
    </xf>
    <xf numFmtId="0" fontId="50" fillId="0" borderId="6" xfId="28" applyFont="1" applyBorder="1" applyAlignment="1" applyProtection="1">
      <alignment horizontal="right" vertical="top"/>
      <protection hidden="1"/>
    </xf>
    <xf numFmtId="0" fontId="50" fillId="0" borderId="6" xfId="28" applyFont="1" applyBorder="1" applyAlignment="1" applyProtection="1">
      <alignment vertical="top"/>
      <protection hidden="1"/>
    </xf>
    <xf numFmtId="0" fontId="50" fillId="0" borderId="6" xfId="28" applyFont="1" applyBorder="1" applyAlignment="1" applyProtection="1">
      <alignment horizontal="left" vertical="top" wrapText="1"/>
      <protection hidden="1"/>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6" xfId="0" applyFont="1" applyBorder="1" applyAlignment="1">
      <alignment horizontal="right" vertical="top" wrapText="1"/>
    </xf>
    <xf numFmtId="0" fontId="4" fillId="0" borderId="6" xfId="0" applyFont="1" applyBorder="1" applyAlignment="1">
      <alignment horizontal="center" vertical="top" wrapText="1"/>
    </xf>
    <xf numFmtId="0" fontId="4" fillId="0" borderId="8" xfId="0" applyFont="1" applyBorder="1" applyAlignment="1">
      <alignment horizontal="right" vertical="top" wrapText="1"/>
    </xf>
    <xf numFmtId="0" fontId="4" fillId="0" borderId="16" xfId="0" applyFont="1" applyBorder="1" applyAlignment="1">
      <alignment vertical="top" wrapText="1"/>
    </xf>
    <xf numFmtId="0" fontId="4" fillId="0" borderId="6" xfId="0" applyFont="1" applyBorder="1" applyAlignment="1">
      <alignment vertical="top" wrapText="1"/>
    </xf>
    <xf numFmtId="0" fontId="50" fillId="0" borderId="0" xfId="28" applyFont="1" applyAlignment="1" applyProtection="1">
      <alignment horizontal="right" vertical="top" wrapText="1"/>
      <protection hidden="1"/>
    </xf>
    <xf numFmtId="0" fontId="4" fillId="0" borderId="12"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4" fillId="0" borderId="0" xfId="0" quotePrefix="1" applyFont="1" applyAlignment="1" applyProtection="1">
      <alignment horizontal="justify" vertical="top" wrapText="1"/>
      <protection hidden="1"/>
    </xf>
    <xf numFmtId="0" fontId="4" fillId="0" borderId="0" xfId="0" applyFont="1" applyAlignment="1" applyProtection="1">
      <alignment horizontal="left" vertical="top" wrapText="1"/>
      <protection hidden="1"/>
    </xf>
    <xf numFmtId="0" fontId="8" fillId="2" borderId="12"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4" fillId="0" borderId="12" xfId="28" applyFont="1" applyBorder="1" applyAlignment="1" applyProtection="1">
      <alignment vertical="center" wrapText="1"/>
      <protection hidden="1"/>
    </xf>
    <xf numFmtId="0" fontId="4" fillId="0" borderId="9" xfId="28" applyFont="1" applyBorder="1" applyAlignment="1" applyProtection="1">
      <alignment vertical="center" wrapText="1"/>
      <protection hidden="1"/>
    </xf>
    <xf numFmtId="0" fontId="4" fillId="0" borderId="0" xfId="28" applyFont="1" applyAlignment="1">
      <alignment horizontal="left" vertical="center"/>
    </xf>
    <xf numFmtId="0" fontId="4" fillId="8" borderId="6" xfId="0" applyFont="1" applyFill="1" applyBorder="1" applyAlignment="1" applyProtection="1">
      <alignment horizontal="justify" vertical="top" wrapText="1"/>
      <protection locked="0"/>
    </xf>
    <xf numFmtId="0" fontId="56" fillId="8" borderId="9" xfId="28" applyFont="1" applyFill="1" applyBorder="1" applyAlignment="1" applyProtection="1">
      <alignment vertical="top" wrapText="1"/>
      <protection locked="0" hidden="1"/>
    </xf>
    <xf numFmtId="0" fontId="56" fillId="8" borderId="6" xfId="28" applyFont="1" applyFill="1" applyBorder="1" applyAlignment="1" applyProtection="1">
      <alignment vertical="top" wrapText="1"/>
      <protection locked="0" hidden="1"/>
    </xf>
    <xf numFmtId="0" fontId="7" fillId="0" borderId="6" xfId="28" applyFont="1" applyBorder="1" applyAlignment="1" applyProtection="1">
      <alignment horizontal="center" vertical="top" wrapText="1"/>
      <protection locked="0" hidden="1"/>
    </xf>
    <xf numFmtId="0" fontId="9" fillId="0" borderId="6" xfId="0" applyFont="1" applyBorder="1" applyAlignment="1" applyProtection="1">
      <alignment horizontal="center" vertical="top" wrapText="1"/>
      <protection locked="0" hidden="1"/>
    </xf>
    <xf numFmtId="0" fontId="9" fillId="0" borderId="6" xfId="0" applyFont="1" applyBorder="1" applyAlignment="1" applyProtection="1">
      <alignment horizontal="center" vertical="center"/>
      <protection locked="0" hidden="1"/>
    </xf>
    <xf numFmtId="0" fontId="8" fillId="0" borderId="6" xfId="0" applyFont="1" applyBorder="1" applyProtection="1">
      <protection locked="0" hidden="1"/>
    </xf>
    <xf numFmtId="0" fontId="50" fillId="0" borderId="0" xfId="28" applyFont="1" applyAlignment="1" applyProtection="1">
      <alignment horizontal="left" vertical="center" wrapText="1"/>
      <protection hidden="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right" vertical="top" wrapText="1"/>
    </xf>
    <xf numFmtId="0" fontId="7" fillId="0" borderId="6" xfId="0" applyFont="1" applyBorder="1" applyAlignment="1">
      <alignment horizontal="center" vertical="center" wrapText="1"/>
    </xf>
    <xf numFmtId="0" fontId="59" fillId="0" borderId="6" xfId="28" applyFont="1" applyBorder="1" applyAlignment="1" applyProtection="1">
      <alignment horizontal="center" vertical="top" wrapText="1"/>
      <protection hidden="1"/>
    </xf>
    <xf numFmtId="0" fontId="59" fillId="2" borderId="6" xfId="28" applyFont="1" applyFill="1" applyBorder="1" applyAlignment="1" applyProtection="1">
      <alignment vertical="top" wrapText="1"/>
      <protection locked="0" hidden="1"/>
    </xf>
    <xf numFmtId="0" fontId="59" fillId="2" borderId="21" xfId="28" applyFont="1" applyFill="1" applyBorder="1" applyAlignment="1" applyProtection="1">
      <alignment horizontal="center" vertical="top" wrapText="1"/>
      <protection locked="0" hidden="1"/>
    </xf>
    <xf numFmtId="0" fontId="59" fillId="2" borderId="18" xfId="28" applyFont="1" applyFill="1" applyBorder="1" applyAlignment="1" applyProtection="1">
      <alignment horizontal="center" vertical="top" wrapText="1"/>
      <protection locked="0" hidden="1"/>
    </xf>
    <xf numFmtId="0" fontId="50" fillId="0" borderId="0" xfId="28" applyFont="1" applyAlignment="1" applyProtection="1">
      <alignment horizontal="justify" vertical="top"/>
      <protection hidden="1"/>
    </xf>
    <xf numFmtId="0" fontId="72" fillId="0" borderId="0" xfId="28" applyFont="1" applyAlignment="1" applyProtection="1">
      <alignment horizontal="center" vertical="top"/>
      <protection hidden="1"/>
    </xf>
    <xf numFmtId="0" fontId="72" fillId="0" borderId="0" xfId="28" applyFont="1" applyAlignment="1" applyProtection="1">
      <alignment horizontal="left" vertical="top"/>
      <protection hidden="1"/>
    </xf>
    <xf numFmtId="0" fontId="50" fillId="0" borderId="0" xfId="0" applyFont="1" applyAlignment="1">
      <alignment horizontal="left" vertical="center"/>
    </xf>
    <xf numFmtId="172" fontId="7" fillId="0" borderId="0" xfId="0" applyNumberFormat="1" applyFont="1" applyAlignment="1" applyProtection="1">
      <alignment horizontal="left" vertical="center"/>
      <protection hidden="1"/>
    </xf>
    <xf numFmtId="0" fontId="4" fillId="0" borderId="33" xfId="28" applyFont="1" applyBorder="1" applyAlignment="1" applyProtection="1">
      <alignment wrapText="1"/>
      <protection hidden="1"/>
    </xf>
    <xf numFmtId="174" fontId="8" fillId="2" borderId="6" xfId="0" applyNumberFormat="1" applyFont="1" applyFill="1" applyBorder="1" applyAlignment="1" applyProtection="1">
      <alignment horizontal="left" vertical="center"/>
      <protection locked="0"/>
    </xf>
    <xf numFmtId="0" fontId="4" fillId="0" borderId="12" xfId="28" applyFont="1" applyBorder="1" applyAlignment="1" applyProtection="1">
      <alignment horizontal="left" vertical="top" wrapText="1"/>
      <protection hidden="1"/>
    </xf>
    <xf numFmtId="0" fontId="68" fillId="2" borderId="29" xfId="20" applyFill="1" applyBorder="1" applyAlignment="1" applyProtection="1">
      <alignment horizontal="left" vertical="center" wrapText="1"/>
      <protection locked="0"/>
    </xf>
    <xf numFmtId="0" fontId="4" fillId="0" borderId="0" xfId="0" applyFont="1" applyAlignment="1" applyProtection="1">
      <alignment horizontal="center" vertical="top"/>
      <protection hidden="1"/>
    </xf>
    <xf numFmtId="0" fontId="8" fillId="0" borderId="12" xfId="0" applyFont="1" applyBorder="1" applyAlignment="1" applyProtection="1">
      <alignment vertical="top"/>
      <protection hidden="1"/>
    </xf>
    <xf numFmtId="0" fontId="9" fillId="0" borderId="10" xfId="0" applyFont="1" applyBorder="1" applyAlignment="1" applyProtection="1">
      <alignment horizontal="center" vertical="center"/>
      <protection hidden="1"/>
    </xf>
    <xf numFmtId="0" fontId="9" fillId="0" borderId="6" xfId="28" applyFont="1" applyBorder="1" applyAlignment="1" applyProtection="1">
      <alignment horizontal="center" vertical="center" wrapText="1"/>
      <protection hidden="1"/>
    </xf>
    <xf numFmtId="0" fontId="4" fillId="0" borderId="6" xfId="28" applyFont="1" applyBorder="1" applyAlignment="1" applyProtection="1">
      <alignment horizontal="center" vertical="top" wrapText="1"/>
      <protection hidden="1"/>
    </xf>
    <xf numFmtId="0" fontId="4" fillId="2" borderId="6" xfId="28" applyFont="1" applyFill="1" applyBorder="1" applyAlignment="1" applyProtection="1">
      <alignment vertical="top" wrapText="1"/>
      <protection locked="0" hidden="1"/>
    </xf>
    <xf numFmtId="0" fontId="9" fillId="0" borderId="6" xfId="28" applyFont="1" applyBorder="1" applyAlignment="1" applyProtection="1">
      <alignment vertical="center" wrapText="1"/>
      <protection hidden="1"/>
    </xf>
    <xf numFmtId="0" fontId="1" fillId="0" borderId="0" xfId="28" applyAlignment="1" applyProtection="1">
      <alignment horizontal="center" vertical="top"/>
      <protection hidden="1"/>
    </xf>
    <xf numFmtId="0" fontId="9" fillId="0" borderId="0" xfId="0" applyFont="1" applyAlignment="1" applyProtection="1">
      <alignment horizontal="justify" vertical="center" wrapText="1"/>
      <protection hidden="1"/>
    </xf>
    <xf numFmtId="0" fontId="45" fillId="0" borderId="6" xfId="0" applyFont="1" applyBorder="1" applyAlignment="1" applyProtection="1">
      <alignment horizontal="left" vertical="top" wrapText="1"/>
      <protection hidden="1"/>
    </xf>
    <xf numFmtId="0" fontId="7" fillId="0" borderId="0" xfId="0" applyFont="1" applyAlignment="1" applyProtection="1">
      <alignment horizontal="left" vertical="center"/>
      <protection hidden="1"/>
    </xf>
    <xf numFmtId="0" fontId="9" fillId="12" borderId="0" xfId="0" applyFont="1" applyFill="1" applyAlignment="1" applyProtection="1">
      <alignment horizontal="center" vertical="center"/>
      <protection hidden="1"/>
    </xf>
    <xf numFmtId="0" fontId="76" fillId="0" borderId="0" xfId="38" applyFont="1" applyAlignment="1" applyProtection="1">
      <alignment vertical="center"/>
      <protection hidden="1"/>
    </xf>
    <xf numFmtId="0" fontId="4" fillId="2" borderId="31" xfId="0" applyFont="1" applyFill="1" applyBorder="1" applyAlignment="1" applyProtection="1">
      <alignment horizontal="center" vertical="top" wrapText="1"/>
      <protection locked="0"/>
    </xf>
    <xf numFmtId="0" fontId="46" fillId="10" borderId="6" xfId="0" applyFont="1" applyFill="1" applyBorder="1" applyAlignment="1" applyProtection="1">
      <alignment horizontal="center" vertical="center" wrapText="1"/>
      <protection hidden="1"/>
    </xf>
    <xf numFmtId="0" fontId="0" fillId="10" borderId="0" xfId="0" applyFill="1" applyAlignment="1" applyProtection="1">
      <alignment vertical="center"/>
      <protection hidden="1"/>
    </xf>
    <xf numFmtId="0" fontId="0" fillId="10" borderId="0" xfId="0" applyFill="1" applyProtection="1">
      <protection hidden="1"/>
    </xf>
    <xf numFmtId="0" fontId="8" fillId="2" borderId="0" xfId="0" applyFont="1" applyFill="1" applyAlignment="1" applyProtection="1">
      <alignment horizontal="center" vertical="center" wrapText="1"/>
      <protection locked="0"/>
    </xf>
    <xf numFmtId="0" fontId="8" fillId="0" borderId="0" xfId="39" applyAlignment="1" applyProtection="1">
      <alignment horizontal="left" vertical="center"/>
      <protection hidden="1"/>
    </xf>
    <xf numFmtId="0" fontId="9" fillId="0" borderId="0" xfId="0" applyFont="1" applyAlignment="1" applyProtection="1">
      <alignment horizontal="justify" vertical="top"/>
      <protection hidden="1"/>
    </xf>
    <xf numFmtId="0" fontId="8" fillId="0" borderId="0" xfId="35" applyAlignment="1" applyProtection="1">
      <alignment horizontal="left" vertical="center"/>
      <protection hidden="1"/>
    </xf>
    <xf numFmtId="0" fontId="8" fillId="0" borderId="0" xfId="34" applyFont="1" applyAlignment="1" applyProtection="1">
      <alignment horizontal="center" vertical="center"/>
      <protection hidden="1"/>
    </xf>
    <xf numFmtId="0" fontId="8" fillId="0" borderId="0" xfId="34" applyFont="1" applyProtection="1">
      <protection hidden="1"/>
    </xf>
    <xf numFmtId="0" fontId="8" fillId="0" borderId="0" xfId="34" applyFont="1" applyAlignment="1" applyProtection="1">
      <alignment horizontal="center"/>
      <protection hidden="1"/>
    </xf>
    <xf numFmtId="14" fontId="8" fillId="2" borderId="6" xfId="0" applyNumberFormat="1" applyFont="1" applyFill="1" applyBorder="1" applyAlignment="1" applyProtection="1">
      <alignment horizontal="center" vertical="center" wrapText="1"/>
      <protection locked="0"/>
    </xf>
    <xf numFmtId="14" fontId="8" fillId="0" borderId="0" xfId="0" applyNumberFormat="1" applyFont="1" applyAlignment="1" applyProtection="1">
      <alignment vertical="center" wrapText="1"/>
      <protection hidden="1"/>
    </xf>
    <xf numFmtId="14" fontId="8" fillId="2" borderId="0" xfId="0" applyNumberFormat="1" applyFont="1" applyFill="1" applyAlignment="1" applyProtection="1">
      <alignment horizontal="center" vertical="center" wrapText="1"/>
      <protection locked="0"/>
    </xf>
    <xf numFmtId="0" fontId="8" fillId="0" borderId="3"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0" xfId="34" applyFont="1" applyAlignment="1" applyProtection="1">
      <alignment vertical="center"/>
      <protection hidden="1"/>
    </xf>
    <xf numFmtId="0" fontId="8" fillId="2" borderId="6" xfId="0" applyFont="1" applyFill="1" applyBorder="1" applyAlignment="1" applyProtection="1">
      <alignment horizontal="center" vertical="center"/>
      <protection locked="0"/>
    </xf>
    <xf numFmtId="0" fontId="8" fillId="0" borderId="0" xfId="0" applyFont="1" applyAlignment="1" applyProtection="1">
      <alignment horizontal="right" vertical="center" wrapText="1"/>
      <protection hidden="1"/>
    </xf>
    <xf numFmtId="0" fontId="71" fillId="0" borderId="0" xfId="0" applyFont="1" applyAlignment="1" applyProtection="1">
      <alignment horizontal="justify" vertical="top"/>
      <protection hidden="1"/>
    </xf>
    <xf numFmtId="0" fontId="9" fillId="2" borderId="0" xfId="34" applyFont="1" applyFill="1" applyAlignment="1" applyProtection="1">
      <alignment horizontal="center" vertical="center"/>
      <protection locked="0" hidden="1"/>
    </xf>
    <xf numFmtId="0" fontId="9" fillId="0" borderId="4" xfId="30" applyFont="1" applyBorder="1" applyAlignment="1" applyProtection="1">
      <alignment vertical="top"/>
      <protection hidden="1"/>
    </xf>
    <xf numFmtId="0" fontId="8" fillId="0" borderId="4" xfId="30" applyFont="1" applyBorder="1" applyAlignment="1" applyProtection="1">
      <alignment vertical="top"/>
      <protection hidden="1"/>
    </xf>
    <xf numFmtId="0" fontId="9" fillId="0" borderId="4" xfId="30" applyFont="1" applyBorder="1" applyAlignment="1" applyProtection="1">
      <alignment horizontal="right" vertical="top"/>
      <protection hidden="1"/>
    </xf>
    <xf numFmtId="0" fontId="8" fillId="0" borderId="0" xfId="30" applyFont="1" applyAlignment="1" applyProtection="1">
      <alignment vertical="top"/>
      <protection hidden="1"/>
    </xf>
    <xf numFmtId="0" fontId="10" fillId="0" borderId="0" xfId="30" applyFont="1" applyAlignment="1" applyProtection="1">
      <alignment vertical="top"/>
      <protection hidden="1"/>
    </xf>
    <xf numFmtId="0" fontId="9" fillId="0" borderId="0" xfId="30" applyFont="1" applyAlignment="1" applyProtection="1">
      <alignment horizontal="center" vertical="top"/>
      <protection hidden="1"/>
    </xf>
    <xf numFmtId="0" fontId="8" fillId="0" borderId="0" xfId="35" applyAlignment="1" applyProtection="1">
      <alignment vertical="top"/>
      <protection hidden="1"/>
    </xf>
    <xf numFmtId="0" fontId="8" fillId="0" borderId="0" xfId="30" applyFont="1" applyAlignment="1" applyProtection="1">
      <alignment horizontal="justify" vertical="top"/>
      <protection hidden="1"/>
    </xf>
    <xf numFmtId="0" fontId="9" fillId="0" borderId="0" xfId="30" applyFont="1" applyAlignment="1" applyProtection="1">
      <alignment horizontal="left" vertical="top"/>
      <protection hidden="1"/>
    </xf>
    <xf numFmtId="0" fontId="9" fillId="0" borderId="0" xfId="35" applyFont="1" applyAlignment="1" applyProtection="1">
      <alignment horizontal="left" vertical="top"/>
      <protection hidden="1"/>
    </xf>
    <xf numFmtId="0" fontId="8" fillId="0" borderId="0" xfId="35" applyAlignment="1" applyProtection="1">
      <alignment horizontal="left" vertical="top"/>
      <protection hidden="1"/>
    </xf>
    <xf numFmtId="0" fontId="8" fillId="0" borderId="0" xfId="39" applyAlignment="1" applyProtection="1">
      <alignment horizontal="right" vertical="top"/>
      <protection hidden="1"/>
    </xf>
    <xf numFmtId="0" fontId="9" fillId="0" borderId="6" xfId="30" applyFont="1" applyBorder="1" applyAlignment="1" applyProtection="1">
      <alignment horizontal="center" vertical="top" wrapText="1"/>
      <protection hidden="1"/>
    </xf>
    <xf numFmtId="0" fontId="61" fillId="0" borderId="6" xfId="30" applyFont="1" applyBorder="1" applyAlignment="1" applyProtection="1">
      <alignment horizontal="center" vertical="top"/>
      <protection hidden="1"/>
    </xf>
    <xf numFmtId="0" fontId="8" fillId="14" borderId="0" xfId="30" applyFont="1" applyFill="1" applyAlignment="1" applyProtection="1">
      <alignment vertical="top"/>
      <protection hidden="1"/>
    </xf>
    <xf numFmtId="0" fontId="9" fillId="15" borderId="6" xfId="30" applyFont="1" applyFill="1" applyBorder="1" applyAlignment="1" applyProtection="1">
      <alignment horizontal="left" vertical="top" wrapText="1"/>
      <protection hidden="1"/>
    </xf>
    <xf numFmtId="0" fontId="8" fillId="15" borderId="0" xfId="30" applyFont="1" applyFill="1" applyAlignment="1" applyProtection="1">
      <alignment vertical="top"/>
      <protection hidden="1"/>
    </xf>
    <xf numFmtId="0" fontId="9" fillId="0" borderId="6" xfId="30" applyFont="1" applyBorder="1" applyAlignment="1" applyProtection="1">
      <alignment horizontal="left" vertical="top" wrapText="1"/>
      <protection hidden="1"/>
    </xf>
    <xf numFmtId="0" fontId="8" fillId="0" borderId="6" xfId="30" applyFont="1" applyBorder="1" applyAlignment="1" applyProtection="1">
      <alignment horizontal="left" vertical="top" wrapText="1"/>
      <protection hidden="1"/>
    </xf>
    <xf numFmtId="0" fontId="8" fillId="0" borderId="6" xfId="30" applyFont="1" applyBorder="1" applyAlignment="1" applyProtection="1">
      <alignment vertical="top"/>
      <protection hidden="1"/>
    </xf>
    <xf numFmtId="0" fontId="8" fillId="8" borderId="6" xfId="30" applyFont="1" applyFill="1" applyBorder="1" applyAlignment="1" applyProtection="1">
      <alignment horizontal="left" vertical="top" wrapText="1"/>
      <protection locked="0" hidden="1"/>
    </xf>
    <xf numFmtId="0" fontId="8" fillId="8" borderId="6" xfId="30" applyFont="1" applyFill="1" applyBorder="1" applyAlignment="1" applyProtection="1">
      <alignment vertical="top"/>
      <protection locked="0" hidden="1"/>
    </xf>
    <xf numFmtId="0" fontId="8" fillId="0" borderId="8" xfId="0" applyFont="1" applyBorder="1" applyAlignment="1" applyProtection="1">
      <alignment horizontal="justify" vertical="top" wrapText="1"/>
      <protection hidden="1"/>
    </xf>
    <xf numFmtId="0" fontId="8" fillId="0" borderId="6" xfId="30" applyFont="1" applyBorder="1" applyAlignment="1" applyProtection="1">
      <alignment horizontal="center" vertical="top" wrapText="1"/>
      <protection hidden="1"/>
    </xf>
    <xf numFmtId="0" fontId="8" fillId="8" borderId="6" xfId="30" applyFont="1" applyFill="1" applyBorder="1" applyAlignment="1" applyProtection="1">
      <alignment horizontal="left" vertical="top" wrapText="1"/>
      <protection hidden="1"/>
    </xf>
    <xf numFmtId="0" fontId="8" fillId="0" borderId="6" xfId="30" applyFont="1" applyBorder="1" applyAlignment="1" applyProtection="1">
      <alignment horizontal="center" vertical="top"/>
      <protection hidden="1"/>
    </xf>
    <xf numFmtId="0" fontId="8" fillId="0" borderId="6" xfId="30" applyFont="1" applyBorder="1" applyAlignment="1" applyProtection="1">
      <alignment vertical="top"/>
      <protection locked="0" hidden="1"/>
    </xf>
    <xf numFmtId="0" fontId="9" fillId="15" borderId="6" xfId="30" applyFont="1" applyFill="1" applyBorder="1" applyAlignment="1" applyProtection="1">
      <alignment vertical="top" wrapText="1"/>
      <protection hidden="1"/>
    </xf>
    <xf numFmtId="0" fontId="9" fillId="0" borderId="6" xfId="30" applyFont="1" applyBorder="1" applyAlignment="1" applyProtection="1">
      <alignment vertical="top" wrapText="1"/>
      <protection hidden="1"/>
    </xf>
    <xf numFmtId="2" fontId="8" fillId="0" borderId="6" xfId="30" applyNumberFormat="1" applyFont="1" applyBorder="1" applyAlignment="1" applyProtection="1">
      <alignment horizontal="left" vertical="top" wrapText="1"/>
      <protection locked="0" hidden="1"/>
    </xf>
    <xf numFmtId="0" fontId="8" fillId="0" borderId="6" xfId="30" applyFont="1" applyBorder="1" applyAlignment="1" applyProtection="1">
      <alignment vertical="top" wrapText="1"/>
      <protection hidden="1"/>
    </xf>
    <xf numFmtId="0" fontId="9" fillId="14" borderId="6" xfId="30" applyFont="1" applyFill="1" applyBorder="1" applyAlignment="1" applyProtection="1">
      <alignment horizontal="center" vertical="top" wrapText="1"/>
      <protection hidden="1"/>
    </xf>
    <xf numFmtId="0" fontId="9" fillId="15" borderId="6" xfId="29" applyFont="1" applyFill="1" applyBorder="1" applyAlignment="1" applyProtection="1">
      <alignment horizontal="center" vertical="top" wrapText="1"/>
      <protection hidden="1"/>
    </xf>
    <xf numFmtId="0" fontId="8" fillId="16" borderId="0" xfId="30" applyFont="1" applyFill="1" applyAlignment="1" applyProtection="1">
      <alignment vertical="top"/>
      <protection hidden="1"/>
    </xf>
    <xf numFmtId="2" fontId="8" fillId="0" borderId="6" xfId="30" applyNumberFormat="1" applyFont="1" applyBorder="1" applyAlignment="1" applyProtection="1">
      <alignment horizontal="center" vertical="top" wrapText="1"/>
      <protection hidden="1"/>
    </xf>
    <xf numFmtId="0" fontId="8" fillId="0" borderId="0" xfId="26" applyFont="1" applyAlignment="1" applyProtection="1">
      <alignment vertical="top"/>
      <protection hidden="1"/>
    </xf>
    <xf numFmtId="0" fontId="9" fillId="0" borderId="0" xfId="30" applyFont="1" applyAlignment="1" applyProtection="1">
      <alignment horizontal="left" vertical="top" wrapText="1"/>
      <protection hidden="1"/>
    </xf>
    <xf numFmtId="173" fontId="9" fillId="0" borderId="0" xfId="30" applyNumberFormat="1" applyFont="1" applyAlignment="1" applyProtection="1">
      <alignment horizontal="left" vertical="top"/>
      <protection hidden="1"/>
    </xf>
    <xf numFmtId="0" fontId="9" fillId="0" borderId="0" xfId="30" applyFont="1" applyAlignment="1" applyProtection="1">
      <alignment vertical="top"/>
      <protection hidden="1"/>
    </xf>
    <xf numFmtId="0" fontId="9" fillId="0" borderId="0" xfId="30" applyFont="1" applyAlignment="1" applyProtection="1">
      <alignment horizontal="right" vertical="top"/>
      <protection hidden="1"/>
    </xf>
    <xf numFmtId="0" fontId="35" fillId="0" borderId="0" xfId="0" applyFont="1" applyAlignment="1" applyProtection="1">
      <alignment vertical="top"/>
      <protection hidden="1"/>
    </xf>
    <xf numFmtId="0" fontId="9" fillId="0" borderId="0" xfId="0" applyFont="1" applyAlignment="1" applyProtection="1">
      <alignment horizontal="center" vertical="top"/>
      <protection hidden="1"/>
    </xf>
    <xf numFmtId="172" fontId="9" fillId="0" borderId="0" xfId="0" applyNumberFormat="1" applyFont="1" applyAlignment="1" applyProtection="1">
      <alignment horizontal="center" vertical="top"/>
      <protection hidden="1"/>
    </xf>
    <xf numFmtId="0" fontId="70" fillId="0" borderId="14" xfId="0" applyFont="1" applyBorder="1" applyAlignment="1" applyProtection="1">
      <alignment horizontal="left" vertical="top" wrapText="1"/>
      <protection hidden="1"/>
    </xf>
    <xf numFmtId="0" fontId="3" fillId="0" borderId="0" xfId="0" applyFont="1" applyAlignment="1" applyProtection="1">
      <alignment horizontal="justify" vertical="top" wrapText="1"/>
      <protection hidden="1"/>
    </xf>
    <xf numFmtId="0" fontId="3" fillId="0" borderId="0" xfId="0" applyFont="1" applyAlignment="1" applyProtection="1">
      <alignment horizontal="justify" vertical="top"/>
      <protection hidden="1"/>
    </xf>
    <xf numFmtId="173" fontId="26" fillId="0" borderId="0" xfId="0" applyNumberFormat="1" applyFont="1" applyAlignment="1" applyProtection="1">
      <alignment horizontal="left" vertical="center"/>
      <protection hidden="1"/>
    </xf>
    <xf numFmtId="0" fontId="7" fillId="0" borderId="0" xfId="0" quotePrefix="1" applyFont="1" applyAlignment="1" applyProtection="1">
      <alignment vertical="center"/>
      <protection hidden="1"/>
    </xf>
    <xf numFmtId="0" fontId="4" fillId="0" borderId="0" xfId="0" applyFont="1" applyAlignment="1" applyProtection="1">
      <alignment vertical="center"/>
      <protection hidden="1"/>
    </xf>
    <xf numFmtId="0" fontId="70" fillId="7" borderId="3" xfId="38" applyFont="1" applyFill="1" applyBorder="1" applyAlignment="1" applyProtection="1">
      <alignment horizontal="justify" vertical="center"/>
      <protection hidden="1"/>
    </xf>
    <xf numFmtId="0" fontId="70" fillId="7" borderId="9" xfId="38" applyFont="1" applyFill="1" applyBorder="1" applyAlignment="1" applyProtection="1">
      <alignment horizontal="justify" vertical="center"/>
      <protection hidden="1"/>
    </xf>
    <xf numFmtId="0" fontId="30" fillId="0" borderId="33" xfId="38" applyFont="1" applyBorder="1" applyAlignment="1" applyProtection="1">
      <alignment horizontal="center" vertical="center"/>
      <protection hidden="1"/>
    </xf>
    <xf numFmtId="0" fontId="30" fillId="0" borderId="15" xfId="38" applyFont="1" applyBorder="1" applyAlignment="1" applyProtection="1">
      <alignment horizontal="center" vertical="center"/>
      <protection hidden="1"/>
    </xf>
    <xf numFmtId="0" fontId="30" fillId="0" borderId="34" xfId="38" applyFont="1" applyBorder="1" applyAlignment="1" applyProtection="1">
      <alignment horizontal="center" vertical="center"/>
      <protection hidden="1"/>
    </xf>
    <xf numFmtId="0" fontId="30" fillId="0" borderId="13" xfId="38" applyFont="1" applyBorder="1" applyAlignment="1" applyProtection="1">
      <alignment horizontal="center" vertical="center"/>
      <protection hidden="1"/>
    </xf>
    <xf numFmtId="0" fontId="30" fillId="0" borderId="0" xfId="38" applyFont="1" applyAlignment="1" applyProtection="1">
      <alignment horizontal="center" vertical="center"/>
      <protection hidden="1"/>
    </xf>
    <xf numFmtId="0" fontId="30" fillId="0" borderId="10" xfId="38" applyFont="1" applyBorder="1" applyAlignment="1" applyProtection="1">
      <alignment horizontal="center" vertical="center"/>
      <protection hidden="1"/>
    </xf>
    <xf numFmtId="0" fontId="30" fillId="0" borderId="14" xfId="38" applyFont="1" applyBorder="1" applyAlignment="1" applyProtection="1">
      <alignment horizontal="center" vertical="center"/>
      <protection hidden="1"/>
    </xf>
    <xf numFmtId="0" fontId="30" fillId="0" borderId="4" xfId="38" applyFont="1" applyBorder="1" applyAlignment="1" applyProtection="1">
      <alignment horizontal="center" vertical="center"/>
      <protection hidden="1"/>
    </xf>
    <xf numFmtId="0" fontId="30" fillId="0" borderId="11" xfId="38" applyFont="1" applyBorder="1" applyAlignment="1" applyProtection="1">
      <alignment horizontal="center" vertical="center"/>
      <protection hidden="1"/>
    </xf>
    <xf numFmtId="0" fontId="48" fillId="0" borderId="8" xfId="38" applyFont="1" applyBorder="1" applyAlignment="1" applyProtection="1">
      <alignment horizontal="center" vertical="center" textRotation="180"/>
      <protection hidden="1"/>
    </xf>
    <xf numFmtId="0" fontId="48" fillId="0" borderId="17" xfId="38" applyFont="1" applyBorder="1" applyAlignment="1" applyProtection="1">
      <alignment horizontal="center" vertical="center" textRotation="180"/>
      <protection hidden="1"/>
    </xf>
    <xf numFmtId="0" fontId="48" fillId="0" borderId="16" xfId="38" applyFont="1" applyBorder="1" applyAlignment="1" applyProtection="1">
      <alignment horizontal="center" vertical="center" textRotation="180"/>
      <protection hidden="1"/>
    </xf>
    <xf numFmtId="0" fontId="48" fillId="0" borderId="8" xfId="38" applyFont="1" applyBorder="1" applyAlignment="1" applyProtection="1">
      <alignment horizontal="center" vertical="center" textRotation="90"/>
      <protection hidden="1"/>
    </xf>
    <xf numFmtId="0" fontId="48" fillId="0" borderId="17" xfId="38" applyFont="1" applyBorder="1" applyAlignment="1" applyProtection="1">
      <alignment horizontal="center" vertical="center" textRotation="90"/>
      <protection hidden="1"/>
    </xf>
    <xf numFmtId="0" fontId="48" fillId="0" borderId="16" xfId="38" applyFont="1" applyBorder="1" applyAlignment="1" applyProtection="1">
      <alignment horizontal="center" vertical="center" textRotation="90"/>
      <protection hidden="1"/>
    </xf>
    <xf numFmtId="0" fontId="59" fillId="0" borderId="0" xfId="38" applyFont="1"/>
    <xf numFmtId="0" fontId="58" fillId="0" borderId="5" xfId="38" applyFont="1" applyBorder="1" applyAlignment="1" applyProtection="1">
      <alignment horizontal="justify" vertical="center"/>
      <protection hidden="1"/>
    </xf>
    <xf numFmtId="0" fontId="58" fillId="0" borderId="26" xfId="38" applyFont="1" applyBorder="1" applyAlignment="1" applyProtection="1">
      <alignment horizontal="justify" vertical="center"/>
      <protection hidden="1"/>
    </xf>
    <xf numFmtId="0" fontId="9" fillId="3" borderId="3" xfId="38" applyFont="1" applyFill="1" applyBorder="1" applyAlignment="1" applyProtection="1">
      <alignment horizontal="center" vertical="center"/>
      <protection hidden="1"/>
    </xf>
    <xf numFmtId="0" fontId="10" fillId="11" borderId="0" xfId="38" applyFont="1" applyFill="1" applyAlignment="1" applyProtection="1">
      <alignment horizontal="justify" vertical="center" wrapText="1"/>
      <protection hidden="1"/>
    </xf>
    <xf numFmtId="0" fontId="45" fillId="12" borderId="0" xfId="38" applyFont="1" applyFill="1" applyAlignment="1" applyProtection="1">
      <alignment horizontal="center" vertical="center"/>
      <protection hidden="1"/>
    </xf>
    <xf numFmtId="0" fontId="8" fillId="0" borderId="15"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0" fillId="11" borderId="4" xfId="0" applyFont="1" applyFill="1" applyBorder="1" applyAlignment="1" applyProtection="1">
      <alignment horizontal="justify" vertical="center" wrapText="1"/>
      <protection hidden="1"/>
    </xf>
    <xf numFmtId="0" fontId="7" fillId="12" borderId="3" xfId="0" applyFont="1" applyFill="1" applyBorder="1" applyAlignment="1" applyProtection="1">
      <alignment horizontal="center" vertical="center"/>
      <protection hidden="1"/>
    </xf>
    <xf numFmtId="0" fontId="8" fillId="0" borderId="6" xfId="0" applyFont="1" applyBorder="1" applyAlignment="1" applyProtection="1">
      <alignment horizontal="justify" vertical="center" wrapText="1"/>
      <protection hidden="1"/>
    </xf>
    <xf numFmtId="0" fontId="8" fillId="0" borderId="6" xfId="36"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9" fillId="0" borderId="0" xfId="0" applyFont="1" applyAlignment="1" applyProtection="1">
      <alignment horizontal="justify" vertical="center" wrapText="1"/>
      <protection hidden="1"/>
    </xf>
    <xf numFmtId="0" fontId="10" fillId="11" borderId="0" xfId="0" applyFont="1" applyFill="1" applyAlignment="1" applyProtection="1">
      <alignment horizontal="justify" vertical="center" wrapText="1"/>
      <protection hidden="1"/>
    </xf>
    <xf numFmtId="0" fontId="9" fillId="12" borderId="0" xfId="0" applyFont="1" applyFill="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9" applyAlignment="1" applyProtection="1">
      <alignment horizontal="left" vertical="center" wrapText="1"/>
      <protection hidden="1"/>
    </xf>
    <xf numFmtId="0" fontId="9" fillId="0" borderId="0" xfId="0" applyFont="1" applyAlignment="1" applyProtection="1">
      <alignment horizontal="center" vertical="center"/>
      <protection hidden="1"/>
    </xf>
    <xf numFmtId="0" fontId="9" fillId="0" borderId="0" xfId="39" applyFont="1" applyAlignment="1" applyProtection="1">
      <alignment horizontal="left" vertical="center"/>
      <protection hidden="1"/>
    </xf>
    <xf numFmtId="0" fontId="10" fillId="11" borderId="0" xfId="0" applyFont="1" applyFill="1" applyAlignment="1" applyProtection="1">
      <alignment horizontal="center" vertical="center" wrapText="1"/>
      <protection hidden="1"/>
    </xf>
    <xf numFmtId="0" fontId="7" fillId="12" borderId="0" xfId="28" applyFont="1" applyFill="1" applyAlignment="1" applyProtection="1">
      <alignment horizontal="center" vertical="center"/>
      <protection hidden="1"/>
    </xf>
    <xf numFmtId="0" fontId="7" fillId="0" borderId="0" xfId="28" applyFont="1" applyAlignment="1" applyProtection="1">
      <alignment horizontal="left" vertical="top" wrapText="1"/>
      <protection hidden="1"/>
    </xf>
    <xf numFmtId="0" fontId="7" fillId="0" borderId="0" xfId="28" applyFont="1" applyAlignment="1" applyProtection="1">
      <alignment horizontal="left" vertical="center" wrapText="1"/>
      <protection hidden="1"/>
    </xf>
    <xf numFmtId="0" fontId="4" fillId="0" borderId="0" xfId="28" applyFont="1" applyAlignment="1" applyProtection="1">
      <alignment horizontal="left" vertical="center" wrapText="1"/>
      <protection hidden="1"/>
    </xf>
    <xf numFmtId="0" fontId="4" fillId="0" borderId="21" xfId="28" applyFont="1" applyBorder="1" applyAlignment="1" applyProtection="1">
      <alignment horizontal="center" vertical="center" wrapText="1"/>
      <protection hidden="1"/>
    </xf>
    <xf numFmtId="0" fontId="4" fillId="0" borderId="18" xfId="28" applyFont="1" applyBorder="1" applyAlignment="1" applyProtection="1">
      <alignment horizontal="center" vertical="center" wrapText="1"/>
      <protection hidden="1"/>
    </xf>
    <xf numFmtId="0" fontId="7" fillId="0" borderId="12" xfId="28" applyFont="1" applyBorder="1" applyAlignment="1" applyProtection="1">
      <alignment horizontal="left" vertical="center" wrapText="1"/>
      <protection hidden="1"/>
    </xf>
    <xf numFmtId="0" fontId="7" fillId="0" borderId="9" xfId="28" applyFont="1" applyBorder="1" applyAlignment="1" applyProtection="1">
      <alignment horizontal="left" vertical="center" wrapText="1"/>
      <protection hidden="1"/>
    </xf>
    <xf numFmtId="0" fontId="50" fillId="0" borderId="0" xfId="0" applyFont="1" applyAlignment="1">
      <alignment horizontal="left" vertical="center"/>
    </xf>
    <xf numFmtId="0" fontId="63" fillId="0" borderId="0" xfId="28" applyFont="1" applyAlignment="1" applyProtection="1">
      <alignment horizontal="justify" vertical="top" wrapText="1"/>
      <protection hidden="1"/>
    </xf>
    <xf numFmtId="0" fontId="64" fillId="0" borderId="0" xfId="28" applyFont="1" applyAlignment="1" applyProtection="1">
      <alignment horizontal="justify" vertical="top" wrapText="1"/>
      <protection hidden="1"/>
    </xf>
    <xf numFmtId="0" fontId="7" fillId="0" borderId="4" xfId="28" applyFont="1" applyBorder="1" applyAlignment="1" applyProtection="1">
      <alignment horizontal="left" vertical="top" wrapText="1"/>
      <protection hidden="1"/>
    </xf>
    <xf numFmtId="0" fontId="7" fillId="0" borderId="3" xfId="28" applyFont="1" applyBorder="1" applyAlignment="1" applyProtection="1">
      <alignment horizontal="left" vertical="center" wrapText="1"/>
      <protection hidden="1"/>
    </xf>
    <xf numFmtId="0" fontId="4" fillId="0" borderId="0" xfId="28" applyFont="1" applyAlignment="1" applyProtection="1">
      <alignment vertical="top" wrapText="1"/>
      <protection hidden="1"/>
    </xf>
    <xf numFmtId="0" fontId="4" fillId="0" borderId="0" xfId="28" applyFont="1" applyAlignment="1" applyProtection="1">
      <alignment vertical="top"/>
      <protection hidden="1"/>
    </xf>
    <xf numFmtId="0" fontId="4" fillId="0" borderId="0" xfId="28" applyFont="1" applyAlignment="1" applyProtection="1">
      <alignment horizontal="justify" vertical="top" wrapText="1"/>
      <protection hidden="1"/>
    </xf>
    <xf numFmtId="0" fontId="4" fillId="0" borderId="0" xfId="28" applyFont="1" applyAlignment="1" applyProtection="1">
      <alignment horizontal="center" vertical="top" wrapText="1"/>
      <protection hidden="1"/>
    </xf>
    <xf numFmtId="0" fontId="67" fillId="0" borderId="0" xfId="28" applyFont="1" applyAlignment="1" applyProtection="1">
      <alignment horizontal="center" vertical="top" wrapText="1"/>
      <protection hidden="1"/>
    </xf>
    <xf numFmtId="0" fontId="67" fillId="0" borderId="10" xfId="28" applyFont="1" applyBorder="1" applyAlignment="1" applyProtection="1">
      <alignment horizontal="center" vertical="top" wrapText="1"/>
      <protection hidden="1"/>
    </xf>
    <xf numFmtId="0" fontId="4" fillId="0" borderId="0" xfId="28" applyFont="1" applyAlignment="1" applyProtection="1">
      <alignment horizontal="left" vertical="top" wrapText="1"/>
      <protection hidden="1"/>
    </xf>
    <xf numFmtId="0" fontId="7" fillId="0" borderId="0" xfId="28" applyFont="1" applyAlignment="1" applyProtection="1">
      <alignment vertical="top"/>
      <protection hidden="1"/>
    </xf>
    <xf numFmtId="0" fontId="4" fillId="0" borderId="6" xfId="28" applyFont="1" applyBorder="1" applyAlignment="1" applyProtection="1">
      <alignment horizontal="left" vertical="center" wrapText="1"/>
      <protection hidden="1"/>
    </xf>
    <xf numFmtId="0" fontId="7" fillId="9" borderId="12" xfId="28" applyFont="1" applyFill="1" applyBorder="1" applyAlignment="1" applyProtection="1">
      <alignment horizontal="left" vertical="center" wrapText="1"/>
      <protection hidden="1"/>
    </xf>
    <xf numFmtId="0" fontId="7" fillId="9" borderId="9" xfId="28" applyFont="1" applyFill="1" applyBorder="1" applyAlignment="1" applyProtection="1">
      <alignment horizontal="left" vertical="center" wrapText="1"/>
      <protection hidden="1"/>
    </xf>
    <xf numFmtId="0" fontId="7" fillId="0" borderId="8" xfId="28" applyFont="1" applyBorder="1" applyAlignment="1" applyProtection="1">
      <alignment horizontal="center" vertical="center" wrapText="1"/>
      <protection hidden="1"/>
    </xf>
    <xf numFmtId="0" fontId="7" fillId="0" borderId="16" xfId="28" applyFont="1" applyBorder="1" applyAlignment="1" applyProtection="1">
      <alignment horizontal="center" vertical="center" wrapText="1"/>
      <protection hidden="1"/>
    </xf>
    <xf numFmtId="0" fontId="7" fillId="0" borderId="33" xfId="28" applyFont="1" applyBorder="1" applyAlignment="1" applyProtection="1">
      <alignment horizontal="center" vertical="center" wrapText="1"/>
      <protection hidden="1"/>
    </xf>
    <xf numFmtId="0" fontId="7" fillId="0" borderId="15" xfId="28" applyFont="1" applyBorder="1" applyAlignment="1" applyProtection="1">
      <alignment horizontal="center" vertical="center" wrapText="1"/>
      <protection hidden="1"/>
    </xf>
    <xf numFmtId="0" fontId="7" fillId="0" borderId="14" xfId="28" applyFont="1" applyBorder="1" applyAlignment="1" applyProtection="1">
      <alignment horizontal="center" vertical="center" wrapText="1"/>
      <protection hidden="1"/>
    </xf>
    <xf numFmtId="0" fontId="7" fillId="0" borderId="4" xfId="28" applyFont="1" applyBorder="1" applyAlignment="1" applyProtection="1">
      <alignment horizontal="center" vertical="center" wrapText="1"/>
      <protection hidden="1"/>
    </xf>
    <xf numFmtId="0" fontId="7" fillId="0" borderId="34" xfId="28" applyFont="1" applyBorder="1" applyAlignment="1" applyProtection="1">
      <alignment horizontal="center" vertical="center" wrapText="1"/>
      <protection hidden="1"/>
    </xf>
    <xf numFmtId="0" fontId="7" fillId="0" borderId="11" xfId="28" applyFont="1" applyBorder="1" applyAlignment="1" applyProtection="1">
      <alignment horizontal="center" vertical="center" wrapText="1"/>
      <protection hidden="1"/>
    </xf>
    <xf numFmtId="0" fontId="4" fillId="0" borderId="8" xfId="28" applyFont="1" applyBorder="1" applyAlignment="1" applyProtection="1">
      <alignment horizontal="center" vertical="center"/>
      <protection hidden="1"/>
    </xf>
    <xf numFmtId="0" fontId="4" fillId="0" borderId="17" xfId="28" applyFont="1" applyBorder="1" applyAlignment="1" applyProtection="1">
      <alignment horizontal="center" vertical="center"/>
      <protection hidden="1"/>
    </xf>
    <xf numFmtId="0" fontId="4" fillId="0" borderId="16" xfId="28" applyFont="1" applyBorder="1" applyAlignment="1" applyProtection="1">
      <alignment horizontal="center" vertical="center"/>
      <protection hidden="1"/>
    </xf>
    <xf numFmtId="0" fontId="4" fillId="0" borderId="33" xfId="28" applyFont="1" applyBorder="1" applyAlignment="1" applyProtection="1">
      <alignment horizontal="left" vertical="center" wrapText="1"/>
      <protection hidden="1"/>
    </xf>
    <xf numFmtId="0" fontId="4" fillId="0" borderId="34" xfId="28" applyFont="1" applyBorder="1" applyAlignment="1" applyProtection="1">
      <alignment horizontal="left" vertical="center" wrapText="1"/>
      <protection hidden="1"/>
    </xf>
    <xf numFmtId="0" fontId="4" fillId="0" borderId="13" xfId="28" applyFont="1" applyBorder="1" applyAlignment="1" applyProtection="1">
      <alignment horizontal="left" vertical="center" wrapText="1"/>
      <protection hidden="1"/>
    </xf>
    <xf numFmtId="0" fontId="4" fillId="0" borderId="10" xfId="28" applyFont="1" applyBorder="1" applyAlignment="1" applyProtection="1">
      <alignment horizontal="left" vertical="center" wrapText="1"/>
      <protection hidden="1"/>
    </xf>
    <xf numFmtId="0" fontId="4" fillId="0" borderId="14" xfId="28" applyFont="1" applyBorder="1" applyAlignment="1" applyProtection="1">
      <alignment horizontal="left" vertical="center" wrapText="1"/>
      <protection hidden="1"/>
    </xf>
    <xf numFmtId="0" fontId="4" fillId="0" borderId="11" xfId="28" applyFont="1" applyBorder="1" applyAlignment="1" applyProtection="1">
      <alignment horizontal="left" vertical="center" wrapText="1"/>
      <protection hidden="1"/>
    </xf>
    <xf numFmtId="0" fontId="4" fillId="8" borderId="45" xfId="28" applyFont="1" applyFill="1" applyBorder="1" applyAlignment="1" applyProtection="1">
      <alignment horizontal="left" vertical="center" wrapText="1"/>
      <protection locked="0"/>
    </xf>
    <xf numFmtId="0" fontId="4" fillId="8" borderId="29" xfId="28" applyFont="1" applyFill="1" applyBorder="1" applyAlignment="1" applyProtection="1">
      <alignment horizontal="left" vertical="center" wrapText="1"/>
      <protection locked="0"/>
    </xf>
    <xf numFmtId="0" fontId="4" fillId="8" borderId="52" xfId="28" applyFont="1" applyFill="1" applyBorder="1" applyAlignment="1" applyProtection="1">
      <alignment horizontal="left" vertical="center" wrapText="1"/>
      <protection locked="0"/>
    </xf>
    <xf numFmtId="0" fontId="4" fillId="8" borderId="53" xfId="28" applyFont="1" applyFill="1" applyBorder="1" applyAlignment="1" applyProtection="1">
      <alignment horizontal="left" vertical="center" wrapText="1"/>
      <protection locked="0"/>
    </xf>
    <xf numFmtId="0" fontId="4" fillId="8" borderId="41" xfId="28" applyFont="1" applyFill="1" applyBorder="1" applyAlignment="1" applyProtection="1">
      <alignment horizontal="left" vertical="center" wrapText="1"/>
      <protection locked="0"/>
    </xf>
    <xf numFmtId="0" fontId="4" fillId="8" borderId="30" xfId="28" applyFont="1" applyFill="1" applyBorder="1" applyAlignment="1" applyProtection="1">
      <alignment horizontal="left" vertical="center" wrapText="1"/>
      <protection locked="0"/>
    </xf>
    <xf numFmtId="0" fontId="7" fillId="0" borderId="6" xfId="28" applyFont="1" applyBorder="1" applyAlignment="1" applyProtection="1">
      <alignment horizontal="center" vertical="center" wrapText="1"/>
      <protection hidden="1"/>
    </xf>
    <xf numFmtId="0" fontId="4" fillId="0" borderId="6" xfId="28" applyFont="1" applyBorder="1" applyAlignment="1" applyProtection="1">
      <alignment vertical="center" wrapText="1"/>
      <protection hidden="1"/>
    </xf>
    <xf numFmtId="0" fontId="56" fillId="0" borderId="6" xfId="28" applyFont="1" applyBorder="1" applyAlignment="1" applyProtection="1">
      <alignment horizontal="center" vertical="center" wrapText="1"/>
      <protection hidden="1"/>
    </xf>
    <xf numFmtId="0" fontId="4" fillId="2" borderId="6" xfId="28" applyFont="1" applyFill="1" applyBorder="1" applyAlignment="1" applyProtection="1">
      <alignment horizontal="left" vertical="center" wrapText="1"/>
      <protection locked="0"/>
    </xf>
    <xf numFmtId="0" fontId="7" fillId="0" borderId="0" xfId="28" applyFont="1" applyAlignment="1" applyProtection="1">
      <alignment vertical="center" wrapText="1"/>
      <protection hidden="1"/>
    </xf>
    <xf numFmtId="0" fontId="63" fillId="0" borderId="6" xfId="28" applyFont="1" applyBorder="1" applyAlignment="1" applyProtection="1">
      <alignment horizontal="justify" vertical="top" wrapText="1"/>
      <protection hidden="1"/>
    </xf>
    <xf numFmtId="0" fontId="4" fillId="0" borderId="12" xfId="28" applyFont="1" applyBorder="1" applyAlignment="1" applyProtection="1">
      <alignment horizontal="center"/>
      <protection hidden="1"/>
    </xf>
    <xf numFmtId="0" fontId="4" fillId="0" borderId="3" xfId="28" applyFont="1" applyBorder="1" applyAlignment="1" applyProtection="1">
      <alignment horizontal="center"/>
      <protection hidden="1"/>
    </xf>
    <xf numFmtId="0" fontId="4" fillId="0" borderId="9" xfId="28" applyFont="1" applyBorder="1" applyAlignment="1" applyProtection="1">
      <alignment horizontal="center"/>
      <protection hidden="1"/>
    </xf>
    <xf numFmtId="0" fontId="65" fillId="0" borderId="12" xfId="28" applyFont="1" applyBorder="1" applyAlignment="1" applyProtection="1">
      <alignment horizontal="left" vertical="center" wrapText="1"/>
      <protection hidden="1"/>
    </xf>
    <xf numFmtId="0" fontId="65" fillId="0" borderId="3" xfId="28" applyFont="1" applyBorder="1" applyAlignment="1" applyProtection="1">
      <alignment horizontal="left" vertical="center" wrapText="1"/>
      <protection hidden="1"/>
    </xf>
    <xf numFmtId="0" fontId="65" fillId="0" borderId="9" xfId="28" applyFont="1" applyBorder="1" applyAlignment="1" applyProtection="1">
      <alignment horizontal="left" vertical="center" wrapText="1"/>
      <protection hidden="1"/>
    </xf>
    <xf numFmtId="0" fontId="7" fillId="0" borderId="6" xfId="28" applyFont="1" applyBorder="1" applyAlignment="1" applyProtection="1">
      <alignment horizontal="justify" vertical="top" wrapText="1"/>
      <protection hidden="1"/>
    </xf>
    <xf numFmtId="0" fontId="7" fillId="0" borderId="6" xfId="28" applyFont="1" applyBorder="1" applyAlignment="1" applyProtection="1">
      <alignment vertical="center" wrapText="1"/>
      <protection hidden="1"/>
    </xf>
    <xf numFmtId="0" fontId="4" fillId="0" borderId="6" xfId="28" applyFont="1" applyBorder="1" applyAlignment="1" applyProtection="1">
      <alignment horizontal="left" vertical="top" indent="5"/>
      <protection hidden="1"/>
    </xf>
    <xf numFmtId="0" fontId="4" fillId="0" borderId="6" xfId="28" applyFont="1" applyBorder="1" applyAlignment="1" applyProtection="1">
      <alignment horizontal="left" vertical="top" wrapText="1"/>
      <protection hidden="1"/>
    </xf>
    <xf numFmtId="0" fontId="4" fillId="2" borderId="6" xfId="28" applyFont="1" applyFill="1" applyBorder="1" applyAlignment="1" applyProtection="1">
      <alignment vertical="center" wrapText="1"/>
      <protection locked="0"/>
    </xf>
    <xf numFmtId="0" fontId="65" fillId="0" borderId="12" xfId="28" applyFont="1" applyBorder="1" applyAlignment="1" applyProtection="1">
      <alignment horizontal="left" vertical="top" wrapText="1"/>
      <protection hidden="1"/>
    </xf>
    <xf numFmtId="0" fontId="65" fillId="0" borderId="3" xfId="28" applyFont="1" applyBorder="1" applyAlignment="1" applyProtection="1">
      <alignment horizontal="left" vertical="top" wrapText="1"/>
      <protection hidden="1"/>
    </xf>
    <xf numFmtId="0" fontId="4" fillId="8" borderId="12" xfId="28" applyFont="1" applyFill="1" applyBorder="1" applyAlignment="1" applyProtection="1">
      <alignment horizontal="left" vertical="top" wrapText="1"/>
      <protection locked="0" hidden="1"/>
    </xf>
    <xf numFmtId="0" fontId="4" fillId="8" borderId="3" xfId="28" applyFont="1" applyFill="1" applyBorder="1" applyAlignment="1" applyProtection="1">
      <alignment horizontal="left" vertical="top" wrapText="1"/>
      <protection locked="0" hidden="1"/>
    </xf>
    <xf numFmtId="0" fontId="4" fillId="8" borderId="9" xfId="28" applyFont="1" applyFill="1" applyBorder="1" applyAlignment="1" applyProtection="1">
      <alignment horizontal="left" vertical="top" wrapText="1"/>
      <protection locked="0" hidden="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12"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50" fillId="0" borderId="12" xfId="28" applyFont="1" applyBorder="1" applyAlignment="1" applyProtection="1">
      <alignment horizontal="left" vertical="top" wrapText="1"/>
      <protection hidden="1"/>
    </xf>
    <xf numFmtId="0" fontId="50" fillId="0" borderId="3" xfId="28" applyFont="1" applyBorder="1" applyAlignment="1" applyProtection="1">
      <alignment horizontal="left" vertical="top" wrapText="1"/>
      <protection hidden="1"/>
    </xf>
    <xf numFmtId="0" fontId="50" fillId="0" borderId="9" xfId="28" applyFont="1" applyBorder="1" applyAlignment="1" applyProtection="1">
      <alignment horizontal="left" vertical="top" wrapText="1"/>
      <protection hidden="1"/>
    </xf>
    <xf numFmtId="0" fontId="4" fillId="2" borderId="6" xfId="28" applyFont="1" applyFill="1" applyBorder="1" applyAlignment="1" applyProtection="1">
      <alignment horizontal="center" vertical="top" wrapText="1"/>
      <protection locked="0"/>
    </xf>
    <xf numFmtId="0" fontId="4" fillId="8" borderId="6" xfId="28" applyFont="1" applyFill="1" applyBorder="1" applyAlignment="1" applyProtection="1">
      <alignment horizontal="left" vertical="top" wrapText="1"/>
      <protection locked="0" hidden="1"/>
    </xf>
    <xf numFmtId="0" fontId="56" fillId="0" borderId="15" xfId="0" applyFont="1" applyBorder="1" applyAlignment="1">
      <alignment horizontal="left" vertical="top"/>
    </xf>
    <xf numFmtId="0" fontId="50" fillId="0" borderId="0" xfId="28" applyFont="1" applyAlignment="1" applyProtection="1">
      <alignment horizontal="justify" vertical="center"/>
      <protection hidden="1"/>
    </xf>
    <xf numFmtId="0" fontId="56" fillId="0" borderId="0" xfId="28" applyFont="1" applyAlignment="1" applyProtection="1">
      <alignment horizontal="justify" vertical="top" wrapText="1"/>
      <protection hidden="1"/>
    </xf>
    <xf numFmtId="0" fontId="56" fillId="0" borderId="0" xfId="28" applyFont="1" applyAlignment="1" applyProtection="1">
      <alignment horizontal="justify" vertical="top"/>
      <protection hidden="1"/>
    </xf>
    <xf numFmtId="0" fontId="7" fillId="0" borderId="21" xfId="28" applyFont="1" applyBorder="1" applyAlignment="1" applyProtection="1">
      <alignment horizontal="center" vertical="center" wrapText="1"/>
      <protection hidden="1"/>
    </xf>
    <xf numFmtId="0" fontId="7" fillId="0" borderId="18" xfId="28" applyFont="1" applyBorder="1" applyAlignment="1" applyProtection="1">
      <alignment horizontal="center" vertical="center" wrapText="1"/>
      <protection hidden="1"/>
    </xf>
    <xf numFmtId="0" fontId="7" fillId="0" borderId="47" xfId="28" applyFont="1" applyBorder="1" applyAlignment="1" applyProtection="1">
      <alignment horizontal="center" vertical="center" wrapText="1"/>
      <protection hidden="1"/>
    </xf>
    <xf numFmtId="0" fontId="7" fillId="0" borderId="43" xfId="28" applyFont="1" applyBorder="1" applyAlignment="1" applyProtection="1">
      <alignment horizontal="center" vertical="center" wrapText="1"/>
      <protection hidden="1"/>
    </xf>
    <xf numFmtId="0" fontId="7" fillId="0" borderId="48" xfId="28" applyFont="1" applyBorder="1" applyAlignment="1" applyProtection="1">
      <alignment horizontal="center" vertical="center" wrapText="1"/>
      <protection hidden="1"/>
    </xf>
    <xf numFmtId="0" fontId="7" fillId="0" borderId="22" xfId="28" applyFont="1" applyBorder="1" applyAlignment="1" applyProtection="1">
      <alignment horizontal="center" vertical="center" wrapText="1"/>
      <protection hidden="1"/>
    </xf>
    <xf numFmtId="0" fontId="7" fillId="0" borderId="23" xfId="28" applyFont="1" applyBorder="1" applyAlignment="1" applyProtection="1">
      <alignment horizontal="center" vertical="center" wrapText="1"/>
      <protection hidden="1"/>
    </xf>
    <xf numFmtId="0" fontId="4" fillId="0" borderId="12"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4" fillId="2" borderId="22" xfId="28" applyFont="1" applyFill="1" applyBorder="1" applyAlignment="1" applyProtection="1">
      <alignment horizontal="left" vertical="center" wrapText="1"/>
      <protection locked="0"/>
    </xf>
    <xf numFmtId="0" fontId="4" fillId="2" borderId="23" xfId="28" applyFont="1" applyFill="1" applyBorder="1" applyAlignment="1" applyProtection="1">
      <alignment horizontal="left" vertical="center" wrapText="1"/>
      <protection locked="0"/>
    </xf>
    <xf numFmtId="0" fontId="4" fillId="2" borderId="12" xfId="28" applyFont="1" applyFill="1" applyBorder="1" applyAlignment="1">
      <alignment horizontal="center" vertical="top" wrapText="1"/>
    </xf>
    <xf numFmtId="0" fontId="4" fillId="2" borderId="9" xfId="28" applyFont="1" applyFill="1" applyBorder="1" applyAlignment="1">
      <alignment horizontal="center" vertical="top" wrapText="1"/>
    </xf>
    <xf numFmtId="0" fontId="7" fillId="0" borderId="0" xfId="28" applyFont="1" applyAlignment="1" applyProtection="1">
      <alignment vertical="top" wrapText="1"/>
      <protection hidden="1"/>
    </xf>
    <xf numFmtId="0" fontId="4" fillId="0" borderId="32" xfId="28" applyFont="1" applyBorder="1" applyAlignment="1" applyProtection="1">
      <alignment horizontal="left" vertical="center" wrapText="1"/>
      <protection hidden="1"/>
    </xf>
    <xf numFmtId="0" fontId="4" fillId="0" borderId="46" xfId="28" applyFont="1" applyBorder="1" applyAlignment="1" applyProtection="1">
      <alignment horizontal="left" vertical="center" wrapText="1"/>
      <protection hidden="1"/>
    </xf>
    <xf numFmtId="0" fontId="50" fillId="0" borderId="0" xfId="28" applyFont="1" applyAlignment="1" applyProtection="1">
      <alignment horizontal="justify" vertical="top" wrapText="1"/>
      <protection hidden="1"/>
    </xf>
    <xf numFmtId="0" fontId="50" fillId="0" borderId="0" xfId="28" applyFont="1" applyAlignment="1" applyProtection="1">
      <alignment horizontal="left" vertical="top" wrapText="1"/>
      <protection hidden="1"/>
    </xf>
    <xf numFmtId="0" fontId="4" fillId="0" borderId="12" xfId="28" applyFont="1" applyBorder="1" applyAlignment="1" applyProtection="1">
      <alignment horizontal="left" vertical="top"/>
      <protection hidden="1"/>
    </xf>
    <xf numFmtId="0" fontId="4" fillId="0" borderId="3" xfId="28" applyFont="1" applyBorder="1" applyAlignment="1" applyProtection="1">
      <alignment horizontal="left" vertical="top"/>
      <protection hidden="1"/>
    </xf>
    <xf numFmtId="0" fontId="4" fillId="0" borderId="9" xfId="28" applyFont="1" applyBorder="1" applyAlignment="1" applyProtection="1">
      <alignment horizontal="left" vertical="top"/>
      <protection hidden="1"/>
    </xf>
    <xf numFmtId="0" fontId="4" fillId="0" borderId="3" xfId="28" applyFont="1" applyBorder="1" applyAlignment="1" applyProtection="1">
      <alignment horizontal="left" vertical="center" wrapText="1"/>
      <protection hidden="1"/>
    </xf>
    <xf numFmtId="0" fontId="4" fillId="0" borderId="21" xfId="28" applyFont="1" applyBorder="1" applyAlignment="1" applyProtection="1">
      <alignment horizontal="left" vertical="center" wrapText="1"/>
      <protection hidden="1"/>
    </xf>
    <xf numFmtId="0" fontId="4" fillId="0" borderId="18" xfId="28" applyFont="1" applyBorder="1" applyAlignment="1" applyProtection="1">
      <alignment horizontal="left" vertical="center" wrapText="1"/>
      <protection hidden="1"/>
    </xf>
    <xf numFmtId="0" fontId="4" fillId="2" borderId="37" xfId="28" applyFont="1" applyFill="1" applyBorder="1" applyAlignment="1" applyProtection="1">
      <alignment horizontal="left" vertical="center" wrapText="1"/>
      <protection locked="0"/>
    </xf>
    <xf numFmtId="0" fontId="4" fillId="2" borderId="38" xfId="28" applyFont="1" applyFill="1" applyBorder="1" applyAlignment="1" applyProtection="1">
      <alignment horizontal="left" vertical="center" wrapText="1"/>
      <protection locked="0"/>
    </xf>
    <xf numFmtId="0" fontId="4" fillId="0" borderId="39" xfId="28" applyFont="1" applyBorder="1" applyAlignment="1" applyProtection="1">
      <alignment horizontal="left" vertical="center" wrapText="1"/>
      <protection hidden="1"/>
    </xf>
    <xf numFmtId="0" fontId="4" fillId="0" borderId="40" xfId="28" applyFont="1" applyBorder="1" applyAlignment="1" applyProtection="1">
      <alignment horizontal="left" vertical="center" wrapText="1"/>
      <protection hidden="1"/>
    </xf>
    <xf numFmtId="0" fontId="4" fillId="2" borderId="35" xfId="28" applyFont="1" applyFill="1" applyBorder="1" applyAlignment="1" applyProtection="1">
      <alignment horizontal="left" vertical="center" wrapText="1"/>
      <protection locked="0"/>
    </xf>
    <xf numFmtId="0" fontId="4" fillId="2" borderId="36" xfId="28" applyFont="1" applyFill="1" applyBorder="1" applyAlignment="1" applyProtection="1">
      <alignment horizontal="left" vertical="center" wrapText="1"/>
      <protection locked="0"/>
    </xf>
    <xf numFmtId="0" fontId="50" fillId="0" borderId="4" xfId="28" applyFont="1" applyBorder="1" applyAlignment="1" applyProtection="1">
      <alignment horizontal="left" vertical="top" wrapText="1"/>
      <protection hidden="1"/>
    </xf>
    <xf numFmtId="0" fontId="4" fillId="8" borderId="32" xfId="28" applyFont="1" applyFill="1" applyBorder="1" applyAlignment="1" applyProtection="1">
      <alignment horizontal="left" vertical="center" wrapText="1"/>
      <protection locked="0"/>
    </xf>
    <xf numFmtId="0" fontId="4" fillId="8" borderId="46" xfId="28" applyFont="1" applyFill="1" applyBorder="1" applyAlignment="1" applyProtection="1">
      <alignment horizontal="left" vertical="center" wrapText="1"/>
      <protection locked="0"/>
    </xf>
    <xf numFmtId="0" fontId="4" fillId="0" borderId="32" xfId="28" applyFont="1" applyBorder="1" applyAlignment="1" applyProtection="1">
      <alignment horizontal="justify" vertical="top" wrapText="1"/>
      <protection hidden="1"/>
    </xf>
    <xf numFmtId="0" fontId="4" fillId="0" borderId="51" xfId="28" applyFont="1" applyBorder="1" applyAlignment="1" applyProtection="1">
      <alignment horizontal="justify" vertical="top" wrapText="1"/>
      <protection hidden="1"/>
    </xf>
    <xf numFmtId="0" fontId="4" fillId="2" borderId="42" xfId="28" applyFont="1" applyFill="1" applyBorder="1" applyAlignment="1" applyProtection="1">
      <alignment horizontal="left" vertical="center" wrapText="1"/>
      <protection locked="0"/>
    </xf>
    <xf numFmtId="0" fontId="50" fillId="0" borderId="15" xfId="28" applyFont="1" applyBorder="1" applyAlignment="1" applyProtection="1">
      <alignment horizontal="left" vertical="top" wrapText="1"/>
      <protection hidden="1"/>
    </xf>
    <xf numFmtId="0" fontId="50" fillId="0" borderId="10" xfId="28" applyFont="1" applyBorder="1" applyAlignment="1" applyProtection="1">
      <alignment horizontal="left" vertical="top" wrapText="1"/>
      <protection hidden="1"/>
    </xf>
    <xf numFmtId="0" fontId="7" fillId="0" borderId="6" xfId="28" applyFont="1" applyBorder="1" applyAlignment="1" applyProtection="1">
      <alignment horizontal="left" vertical="center" wrapText="1"/>
      <protection hidden="1"/>
    </xf>
    <xf numFmtId="0" fontId="4" fillId="0" borderId="35" xfId="28" applyFont="1" applyBorder="1" applyAlignment="1" applyProtection="1">
      <alignment horizontal="center" vertical="center" wrapText="1"/>
      <protection hidden="1"/>
    </xf>
    <xf numFmtId="0" fontId="4" fillId="0" borderId="36" xfId="28" applyFont="1" applyBorder="1" applyAlignment="1" applyProtection="1">
      <alignment horizontal="center" vertical="center" wrapText="1"/>
      <protection hidden="1"/>
    </xf>
    <xf numFmtId="0" fontId="4" fillId="2" borderId="22" xfId="28" applyFont="1" applyFill="1" applyBorder="1" applyAlignment="1" applyProtection="1">
      <alignment horizontal="center" vertical="center" wrapText="1"/>
      <protection locked="0"/>
    </xf>
    <xf numFmtId="0" fontId="4" fillId="2" borderId="23" xfId="28" applyFont="1" applyFill="1" applyBorder="1" applyAlignment="1" applyProtection="1">
      <alignment horizontal="center" vertical="center" wrapText="1"/>
      <protection locked="0"/>
    </xf>
    <xf numFmtId="0" fontId="4" fillId="0" borderId="17" xfId="28" applyFont="1" applyBorder="1" applyAlignment="1" applyProtection="1">
      <alignment horizontal="left" vertical="center" wrapText="1"/>
      <protection hidden="1"/>
    </xf>
    <xf numFmtId="0" fontId="4" fillId="0" borderId="49" xfId="28" applyFont="1" applyBorder="1" applyAlignment="1" applyProtection="1">
      <alignment horizontal="left" vertical="center" wrapText="1"/>
      <protection hidden="1"/>
    </xf>
    <xf numFmtId="0" fontId="4" fillId="0" borderId="50" xfId="28" applyFont="1" applyBorder="1" applyAlignment="1" applyProtection="1">
      <alignment horizontal="left" vertical="center" wrapText="1"/>
      <protection hidden="1"/>
    </xf>
    <xf numFmtId="0" fontId="4" fillId="2" borderId="12" xfId="28" applyFont="1" applyFill="1" applyBorder="1" applyAlignment="1" applyProtection="1">
      <alignment horizontal="right" vertical="center" wrapText="1"/>
      <protection locked="0"/>
    </xf>
    <xf numFmtId="0" fontId="4" fillId="2" borderId="3" xfId="28" applyFont="1" applyFill="1" applyBorder="1" applyAlignment="1" applyProtection="1">
      <alignment horizontal="right" vertical="center" wrapText="1"/>
      <protection locked="0"/>
    </xf>
    <xf numFmtId="0" fontId="4" fillId="2" borderId="9" xfId="28" applyFont="1" applyFill="1" applyBorder="1" applyAlignment="1" applyProtection="1">
      <alignment horizontal="right" vertical="center" wrapText="1"/>
      <protection locked="0"/>
    </xf>
    <xf numFmtId="0" fontId="7" fillId="0" borderId="24" xfId="28" applyFont="1" applyBorder="1" applyAlignment="1" applyProtection="1">
      <alignment horizontal="center" vertical="center" wrapText="1"/>
      <protection hidden="1"/>
    </xf>
    <xf numFmtId="0" fontId="7" fillId="0" borderId="25" xfId="28" applyFont="1" applyBorder="1" applyAlignment="1" applyProtection="1">
      <alignment horizontal="center" vertical="center" wrapText="1"/>
      <protection hidden="1"/>
    </xf>
    <xf numFmtId="0" fontId="7" fillId="0" borderId="4" xfId="28" applyFont="1" applyBorder="1" applyAlignment="1" applyProtection="1">
      <alignment horizontal="left" vertical="center" wrapText="1"/>
      <protection hidden="1"/>
    </xf>
    <xf numFmtId="0" fontId="4" fillId="0" borderId="8" xfId="28" applyFont="1" applyBorder="1" applyAlignment="1" applyProtection="1">
      <alignment horizontal="left" vertical="center" wrapText="1"/>
      <protection hidden="1"/>
    </xf>
    <xf numFmtId="0" fontId="7" fillId="0" borderId="32" xfId="28" applyFont="1" applyBorder="1" applyAlignment="1" applyProtection="1">
      <alignment horizontal="center" vertical="center" wrapText="1"/>
      <protection hidden="1"/>
    </xf>
    <xf numFmtId="0" fontId="7" fillId="0" borderId="46" xfId="28" applyFont="1" applyBorder="1" applyAlignment="1" applyProtection="1">
      <alignment horizontal="center" vertical="center" wrapText="1"/>
      <protection hidden="1"/>
    </xf>
    <xf numFmtId="0" fontId="4" fillId="0" borderId="12" xfId="28" applyFont="1" applyBorder="1" applyAlignment="1" applyProtection="1">
      <alignment horizontal="justify" vertical="center" wrapText="1"/>
      <protection hidden="1"/>
    </xf>
    <xf numFmtId="0" fontId="4" fillId="0" borderId="9" xfId="28" applyFont="1" applyBorder="1" applyAlignment="1" applyProtection="1">
      <alignment horizontal="justify" vertical="center" wrapText="1"/>
      <protection hidden="1"/>
    </xf>
    <xf numFmtId="0" fontId="4" fillId="2" borderId="12" xfId="28" applyFont="1" applyFill="1" applyBorder="1" applyAlignment="1" applyProtection="1">
      <alignment horizontal="left" vertical="center" wrapText="1"/>
      <protection locked="0"/>
    </xf>
    <xf numFmtId="0" fontId="4" fillId="2" borderId="9" xfId="28" applyFont="1" applyFill="1" applyBorder="1" applyAlignment="1" applyProtection="1">
      <alignment horizontal="left" vertical="center" wrapText="1"/>
      <protection locked="0"/>
    </xf>
    <xf numFmtId="0" fontId="4" fillId="0" borderId="22" xfId="28" applyFont="1" applyBorder="1" applyAlignment="1" applyProtection="1">
      <alignment horizontal="left" vertical="center" wrapText="1"/>
      <protection hidden="1"/>
    </xf>
    <xf numFmtId="0" fontId="4" fillId="0" borderId="23" xfId="28" applyFont="1" applyBorder="1" applyAlignment="1" applyProtection="1">
      <alignment horizontal="left" vertical="center" wrapText="1"/>
      <protection hidden="1"/>
    </xf>
    <xf numFmtId="0" fontId="4" fillId="2" borderId="21" xfId="28" applyFont="1" applyFill="1" applyBorder="1" applyAlignment="1" applyProtection="1">
      <alignment horizontal="left" vertical="center" wrapText="1"/>
      <protection locked="0"/>
    </xf>
    <xf numFmtId="0" fontId="4" fillId="2" borderId="18" xfId="28" applyFont="1" applyFill="1" applyBorder="1" applyAlignment="1" applyProtection="1">
      <alignment horizontal="left" vertical="center" wrapText="1"/>
      <protection locked="0"/>
    </xf>
    <xf numFmtId="173" fontId="7" fillId="0" borderId="0" xfId="28" applyNumberFormat="1" applyFont="1" applyAlignment="1" applyProtection="1">
      <alignment horizontal="left" vertical="center"/>
      <protection hidden="1"/>
    </xf>
    <xf numFmtId="0" fontId="7" fillId="0" borderId="0" xfId="28" applyFont="1" applyAlignment="1" applyProtection="1">
      <alignment horizontal="left" vertical="center"/>
      <protection hidden="1"/>
    </xf>
    <xf numFmtId="0" fontId="4" fillId="0" borderId="15" xfId="28" applyFont="1" applyBorder="1" applyAlignment="1" applyProtection="1">
      <alignment horizontal="left" vertical="top" wrapText="1"/>
      <protection hidden="1"/>
    </xf>
    <xf numFmtId="0" fontId="4" fillId="0" borderId="34" xfId="28" applyFont="1" applyBorder="1" applyAlignment="1" applyProtection="1">
      <alignment horizontal="left" vertical="top" wrapText="1"/>
      <protection hidden="1"/>
    </xf>
    <xf numFmtId="0" fontId="4" fillId="8" borderId="6" xfId="28" applyFont="1" applyFill="1" applyBorder="1" applyAlignment="1" applyProtection="1">
      <alignment horizontal="center" vertical="top" wrapText="1"/>
      <protection locked="0" hidden="1"/>
    </xf>
    <xf numFmtId="0" fontId="4" fillId="2" borderId="6" xfId="28" applyFont="1" applyFill="1" applyBorder="1" applyAlignment="1" applyProtection="1">
      <alignment horizontal="center" vertical="top"/>
      <protection locked="0"/>
    </xf>
    <xf numFmtId="0" fontId="9" fillId="0" borderId="6" xfId="28" applyFont="1" applyBorder="1" applyAlignment="1" applyProtection="1">
      <alignment horizontal="center" vertical="center" wrapText="1"/>
      <protection hidden="1"/>
    </xf>
    <xf numFmtId="0" fontId="50" fillId="2" borderId="44" xfId="28" applyFont="1" applyFill="1" applyBorder="1" applyAlignment="1" applyProtection="1">
      <alignment horizontal="left" vertical="center" wrapText="1"/>
      <protection locked="0"/>
    </xf>
    <xf numFmtId="0" fontId="50" fillId="2" borderId="5" xfId="28" applyFont="1" applyFill="1" applyBorder="1" applyAlignment="1" applyProtection="1">
      <alignment horizontal="left" vertical="center" wrapText="1"/>
      <protection locked="0"/>
    </xf>
    <xf numFmtId="0" fontId="50" fillId="2" borderId="45" xfId="28" applyFont="1" applyFill="1" applyBorder="1" applyAlignment="1" applyProtection="1">
      <alignment horizontal="left" vertical="center" wrapText="1"/>
      <protection locked="0"/>
    </xf>
    <xf numFmtId="0" fontId="50" fillId="2" borderId="29" xfId="28" applyFont="1" applyFill="1" applyBorder="1" applyAlignment="1" applyProtection="1">
      <alignment horizontal="left" vertical="center" wrapText="1"/>
      <protection locked="0"/>
    </xf>
    <xf numFmtId="0" fontId="50" fillId="0" borderId="0" xfId="28" applyFont="1" applyAlignment="1" applyProtection="1">
      <alignment horizontal="justify" vertical="top"/>
      <protection hidden="1"/>
    </xf>
    <xf numFmtId="0" fontId="4" fillId="0" borderId="0" xfId="28" applyFont="1" applyAlignment="1" applyProtection="1">
      <alignment horizontal="left" vertical="top"/>
      <protection hidden="1"/>
    </xf>
    <xf numFmtId="0" fontId="7" fillId="0" borderId="0" xfId="28" applyFont="1" applyAlignment="1" applyProtection="1">
      <alignment horizontal="center" vertical="top" wrapText="1"/>
      <protection hidden="1"/>
    </xf>
    <xf numFmtId="0" fontId="4" fillId="0" borderId="0" xfId="28" applyFont="1" applyAlignment="1" applyProtection="1">
      <alignment horizontal="left"/>
      <protection hidden="1"/>
    </xf>
    <xf numFmtId="0" fontId="50" fillId="0" borderId="0" xfId="28" applyFont="1" applyAlignment="1" applyProtection="1">
      <alignment horizontal="left" vertical="top"/>
      <protection hidden="1"/>
    </xf>
    <xf numFmtId="0" fontId="63" fillId="0" borderId="12" xfId="28" applyFont="1" applyBorder="1" applyAlignment="1" applyProtection="1">
      <alignment horizontal="left" vertical="top" wrapText="1"/>
      <protection hidden="1"/>
    </xf>
    <xf numFmtId="0" fontId="63" fillId="0" borderId="3" xfId="28" applyFont="1" applyBorder="1" applyAlignment="1" applyProtection="1">
      <alignment horizontal="left" vertical="top" wrapText="1"/>
      <protection hidden="1"/>
    </xf>
    <xf numFmtId="0" fontId="63" fillId="0" borderId="9" xfId="28" applyFont="1" applyBorder="1" applyAlignment="1" applyProtection="1">
      <alignment horizontal="left" vertical="top" wrapText="1"/>
      <protection hidden="1"/>
    </xf>
    <xf numFmtId="0" fontId="4" fillId="2" borderId="14" xfId="28" applyFont="1" applyFill="1" applyBorder="1" applyAlignment="1" applyProtection="1">
      <alignment horizontal="left" vertical="top" wrapText="1"/>
      <protection hidden="1"/>
    </xf>
    <xf numFmtId="0" fontId="4" fillId="2" borderId="11" xfId="28" applyFont="1" applyFill="1" applyBorder="1" applyAlignment="1" applyProtection="1">
      <alignment horizontal="left" vertical="top" wrapText="1"/>
      <protection hidden="1"/>
    </xf>
    <xf numFmtId="0" fontId="4" fillId="2" borderId="13" xfId="28" applyFont="1" applyFill="1" applyBorder="1" applyAlignment="1" applyProtection="1">
      <alignment horizontal="left" vertical="top" wrapText="1"/>
      <protection hidden="1"/>
    </xf>
    <xf numFmtId="0" fontId="4" fillId="2" borderId="10" xfId="28" applyFont="1" applyFill="1" applyBorder="1" applyAlignment="1" applyProtection="1">
      <alignment horizontal="left" vertical="top" wrapText="1"/>
      <protection hidden="1"/>
    </xf>
    <xf numFmtId="0" fontId="4" fillId="0" borderId="12" xfId="28" applyFont="1" applyBorder="1" applyAlignment="1" applyProtection="1">
      <alignment horizontal="center" vertical="center" wrapText="1"/>
      <protection hidden="1"/>
    </xf>
    <xf numFmtId="0" fontId="4" fillId="0" borderId="3" xfId="28" applyFont="1" applyBorder="1" applyAlignment="1" applyProtection="1">
      <alignment horizontal="center" vertical="center" wrapText="1"/>
      <protection hidden="1"/>
    </xf>
    <xf numFmtId="0" fontId="4" fillId="0" borderId="9" xfId="28" applyFont="1" applyBorder="1" applyAlignment="1" applyProtection="1">
      <alignment horizontal="center" vertical="center" wrapText="1"/>
      <protection hidden="1"/>
    </xf>
    <xf numFmtId="0" fontId="4" fillId="0" borderId="8" xfId="28" applyFont="1" applyBorder="1" applyAlignment="1" applyProtection="1">
      <alignment horizontal="center" vertical="top"/>
      <protection hidden="1"/>
    </xf>
    <xf numFmtId="0" fontId="4" fillId="0" borderId="17" xfId="28" applyFont="1" applyBorder="1" applyAlignment="1" applyProtection="1">
      <alignment horizontal="center" vertical="top"/>
      <protection hidden="1"/>
    </xf>
    <xf numFmtId="0" fontId="4" fillId="0" borderId="16" xfId="28" applyFont="1" applyBorder="1" applyAlignment="1" applyProtection="1">
      <alignment horizontal="center" vertical="top"/>
      <protection hidden="1"/>
    </xf>
    <xf numFmtId="0" fontId="4" fillId="0" borderId="3" xfId="28" applyFont="1" applyBorder="1" applyAlignment="1">
      <alignment horizontal="center" vertical="top" wrapText="1"/>
    </xf>
    <xf numFmtId="0" fontId="4" fillId="0" borderId="9" xfId="28" applyFont="1" applyBorder="1" applyAlignment="1">
      <alignment horizontal="center" vertical="top" wrapText="1"/>
    </xf>
    <xf numFmtId="0" fontId="4" fillId="0" borderId="12" xfId="28" applyFont="1" applyBorder="1" applyAlignment="1">
      <alignment horizontal="center" vertical="top" wrapText="1"/>
    </xf>
    <xf numFmtId="0" fontId="4" fillId="0" borderId="12" xfId="28" applyFont="1" applyBorder="1" applyAlignment="1" applyProtection="1">
      <alignment horizontal="center" vertical="top"/>
      <protection hidden="1"/>
    </xf>
    <xf numFmtId="0" fontId="4" fillId="0" borderId="3" xfId="28" applyFont="1" applyBorder="1" applyAlignment="1" applyProtection="1">
      <alignment horizontal="center" vertical="top"/>
      <protection hidden="1"/>
    </xf>
    <xf numFmtId="0" fontId="4" fillId="0" borderId="9" xfId="28" applyFont="1" applyBorder="1" applyAlignment="1" applyProtection="1">
      <alignment horizontal="center" vertical="top"/>
      <protection hidden="1"/>
    </xf>
    <xf numFmtId="0" fontId="7" fillId="2" borderId="13" xfId="28" applyFont="1" applyFill="1" applyBorder="1" applyAlignment="1" applyProtection="1">
      <alignment horizontal="left" vertical="center" wrapText="1"/>
      <protection hidden="1"/>
    </xf>
    <xf numFmtId="0" fontId="7" fillId="2" borderId="10" xfId="28" applyFont="1" applyFill="1" applyBorder="1" applyAlignment="1" applyProtection="1">
      <alignment horizontal="left" vertical="center" wrapText="1"/>
      <protection hidden="1"/>
    </xf>
    <xf numFmtId="0" fontId="56" fillId="0" borderId="12" xfId="28" applyFont="1" applyBorder="1" applyAlignment="1" applyProtection="1">
      <alignment horizontal="left" vertical="top" wrapText="1"/>
      <protection hidden="1"/>
    </xf>
    <xf numFmtId="0" fontId="56" fillId="0" borderId="3" xfId="28" applyFont="1" applyBorder="1" applyAlignment="1" applyProtection="1">
      <alignment horizontal="left" vertical="top" wrapText="1"/>
      <protection hidden="1"/>
    </xf>
    <xf numFmtId="0" fontId="56" fillId="0" borderId="9" xfId="28" applyFont="1" applyBorder="1" applyAlignment="1" applyProtection="1">
      <alignment horizontal="left" vertical="top" wrapText="1"/>
      <protection hidden="1"/>
    </xf>
    <xf numFmtId="0" fontId="4" fillId="0" borderId="13" xfId="28" applyFont="1" applyBorder="1" applyAlignment="1" applyProtection="1">
      <alignment horizontal="left" vertical="top" wrapText="1"/>
      <protection hidden="1"/>
    </xf>
    <xf numFmtId="0" fontId="4" fillId="0" borderId="10" xfId="28" applyFont="1" applyBorder="1" applyAlignment="1" applyProtection="1">
      <alignment horizontal="left" vertical="top" wrapText="1"/>
      <protection hidden="1"/>
    </xf>
    <xf numFmtId="0" fontId="4" fillId="2" borderId="3" xfId="28" applyFont="1" applyFill="1" applyBorder="1" applyAlignment="1" applyProtection="1">
      <alignment horizontal="center" vertical="top" wrapText="1"/>
      <protection locked="0"/>
    </xf>
    <xf numFmtId="0" fontId="4" fillId="2" borderId="9" xfId="28" applyFont="1" applyFill="1" applyBorder="1" applyAlignment="1" applyProtection="1">
      <alignment horizontal="center" vertical="top" wrapText="1"/>
      <protection locked="0"/>
    </xf>
    <xf numFmtId="0" fontId="4" fillId="0" borderId="12"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0" xfId="28" applyFont="1" applyAlignment="1" applyProtection="1">
      <alignment horizontal="center" vertical="top"/>
      <protection hidden="1"/>
    </xf>
    <xf numFmtId="0" fontId="7" fillId="0" borderId="12" xfId="28" applyFont="1" applyBorder="1" applyAlignment="1" applyProtection="1">
      <alignment horizontal="left" vertical="top"/>
      <protection hidden="1"/>
    </xf>
    <xf numFmtId="0" fontId="7" fillId="0" borderId="3" xfId="28" applyFont="1" applyBorder="1" applyAlignment="1" applyProtection="1">
      <alignment horizontal="left" vertical="top"/>
      <protection hidden="1"/>
    </xf>
    <xf numFmtId="0" fontId="7" fillId="0" borderId="9" xfId="28" applyFont="1" applyBorder="1" applyAlignment="1" applyProtection="1">
      <alignment horizontal="left" vertical="top"/>
      <protection hidden="1"/>
    </xf>
    <xf numFmtId="0" fontId="4" fillId="0" borderId="6" xfId="0" applyFont="1" applyBorder="1" applyAlignment="1">
      <alignment horizontal="right" vertical="top" wrapText="1"/>
    </xf>
    <xf numFmtId="0" fontId="65" fillId="0" borderId="9" xfId="28" applyFont="1" applyBorder="1" applyAlignment="1" applyProtection="1">
      <alignment horizontal="left" vertical="top" wrapText="1"/>
      <protection hidden="1"/>
    </xf>
    <xf numFmtId="0" fontId="4" fillId="0" borderId="15" xfId="28" applyFont="1" applyBorder="1" applyAlignment="1" applyProtection="1">
      <alignment horizontal="left" vertical="top"/>
      <protection hidden="1"/>
    </xf>
    <xf numFmtId="0" fontId="7" fillId="0" borderId="43" xfId="28" applyFont="1" applyBorder="1" applyAlignment="1" applyProtection="1">
      <alignment horizontal="left" vertical="top"/>
      <protection hidden="1"/>
    </xf>
    <xf numFmtId="0" fontId="9" fillId="0" borderId="12" xfId="28" applyFont="1" applyBorder="1" applyAlignment="1" applyProtection="1">
      <alignment horizontal="left" vertical="center" wrapText="1"/>
      <protection hidden="1"/>
    </xf>
    <xf numFmtId="0" fontId="9" fillId="0" borderId="3" xfId="28" applyFont="1" applyBorder="1" applyAlignment="1" applyProtection="1">
      <alignment horizontal="left" vertical="center" wrapText="1"/>
      <protection hidden="1"/>
    </xf>
    <xf numFmtId="0" fontId="9" fillId="0" borderId="9" xfId="28" applyFont="1" applyBorder="1" applyAlignment="1" applyProtection="1">
      <alignment horizontal="left" vertical="center" wrapText="1"/>
      <protection hidden="1"/>
    </xf>
    <xf numFmtId="0" fontId="4" fillId="0" borderId="46" xfId="28" applyFont="1" applyBorder="1" applyAlignment="1" applyProtection="1">
      <alignment horizontal="justify" vertical="top" wrapText="1"/>
      <protection hidden="1"/>
    </xf>
    <xf numFmtId="0" fontId="50" fillId="0" borderId="34" xfId="28" applyFont="1" applyBorder="1" applyAlignment="1" applyProtection="1">
      <alignment horizontal="left" vertical="top" wrapText="1"/>
      <protection hidden="1"/>
    </xf>
    <xf numFmtId="0" fontId="10" fillId="11" borderId="0" xfId="0" applyFont="1" applyFill="1" applyAlignment="1" applyProtection="1">
      <alignment horizontal="center" vertical="top"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4" fillId="2" borderId="5" xfId="0" applyFont="1" applyFill="1" applyBorder="1" applyAlignment="1" applyProtection="1">
      <alignment horizontal="justify" vertical="center" wrapText="1"/>
      <protection locked="0"/>
    </xf>
    <xf numFmtId="0" fontId="59" fillId="0" borderId="33" xfId="28" applyFont="1" applyBorder="1" applyAlignment="1" applyProtection="1">
      <alignment horizontal="left" vertical="top" wrapText="1"/>
      <protection hidden="1"/>
    </xf>
    <xf numFmtId="0" fontId="59" fillId="0" borderId="15" xfId="28" applyFont="1" applyBorder="1" applyAlignment="1" applyProtection="1">
      <alignment horizontal="left" vertical="top" wrapText="1"/>
      <protection hidden="1"/>
    </xf>
    <xf numFmtId="0" fontId="59" fillId="0" borderId="34" xfId="28" applyFont="1" applyBorder="1" applyAlignment="1" applyProtection="1">
      <alignment horizontal="left" vertical="top" wrapText="1"/>
      <protection hidden="1"/>
    </xf>
    <xf numFmtId="0" fontId="59" fillId="0" borderId="13" xfId="28" applyFont="1" applyBorder="1" applyAlignment="1" applyProtection="1">
      <alignment horizontal="left" vertical="top" wrapText="1"/>
      <protection hidden="1"/>
    </xf>
    <xf numFmtId="0" fontId="59" fillId="0" borderId="0" xfId="28" applyFont="1" applyAlignment="1" applyProtection="1">
      <alignment horizontal="left" vertical="top" wrapText="1"/>
      <protection hidden="1"/>
    </xf>
    <xf numFmtId="0" fontId="59" fillId="0" borderId="10" xfId="28" applyFont="1" applyBorder="1" applyAlignment="1" applyProtection="1">
      <alignment horizontal="left" vertical="top" wrapText="1"/>
      <protection hidden="1"/>
    </xf>
    <xf numFmtId="0" fontId="59" fillId="0" borderId="0" xfId="28" applyFont="1" applyAlignment="1" applyProtection="1">
      <alignment horizontal="justify" vertical="center"/>
      <protection hidden="1"/>
    </xf>
    <xf numFmtId="0" fontId="60" fillId="0" borderId="8" xfId="28" applyFont="1" applyBorder="1" applyAlignment="1" applyProtection="1">
      <alignment horizontal="center" vertical="center" wrapText="1"/>
      <protection hidden="1"/>
    </xf>
    <xf numFmtId="0" fontId="60" fillId="0" borderId="16" xfId="28" applyFont="1" applyBorder="1" applyAlignment="1" applyProtection="1">
      <alignment horizontal="center" vertical="center" wrapText="1"/>
      <protection hidden="1"/>
    </xf>
    <xf numFmtId="0" fontId="60" fillId="0" borderId="12" xfId="28" applyFont="1" applyBorder="1" applyAlignment="1" applyProtection="1">
      <alignment horizontal="center" vertical="center" wrapText="1"/>
      <protection hidden="1"/>
    </xf>
    <xf numFmtId="0" fontId="60" fillId="0" borderId="9" xfId="28" applyFont="1" applyBorder="1" applyAlignment="1" applyProtection="1">
      <alignment horizontal="center" vertical="center" wrapText="1"/>
      <protection hidden="1"/>
    </xf>
    <xf numFmtId="0" fontId="9" fillId="0" borderId="13" xfId="0" applyFont="1" applyBorder="1" applyAlignment="1" applyProtection="1">
      <alignment horizontal="justify" vertical="center" wrapText="1"/>
      <protection hidden="1"/>
    </xf>
    <xf numFmtId="0" fontId="7" fillId="12" borderId="13" xfId="28" applyFont="1" applyFill="1" applyBorder="1" applyAlignment="1" applyProtection="1">
      <alignment horizontal="center" vertical="center" wrapText="1"/>
      <protection hidden="1"/>
    </xf>
    <xf numFmtId="0" fontId="7" fillId="12" borderId="0" xfId="28" applyFont="1" applyFill="1" applyAlignment="1" applyProtection="1">
      <alignment horizontal="center" vertical="center" wrapText="1"/>
      <protection hidden="1"/>
    </xf>
    <xf numFmtId="0" fontId="7" fillId="12" borderId="10" xfId="28" applyFont="1" applyFill="1" applyBorder="1" applyAlignment="1" applyProtection="1">
      <alignment horizontal="center" vertical="center" wrapText="1"/>
      <protection hidden="1"/>
    </xf>
    <xf numFmtId="0" fontId="4" fillId="0" borderId="15" xfId="28" applyFont="1" applyBorder="1" applyAlignment="1" applyProtection="1">
      <alignment horizontal="left" vertical="center" wrapText="1"/>
      <protection hidden="1"/>
    </xf>
    <xf numFmtId="0" fontId="4" fillId="0" borderId="13" xfId="28" applyFont="1" applyBorder="1" applyAlignment="1" applyProtection="1">
      <alignment horizontal="justify" vertical="center"/>
      <protection hidden="1"/>
    </xf>
    <xf numFmtId="0" fontId="4" fillId="0" borderId="0" xfId="28" applyFont="1" applyAlignment="1" applyProtection="1">
      <alignment horizontal="justify" vertical="center"/>
      <protection hidden="1"/>
    </xf>
    <xf numFmtId="0" fontId="4" fillId="0" borderId="10" xfId="28" applyFont="1" applyBorder="1" applyAlignment="1" applyProtection="1">
      <alignment horizontal="justify" vertical="center"/>
      <protection hidden="1"/>
    </xf>
    <xf numFmtId="0" fontId="9" fillId="0" borderId="6" xfId="0" applyFont="1" applyBorder="1" applyAlignment="1">
      <alignment horizontal="left" vertical="top" wrapText="1" indent="2"/>
    </xf>
    <xf numFmtId="0" fontId="9" fillId="0" borderId="6" xfId="0" applyFont="1" applyBorder="1" applyAlignment="1">
      <alignment horizontal="justify" vertical="top" wrapText="1"/>
    </xf>
    <xf numFmtId="0" fontId="59" fillId="2" borderId="21" xfId="28" applyFont="1" applyFill="1" applyBorder="1" applyAlignment="1" applyProtection="1">
      <alignment horizontal="center" vertical="top" wrapText="1"/>
      <protection locked="0" hidden="1"/>
    </xf>
    <xf numFmtId="0" fontId="59" fillId="2" borderId="18" xfId="28" applyFont="1" applyFill="1" applyBorder="1" applyAlignment="1" applyProtection="1">
      <alignment horizontal="center" vertical="top" wrapText="1"/>
      <protection locked="0" hidden="1"/>
    </xf>
    <xf numFmtId="0" fontId="7" fillId="0" borderId="13" xfId="28" applyFont="1" applyBorder="1" applyAlignment="1" applyProtection="1">
      <alignment horizontal="center" vertical="center"/>
      <protection hidden="1"/>
    </xf>
    <xf numFmtId="0" fontId="7" fillId="0" borderId="0" xfId="28" applyFont="1" applyAlignment="1" applyProtection="1">
      <alignment horizontal="center" vertical="center"/>
      <protection hidden="1"/>
    </xf>
    <xf numFmtId="0" fontId="7" fillId="0" borderId="10" xfId="28" applyFont="1" applyBorder="1" applyAlignment="1" applyProtection="1">
      <alignment horizontal="center" vertical="center"/>
      <protection hidden="1"/>
    </xf>
    <xf numFmtId="0" fontId="72" fillId="0" borderId="13" xfId="28" applyFont="1" applyBorder="1" applyAlignment="1" applyProtection="1">
      <alignment horizontal="justify" vertical="center" wrapText="1"/>
      <protection hidden="1"/>
    </xf>
    <xf numFmtId="0" fontId="72" fillId="0" borderId="0" xfId="28" applyFont="1" applyAlignment="1" applyProtection="1">
      <alignment horizontal="justify" vertical="center"/>
      <protection hidden="1"/>
    </xf>
    <xf numFmtId="0" fontId="72" fillId="0" borderId="10" xfId="28" applyFont="1" applyBorder="1" applyAlignment="1" applyProtection="1">
      <alignment horizontal="justify" vertical="center"/>
      <protection hidden="1"/>
    </xf>
    <xf numFmtId="0" fontId="60" fillId="0" borderId="33" xfId="28" applyFont="1" applyBorder="1" applyAlignment="1" applyProtection="1">
      <alignment horizontal="center" vertical="center" wrapText="1"/>
      <protection hidden="1"/>
    </xf>
    <xf numFmtId="0" fontId="60" fillId="0" borderId="34" xfId="28" applyFont="1" applyBorder="1" applyAlignment="1" applyProtection="1">
      <alignment horizontal="center" vertical="center" wrapText="1"/>
      <protection hidden="1"/>
    </xf>
    <xf numFmtId="0" fontId="60" fillId="0" borderId="14" xfId="28" applyFont="1" applyBorder="1" applyAlignment="1" applyProtection="1">
      <alignment horizontal="center" vertical="center" wrapText="1"/>
      <protection hidden="1"/>
    </xf>
    <xf numFmtId="0" fontId="60" fillId="0" borderId="11" xfId="28"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4" fillId="0" borderId="20" xfId="0" applyFont="1" applyBorder="1" applyAlignment="1" applyProtection="1">
      <alignment horizontal="left" vertical="top" wrapText="1"/>
      <protection hidden="1"/>
    </xf>
    <xf numFmtId="0" fontId="4" fillId="0" borderId="19" xfId="0" applyFont="1" applyBorder="1" applyAlignment="1" applyProtection="1">
      <alignment horizontal="left" vertical="top" wrapText="1"/>
      <protection hidden="1"/>
    </xf>
    <xf numFmtId="0" fontId="4" fillId="0" borderId="31" xfId="0" applyFont="1" applyBorder="1" applyAlignment="1" applyProtection="1">
      <alignment horizontal="left" vertical="top" wrapText="1"/>
      <protection hidden="1"/>
    </xf>
    <xf numFmtId="0" fontId="4" fillId="0" borderId="7" xfId="0" applyFont="1" applyBorder="1" applyAlignment="1" applyProtection="1">
      <alignment horizontal="left" vertical="top" wrapText="1"/>
      <protection hidden="1"/>
    </xf>
    <xf numFmtId="0" fontId="46" fillId="10" borderId="6" xfId="0" applyFont="1" applyFill="1" applyBorder="1" applyAlignment="1" applyProtection="1">
      <alignment horizontal="center" vertical="center" wrapText="1"/>
      <protection hidden="1"/>
    </xf>
    <xf numFmtId="0" fontId="4" fillId="0" borderId="6"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9" fillId="11" borderId="6" xfId="0" applyFont="1" applyFill="1" applyBorder="1" applyAlignment="1" applyProtection="1">
      <alignment horizontal="center" vertical="top" wrapText="1"/>
      <protection hidden="1"/>
    </xf>
    <xf numFmtId="0" fontId="4" fillId="0" borderId="6" xfId="0" applyFont="1" applyBorder="1" applyAlignment="1" applyProtection="1">
      <alignment horizontal="left" vertical="top" wrapText="1"/>
      <protection hidden="1"/>
    </xf>
    <xf numFmtId="0" fontId="9" fillId="11" borderId="8" xfId="0" applyFont="1" applyFill="1" applyBorder="1" applyAlignment="1" applyProtection="1">
      <alignment horizontal="center" vertical="center" wrapText="1"/>
      <protection hidden="1"/>
    </xf>
    <xf numFmtId="0" fontId="9" fillId="11" borderId="16" xfId="0" applyFont="1" applyFill="1" applyBorder="1" applyAlignment="1" applyProtection="1">
      <alignment horizontal="center" vertical="center" wrapText="1"/>
      <protection hidden="1"/>
    </xf>
    <xf numFmtId="0" fontId="9" fillId="11" borderId="33" xfId="0" applyFont="1" applyFill="1" applyBorder="1" applyAlignment="1" applyProtection="1">
      <alignment horizontal="center" vertical="center" wrapText="1"/>
      <protection hidden="1"/>
    </xf>
    <xf numFmtId="0" fontId="9" fillId="11" borderId="15" xfId="0" applyFont="1" applyFill="1" applyBorder="1" applyAlignment="1" applyProtection="1">
      <alignment horizontal="center" vertical="center" wrapText="1"/>
      <protection hidden="1"/>
    </xf>
    <xf numFmtId="0" fontId="9" fillId="11" borderId="34" xfId="0" applyFont="1" applyFill="1" applyBorder="1" applyAlignment="1" applyProtection="1">
      <alignment horizontal="center" vertical="center" wrapText="1"/>
      <protection hidden="1"/>
    </xf>
    <xf numFmtId="0" fontId="9" fillId="11" borderId="14" xfId="0" applyFont="1" applyFill="1" applyBorder="1" applyAlignment="1" applyProtection="1">
      <alignment horizontal="center" vertical="center" wrapText="1"/>
      <protection hidden="1"/>
    </xf>
    <xf numFmtId="0" fontId="9" fillId="11" borderId="4" xfId="0" applyFont="1" applyFill="1" applyBorder="1" applyAlignment="1" applyProtection="1">
      <alignment horizontal="center" vertical="center" wrapText="1"/>
      <protection hidden="1"/>
    </xf>
    <xf numFmtId="0" fontId="9" fillId="11" borderId="11" xfId="0" applyFont="1" applyFill="1" applyBorder="1" applyAlignment="1" applyProtection="1">
      <alignment horizontal="center" vertical="center" wrapText="1"/>
      <protection hidden="1"/>
    </xf>
    <xf numFmtId="0" fontId="9" fillId="0" borderId="0" xfId="0" applyFont="1" applyAlignment="1">
      <alignment horizontal="justify" vertical="center" wrapText="1"/>
    </xf>
    <xf numFmtId="0" fontId="8" fillId="4" borderId="0" xfId="33" applyFont="1" applyFill="1" applyAlignment="1" applyProtection="1">
      <alignment horizontal="left" vertical="top" wrapText="1"/>
      <protection hidden="1"/>
    </xf>
    <xf numFmtId="0" fontId="10" fillId="11" borderId="0" xfId="0" applyFont="1" applyFill="1" applyAlignment="1">
      <alignment horizontal="center" vertical="center" wrapText="1"/>
    </xf>
    <xf numFmtId="0" fontId="9" fillId="12" borderId="0" xfId="0" applyFont="1" applyFill="1" applyAlignment="1">
      <alignment horizontal="center" vertical="center"/>
    </xf>
    <xf numFmtId="0" fontId="8" fillId="2" borderId="6" xfId="0" applyFont="1" applyFill="1" applyBorder="1" applyAlignment="1" applyProtection="1">
      <alignment horizontal="left" vertical="top" wrapText="1"/>
      <protection locked="0" hidden="1"/>
    </xf>
    <xf numFmtId="0" fontId="8" fillId="2" borderId="6"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hidden="1"/>
    </xf>
    <xf numFmtId="0" fontId="8" fillId="0" borderId="0" xfId="0" applyFont="1" applyAlignment="1" applyProtection="1">
      <alignment horizontal="justify" vertical="center" wrapText="1"/>
      <protection hidden="1"/>
    </xf>
    <xf numFmtId="0" fontId="8" fillId="0" borderId="12" xfId="26" applyFont="1" applyBorder="1" applyAlignment="1" applyProtection="1">
      <alignment horizontal="justify" vertical="top" wrapText="1"/>
      <protection hidden="1"/>
    </xf>
    <xf numFmtId="0" fontId="8" fillId="0" borderId="3" xfId="26" applyFont="1" applyBorder="1" applyAlignment="1" applyProtection="1">
      <alignment horizontal="justify" vertical="top" wrapText="1"/>
      <protection hidden="1"/>
    </xf>
    <xf numFmtId="0" fontId="8" fillId="0" borderId="9" xfId="26" applyFont="1" applyBorder="1" applyAlignment="1" applyProtection="1">
      <alignment horizontal="justify" vertical="top" wrapText="1"/>
      <protection hidden="1"/>
    </xf>
    <xf numFmtId="0" fontId="9" fillId="15" borderId="6" xfId="30" applyFont="1" applyFill="1" applyBorder="1" applyAlignment="1" applyProtection="1">
      <alignment horizontal="left" vertical="top" wrapText="1"/>
      <protection hidden="1"/>
    </xf>
    <xf numFmtId="0" fontId="73" fillId="0" borderId="3" xfId="29" applyFont="1" applyBorder="1" applyAlignment="1">
      <alignment horizontal="left" vertical="top" wrapText="1"/>
    </xf>
    <xf numFmtId="0" fontId="73" fillId="0" borderId="9" xfId="29" applyFont="1" applyBorder="1" applyAlignment="1">
      <alignment horizontal="left" vertical="top" wrapText="1"/>
    </xf>
    <xf numFmtId="0" fontId="9" fillId="14" borderId="12" xfId="30" applyFont="1" applyFill="1" applyBorder="1" applyAlignment="1" applyProtection="1">
      <alignment horizontal="left" vertical="top" wrapText="1"/>
      <protection hidden="1"/>
    </xf>
    <xf numFmtId="0" fontId="9" fillId="14" borderId="3" xfId="30" applyFont="1" applyFill="1" applyBorder="1" applyAlignment="1" applyProtection="1">
      <alignment horizontal="left" vertical="top" wrapText="1"/>
      <protection hidden="1"/>
    </xf>
    <xf numFmtId="0" fontId="9" fillId="14" borderId="9" xfId="30" applyFont="1" applyFill="1" applyBorder="1" applyAlignment="1" applyProtection="1">
      <alignment horizontal="left" vertical="top" wrapText="1"/>
      <protection hidden="1"/>
    </xf>
    <xf numFmtId="0" fontId="9" fillId="15" borderId="12" xfId="29" applyFont="1" applyFill="1" applyBorder="1" applyAlignment="1" applyProtection="1">
      <alignment horizontal="left" vertical="top" wrapText="1"/>
      <protection hidden="1"/>
    </xf>
    <xf numFmtId="0" fontId="9" fillId="15" borderId="3" xfId="29" applyFont="1" applyFill="1" applyBorder="1" applyAlignment="1" applyProtection="1">
      <alignment horizontal="left" vertical="top" wrapText="1"/>
      <protection hidden="1"/>
    </xf>
    <xf numFmtId="0" fontId="9" fillId="15" borderId="9" xfId="29" applyFont="1" applyFill="1" applyBorder="1" applyAlignment="1" applyProtection="1">
      <alignment horizontal="left" vertical="top" wrapText="1"/>
      <protection hidden="1"/>
    </xf>
    <xf numFmtId="0" fontId="9" fillId="0" borderId="12" xfId="30" applyFont="1" applyBorder="1" applyAlignment="1" applyProtection="1">
      <alignment horizontal="left" vertical="top" wrapText="1"/>
      <protection hidden="1"/>
    </xf>
    <xf numFmtId="0" fontId="9" fillId="0" borderId="3" xfId="30" applyFont="1" applyBorder="1" applyAlignment="1" applyProtection="1">
      <alignment horizontal="left" vertical="top" wrapText="1"/>
      <protection hidden="1"/>
    </xf>
    <xf numFmtId="0" fontId="9" fillId="0" borderId="9" xfId="30" applyFont="1" applyBorder="1" applyAlignment="1" applyProtection="1">
      <alignment horizontal="left" vertical="top" wrapText="1"/>
      <protection hidden="1"/>
    </xf>
    <xf numFmtId="0" fontId="73" fillId="0" borderId="12" xfId="30" applyFont="1" applyBorder="1" applyAlignment="1" applyProtection="1">
      <alignment horizontal="left" vertical="top" wrapText="1"/>
      <protection hidden="1"/>
    </xf>
    <xf numFmtId="0" fontId="73" fillId="0" borderId="3" xfId="30" applyFont="1" applyBorder="1" applyAlignment="1" applyProtection="1">
      <alignment horizontal="left" vertical="top" wrapText="1"/>
      <protection hidden="1"/>
    </xf>
    <xf numFmtId="0" fontId="73" fillId="0" borderId="9" xfId="30" applyFont="1" applyBorder="1" applyAlignment="1" applyProtection="1">
      <alignment horizontal="left" vertical="top" wrapText="1"/>
      <protection hidden="1"/>
    </xf>
    <xf numFmtId="0" fontId="9" fillId="15" borderId="12" xfId="30" applyFont="1" applyFill="1" applyBorder="1" applyAlignment="1" applyProtection="1">
      <alignment horizontal="left" vertical="top" wrapText="1"/>
      <protection hidden="1"/>
    </xf>
    <xf numFmtId="0" fontId="9" fillId="15" borderId="3" xfId="30" applyFont="1" applyFill="1" applyBorder="1" applyAlignment="1" applyProtection="1">
      <alignment horizontal="left" vertical="top" wrapText="1"/>
      <protection hidden="1"/>
    </xf>
    <xf numFmtId="0" fontId="9" fillId="15" borderId="9" xfId="30" applyFont="1" applyFill="1" applyBorder="1" applyAlignment="1" applyProtection="1">
      <alignment horizontal="left" vertical="top" wrapText="1"/>
      <protection hidden="1"/>
    </xf>
    <xf numFmtId="0" fontId="9" fillId="0" borderId="12" xfId="30" applyFont="1" applyBorder="1" applyAlignment="1" applyProtection="1">
      <alignment horizontal="center" vertical="top" wrapText="1"/>
      <protection hidden="1"/>
    </xf>
    <xf numFmtId="0" fontId="9" fillId="0" borderId="9" xfId="30" applyFont="1" applyBorder="1" applyAlignment="1" applyProtection="1">
      <alignment horizontal="center" vertical="top" wrapText="1"/>
      <protection hidden="1"/>
    </xf>
    <xf numFmtId="0" fontId="8" fillId="0" borderId="12" xfId="30" applyFont="1" applyBorder="1" applyAlignment="1" applyProtection="1">
      <alignment horizontal="left" vertical="top"/>
      <protection hidden="1"/>
    </xf>
    <xf numFmtId="0" fontId="8" fillId="0" borderId="3" xfId="30" applyFont="1" applyBorder="1" applyAlignment="1" applyProtection="1">
      <alignment horizontal="left" vertical="top"/>
      <protection hidden="1"/>
    </xf>
    <xf numFmtId="0" fontId="8" fillId="0" borderId="9" xfId="30" applyFont="1" applyBorder="1" applyAlignment="1" applyProtection="1">
      <alignment horizontal="left" vertical="top"/>
      <protection hidden="1"/>
    </xf>
    <xf numFmtId="0" fontId="8" fillId="0" borderId="0" xfId="39" applyAlignment="1" applyProtection="1">
      <alignment horizontal="left" vertical="top" wrapText="1"/>
      <protection hidden="1"/>
    </xf>
    <xf numFmtId="0" fontId="8" fillId="0" borderId="4" xfId="30" applyFont="1" applyBorder="1" applyAlignment="1" applyProtection="1">
      <alignment horizontal="left" vertical="top" wrapText="1"/>
      <protection hidden="1"/>
    </xf>
    <xf numFmtId="0" fontId="61" fillId="0" borderId="12" xfId="30" applyFont="1" applyBorder="1" applyAlignment="1" applyProtection="1">
      <alignment horizontal="center" vertical="top"/>
      <protection hidden="1"/>
    </xf>
    <xf numFmtId="0" fontId="61" fillId="0" borderId="9" xfId="30" applyFont="1" applyBorder="1" applyAlignment="1" applyProtection="1">
      <alignment horizontal="center" vertical="top"/>
      <protection hidden="1"/>
    </xf>
    <xf numFmtId="0" fontId="9" fillId="11" borderId="13" xfId="38" applyFont="1" applyFill="1" applyBorder="1" applyAlignment="1" applyProtection="1">
      <alignment horizontal="center" vertical="top" wrapText="1"/>
      <protection hidden="1"/>
    </xf>
    <xf numFmtId="0" fontId="9" fillId="11" borderId="0" xfId="38" applyFont="1" applyFill="1" applyAlignment="1" applyProtection="1">
      <alignment horizontal="center" vertical="top" wrapText="1"/>
      <protection hidden="1"/>
    </xf>
    <xf numFmtId="0" fontId="9" fillId="13" borderId="0" xfId="30" applyFont="1" applyFill="1" applyAlignment="1" applyProtection="1">
      <alignment horizontal="center" vertical="top"/>
      <protection hidden="1"/>
    </xf>
    <xf numFmtId="0" fontId="9" fillId="0" borderId="0" xfId="30" applyFont="1" applyAlignment="1" applyProtection="1">
      <alignment horizontal="justify" vertical="top" wrapText="1"/>
      <protection hidden="1"/>
    </xf>
    <xf numFmtId="0" fontId="9" fillId="0" borderId="0" xfId="39" applyFont="1" applyAlignment="1" applyProtection="1">
      <alignment horizontal="left" vertical="top" wrapText="1"/>
      <protection hidden="1"/>
    </xf>
    <xf numFmtId="0" fontId="8" fillId="0" borderId="0" xfId="0" applyFont="1" applyAlignment="1" applyProtection="1">
      <alignment horizontal="center" vertical="center"/>
      <protection hidden="1"/>
    </xf>
    <xf numFmtId="0" fontId="4" fillId="0" borderId="4" xfId="0" applyFont="1" applyBorder="1" applyAlignment="1" applyProtection="1">
      <alignment horizontal="justify" vertical="top" wrapText="1"/>
      <protection hidden="1"/>
    </xf>
    <xf numFmtId="0" fontId="4" fillId="0" borderId="4" xfId="0" applyFont="1" applyBorder="1" applyAlignment="1" applyProtection="1">
      <alignment horizontal="left" vertical="top" wrapText="1" indent="5"/>
      <protection hidden="1"/>
    </xf>
    <xf numFmtId="0" fontId="4" fillId="0" borderId="0" xfId="0" applyFont="1" applyAlignment="1" applyProtection="1">
      <alignment horizontal="justify" vertical="top"/>
      <protection hidden="1"/>
    </xf>
    <xf numFmtId="0" fontId="7" fillId="0" borderId="0" xfId="0" applyFont="1" applyAlignment="1" applyProtection="1">
      <alignment horizontal="justify" vertical="top" wrapText="1"/>
      <protection hidden="1"/>
    </xf>
    <xf numFmtId="0" fontId="4" fillId="0" borderId="0" xfId="0" applyFont="1" applyAlignment="1" applyProtection="1">
      <alignment vertical="top" wrapText="1"/>
      <protection hidden="1"/>
    </xf>
    <xf numFmtId="0" fontId="0" fillId="0" borderId="0" xfId="0" applyAlignment="1">
      <alignment vertical="top" wrapText="1"/>
    </xf>
    <xf numFmtId="0" fontId="7" fillId="0" borderId="0" xfId="0" applyFont="1" applyAlignment="1" applyProtection="1">
      <alignment horizontal="justify"/>
      <protection hidden="1"/>
    </xf>
    <xf numFmtId="0" fontId="4" fillId="0" borderId="0" xfId="0" applyFont="1" applyAlignment="1" applyProtection="1">
      <alignment horizontal="left" vertical="top" wrapText="1" indent="5"/>
      <protection hidden="1"/>
    </xf>
    <xf numFmtId="0" fontId="50" fillId="0" borderId="0" xfId="0" applyFont="1" applyAlignment="1" applyProtection="1">
      <alignment horizontal="justify" vertical="top"/>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horizontal="justify"/>
      <protection hidden="1"/>
    </xf>
    <xf numFmtId="0" fontId="74" fillId="0" borderId="21" xfId="24" applyFont="1" applyBorder="1" applyAlignment="1" applyProtection="1">
      <alignment horizontal="center" vertical="center"/>
      <protection hidden="1"/>
    </xf>
    <xf numFmtId="0" fontId="74" fillId="0" borderId="54" xfId="24" applyFont="1" applyBorder="1" applyAlignment="1" applyProtection="1">
      <alignment horizontal="center" vertical="center"/>
      <protection hidden="1"/>
    </xf>
    <xf numFmtId="0" fontId="74" fillId="0" borderId="18" xfId="24" applyFont="1" applyBorder="1" applyAlignment="1" applyProtection="1">
      <alignment horizontal="center" vertical="center"/>
      <protection hidden="1"/>
    </xf>
    <xf numFmtId="0" fontId="4" fillId="0" borderId="5" xfId="24" applyFont="1" applyBorder="1" applyAlignment="1" applyProtection="1">
      <alignment horizontal="justify" vertical="top" wrapText="1"/>
      <protection hidden="1"/>
    </xf>
    <xf numFmtId="0" fontId="4" fillId="0" borderId="23" xfId="24" applyFont="1" applyBorder="1" applyAlignment="1" applyProtection="1">
      <alignment horizontal="justify" vertical="top" wrapText="1"/>
      <protection hidden="1"/>
    </xf>
    <xf numFmtId="0" fontId="4" fillId="0" borderId="51" xfId="24" applyFont="1" applyBorder="1" applyAlignment="1" applyProtection="1">
      <alignment horizontal="justify" vertical="top" wrapText="1"/>
      <protection hidden="1"/>
    </xf>
    <xf numFmtId="0" fontId="4" fillId="0" borderId="46" xfId="24"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top"/>
      <protection hidden="1"/>
    </xf>
    <xf numFmtId="0" fontId="3" fillId="6" borderId="0" xfId="0" applyFont="1" applyFill="1" applyAlignment="1" applyProtection="1">
      <alignment horizontal="center" vertical="top"/>
      <protection hidden="1"/>
    </xf>
    <xf numFmtId="0" fontId="4" fillId="0" borderId="0" xfId="0" applyFont="1" applyAlignment="1" applyProtection="1">
      <alignment horizontal="center" vertical="top" wrapText="1"/>
      <protection hidden="1"/>
    </xf>
    <xf numFmtId="0" fontId="9" fillId="0" borderId="12"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8" fillId="0" borderId="12" xfId="0" applyFont="1" applyBorder="1" applyAlignment="1" applyProtection="1">
      <alignment horizontal="left" vertical="top"/>
      <protection hidden="1"/>
    </xf>
    <xf numFmtId="0" fontId="8" fillId="0" borderId="3" xfId="0" applyFont="1" applyBorder="1" applyAlignment="1" applyProtection="1">
      <alignment horizontal="left" vertical="top"/>
      <protection hidden="1"/>
    </xf>
    <xf numFmtId="0" fontId="8" fillId="0" borderId="9" xfId="0" applyFont="1" applyBorder="1" applyAlignment="1" applyProtection="1">
      <alignment horizontal="left" vertical="top"/>
      <protection hidden="1"/>
    </xf>
    <xf numFmtId="0" fontId="9" fillId="12" borderId="0" xfId="0" applyFont="1" applyFill="1" applyAlignment="1" applyProtection="1">
      <alignment horizontal="center" vertical="justify" wrapText="1"/>
      <protection hidden="1"/>
    </xf>
    <xf numFmtId="0" fontId="8" fillId="0" borderId="0" xfId="39" applyAlignment="1" applyProtection="1">
      <alignment horizontal="left" vertical="center"/>
      <protection hidden="1"/>
    </xf>
    <xf numFmtId="0" fontId="8" fillId="2" borderId="8"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0" borderId="14" xfId="0" applyFont="1" applyBorder="1" applyAlignment="1" applyProtection="1">
      <alignment horizontal="justify" vertical="top" wrapText="1"/>
      <protection hidden="1"/>
    </xf>
    <xf numFmtId="0" fontId="8" fillId="0" borderId="4" xfId="0" applyFont="1" applyBorder="1" applyAlignment="1" applyProtection="1">
      <alignment horizontal="justify" vertical="top" wrapText="1"/>
      <protection hidden="1"/>
    </xf>
    <xf numFmtId="0" fontId="8" fillId="0" borderId="11" xfId="0" applyFont="1" applyBorder="1" applyAlignment="1" applyProtection="1">
      <alignment horizontal="justify" vertical="top" wrapText="1"/>
      <protection hidden="1"/>
    </xf>
    <xf numFmtId="0" fontId="8" fillId="0" borderId="8" xfId="0" applyFont="1" applyBorder="1" applyAlignment="1" applyProtection="1">
      <alignment horizontal="left" vertical="center" wrapText="1"/>
      <protection hidden="1"/>
    </xf>
    <xf numFmtId="0" fontId="8" fillId="2" borderId="3" xfId="0" applyFont="1" applyFill="1" applyBorder="1" applyAlignment="1" applyProtection="1">
      <alignment horizontal="center" vertical="center" wrapText="1"/>
      <protection locked="0"/>
    </xf>
    <xf numFmtId="0" fontId="8" fillId="0" borderId="19" xfId="0" applyFont="1" applyBorder="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45" fillId="0" borderId="0" xfId="0" applyFont="1" applyAlignment="1" applyProtection="1">
      <alignment horizontal="left" vertical="top" wrapText="1"/>
      <protection hidden="1"/>
    </xf>
    <xf numFmtId="0" fontId="8" fillId="0" borderId="0" xfId="0" applyFont="1" applyAlignment="1" applyProtection="1">
      <alignment vertical="top" wrapText="1"/>
      <protection hidden="1"/>
    </xf>
    <xf numFmtId="0" fontId="8" fillId="0" borderId="6" xfId="0" applyFont="1" applyBorder="1" applyAlignment="1" applyProtection="1">
      <alignment horizontal="left" vertical="top" wrapText="1"/>
      <protection hidden="1"/>
    </xf>
    <xf numFmtId="0" fontId="9" fillId="0" borderId="12"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8" fillId="0" borderId="20" xfId="0" applyFont="1" applyBorder="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9" fillId="0" borderId="0" xfId="0" applyFont="1" applyAlignment="1">
      <alignment horizontal="left" vertical="top" wrapText="1"/>
    </xf>
    <xf numFmtId="0" fontId="45" fillId="0" borderId="0" xfId="0" applyFont="1" applyAlignment="1">
      <alignment horizontal="left" vertical="top" wrapText="1"/>
    </xf>
    <xf numFmtId="0" fontId="9" fillId="0" borderId="6" xfId="0" applyFont="1" applyBorder="1" applyAlignment="1">
      <alignment horizontal="left" vertical="center" wrapText="1"/>
    </xf>
    <xf numFmtId="0" fontId="9" fillId="0" borderId="0" xfId="0" applyFont="1" applyAlignment="1">
      <alignment horizontal="left" vertical="center"/>
    </xf>
    <xf numFmtId="0" fontId="8" fillId="0" borderId="21" xfId="0" applyFont="1" applyBorder="1" applyAlignment="1" applyProtection="1">
      <alignment horizontal="left" vertical="center"/>
      <protection hidden="1"/>
    </xf>
    <xf numFmtId="0" fontId="8" fillId="0" borderId="54" xfId="0" applyFont="1" applyBorder="1" applyAlignment="1" applyProtection="1">
      <alignment horizontal="left" vertical="center"/>
      <protection hidden="1"/>
    </xf>
    <xf numFmtId="0" fontId="8" fillId="0" borderId="18" xfId="0" applyFont="1" applyBorder="1" applyAlignment="1" applyProtection="1">
      <alignment horizontal="left" vertical="center"/>
      <protection hidden="1"/>
    </xf>
    <xf numFmtId="0" fontId="8" fillId="0" borderId="32" xfId="0" applyFont="1" applyBorder="1" applyAlignment="1" applyProtection="1">
      <alignment horizontal="left" vertical="center" wrapText="1"/>
      <protection hidden="1"/>
    </xf>
    <xf numFmtId="0" fontId="8" fillId="0" borderId="51" xfId="0" applyFont="1" applyBorder="1" applyAlignment="1" applyProtection="1">
      <alignment horizontal="left" vertical="center" wrapText="1"/>
      <protection hidden="1"/>
    </xf>
    <xf numFmtId="0" fontId="8" fillId="0" borderId="46" xfId="0" applyFont="1" applyBorder="1" applyAlignment="1" applyProtection="1">
      <alignment horizontal="left" vertical="center" wrapText="1"/>
      <protection hidden="1"/>
    </xf>
    <xf numFmtId="0" fontId="8" fillId="2" borderId="7"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34" fillId="2" borderId="6" xfId="0" applyFont="1" applyFill="1" applyBorder="1" applyAlignment="1" applyProtection="1">
      <alignment horizontal="left" vertical="center" wrapText="1"/>
      <protection locked="0"/>
    </xf>
    <xf numFmtId="0" fontId="21" fillId="0" borderId="0" xfId="0" applyFont="1" applyAlignment="1" applyProtection="1">
      <alignment horizontal="justify" vertical="center" wrapText="1"/>
      <protection hidden="1"/>
    </xf>
    <xf numFmtId="0" fontId="8" fillId="0" borderId="6" xfId="0" applyFont="1" applyBorder="1" applyAlignment="1" applyProtection="1">
      <alignment horizontal="center" vertical="top" wrapText="1"/>
      <protection hidden="1"/>
    </xf>
    <xf numFmtId="0" fontId="21" fillId="0" borderId="0" xfId="0" applyFont="1" applyAlignment="1" applyProtection="1">
      <alignment horizontal="justify" vertical="top" wrapText="1"/>
      <protection hidden="1"/>
    </xf>
    <xf numFmtId="0" fontId="21" fillId="0" borderId="4" xfId="0" applyFont="1" applyBorder="1" applyAlignment="1" applyProtection="1">
      <alignment horizontal="justify" vertical="top" wrapText="1"/>
      <protection hidden="1"/>
    </xf>
    <xf numFmtId="0" fontId="8" fillId="2" borderId="20" xfId="0" applyFont="1" applyFill="1" applyBorder="1" applyAlignment="1" applyProtection="1">
      <alignment horizontal="left" vertical="top" wrapText="1"/>
      <protection locked="0"/>
    </xf>
    <xf numFmtId="0" fontId="34" fillId="0" borderId="6" xfId="0" applyFont="1" applyBorder="1" applyAlignment="1" applyProtection="1">
      <alignment horizontal="left" vertical="center" wrapText="1"/>
      <protection hidden="1"/>
    </xf>
    <xf numFmtId="0" fontId="8" fillId="2" borderId="19"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top" wrapText="1"/>
      <protection locked="0"/>
    </xf>
    <xf numFmtId="0" fontId="8" fillId="2" borderId="6" xfId="0" applyFont="1" applyFill="1" applyBorder="1" applyAlignment="1" applyProtection="1">
      <alignment horizontal="right" vertical="top" wrapText="1"/>
      <protection locked="0"/>
    </xf>
    <xf numFmtId="0" fontId="8" fillId="0" borderId="0" xfId="0" applyFont="1" applyAlignment="1" applyProtection="1">
      <alignment horizontal="left"/>
      <protection hidden="1"/>
    </xf>
    <xf numFmtId="0" fontId="8" fillId="2" borderId="12"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9" fillId="0" borderId="0" xfId="0" applyFont="1" applyAlignment="1" applyProtection="1">
      <alignment horizontal="left" vertical="center" wrapText="1"/>
      <protection hidden="1"/>
    </xf>
    <xf numFmtId="0" fontId="9" fillId="0" borderId="0" xfId="0" applyFont="1" applyAlignment="1" applyProtection="1">
      <alignment vertical="center" wrapText="1"/>
      <protection hidden="1"/>
    </xf>
    <xf numFmtId="0" fontId="0" fillId="0" borderId="0" xfId="0" applyAlignment="1">
      <alignment wrapText="1"/>
    </xf>
    <xf numFmtId="173" fontId="9" fillId="0" borderId="0" xfId="0" applyNumberFormat="1" applyFont="1" applyAlignment="1" applyProtection="1">
      <alignment horizontal="left" vertical="center"/>
      <protection hidden="1"/>
    </xf>
    <xf numFmtId="0" fontId="7" fillId="0" borderId="6" xfId="0" applyFont="1" applyBorder="1" applyAlignment="1">
      <alignment horizontal="center" vertical="center" wrapText="1"/>
    </xf>
    <xf numFmtId="0" fontId="8" fillId="2" borderId="6" xfId="28" applyFont="1" applyFill="1" applyBorder="1" applyAlignment="1" applyProtection="1">
      <alignment horizontal="left" vertical="top" wrapText="1"/>
      <protection hidden="1"/>
    </xf>
    <xf numFmtId="0" fontId="8" fillId="0" borderId="0" xfId="28" applyFont="1" applyAlignment="1" applyProtection="1">
      <alignment horizontal="justify" vertical="center"/>
      <protection hidden="1"/>
    </xf>
    <xf numFmtId="0" fontId="8" fillId="0" borderId="6" xfId="28" applyFont="1" applyBorder="1" applyAlignment="1" applyProtection="1">
      <alignment horizontal="center" vertical="center" wrapText="1"/>
      <protection hidden="1"/>
    </xf>
    <xf numFmtId="0" fontId="9" fillId="0" borderId="0" xfId="28" applyFont="1" applyAlignment="1" applyProtection="1">
      <alignment horizontal="center" vertical="center"/>
      <protection hidden="1"/>
    </xf>
    <xf numFmtId="0" fontId="10" fillId="0" borderId="0" xfId="28" applyFont="1" applyAlignment="1" applyProtection="1">
      <alignment horizontal="center" vertical="center" wrapText="1"/>
      <protection hidden="1"/>
    </xf>
    <xf numFmtId="0" fontId="8" fillId="0" borderId="0" xfId="28" applyFont="1" applyAlignment="1" applyProtection="1">
      <alignment horizontal="justify" vertical="top"/>
      <protection hidden="1"/>
    </xf>
    <xf numFmtId="0" fontId="21" fillId="0" borderId="0" xfId="28" applyFont="1" applyAlignment="1" applyProtection="1">
      <alignment horizontal="left" vertical="center" wrapText="1"/>
      <protection hidden="1"/>
    </xf>
    <xf numFmtId="0" fontId="10" fillId="11" borderId="0" xfId="28" applyFont="1" applyFill="1" applyAlignment="1" applyProtection="1">
      <alignment horizontal="center" vertical="center" wrapText="1"/>
      <protection hidden="1"/>
    </xf>
    <xf numFmtId="0" fontId="9" fillId="12" borderId="0" xfId="28" applyFont="1" applyFill="1" applyAlignment="1" applyProtection="1">
      <alignment horizontal="center" vertical="center"/>
      <protection hidden="1"/>
    </xf>
    <xf numFmtId="0" fontId="9" fillId="0" borderId="0" xfId="28" applyFont="1" applyAlignment="1" applyProtection="1">
      <alignment horizontal="justify" vertical="center" wrapText="1"/>
      <protection hidden="1"/>
    </xf>
    <xf numFmtId="0" fontId="9" fillId="0" borderId="0" xfId="39" applyFont="1" applyAlignment="1" applyProtection="1">
      <alignment horizontal="left" vertical="center" wrapText="1"/>
      <protection hidden="1"/>
    </xf>
    <xf numFmtId="0" fontId="8" fillId="0" borderId="0" xfId="0" applyFont="1" applyAlignment="1" applyProtection="1">
      <alignment horizontal="justify" vertical="top" wrapText="1"/>
      <protection hidden="1"/>
    </xf>
    <xf numFmtId="0" fontId="9" fillId="12" borderId="0" xfId="0" applyFont="1" applyFill="1" applyAlignment="1" applyProtection="1">
      <alignment horizontal="center" vertical="center" wrapText="1"/>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justify" vertical="top"/>
      <protection hidden="1"/>
    </xf>
    <xf numFmtId="0" fontId="8" fillId="0" borderId="0" xfId="34" applyFont="1" applyAlignment="1" applyProtection="1">
      <alignment horizontal="left" vertical="top" wrapText="1"/>
      <protection hidden="1"/>
    </xf>
    <xf numFmtId="0" fontId="8" fillId="0" borderId="0" xfId="0" applyFont="1" applyAlignment="1" applyProtection="1">
      <alignment horizontal="left" vertical="center" wrapText="1" indent="2"/>
      <protection hidden="1"/>
    </xf>
    <xf numFmtId="172" fontId="8" fillId="0" borderId="0" xfId="0" applyNumberFormat="1" applyFont="1" applyAlignment="1" applyProtection="1">
      <alignment horizontal="justify" vertical="top" wrapText="1"/>
      <protection hidden="1"/>
    </xf>
    <xf numFmtId="0" fontId="8" fillId="0" borderId="0" xfId="0" applyFont="1" applyAlignment="1" applyProtection="1">
      <alignment horizontal="center" vertical="center" wrapText="1"/>
      <protection hidden="1"/>
    </xf>
    <xf numFmtId="0" fontId="8" fillId="0" borderId="0" xfId="34" applyFont="1" applyAlignment="1" applyProtection="1">
      <alignment horizontal="left" vertical="top"/>
      <protection hidden="1"/>
    </xf>
    <xf numFmtId="0" fontId="8" fillId="2" borderId="6" xfId="0" applyFont="1" applyFill="1" applyBorder="1" applyAlignment="1" applyProtection="1">
      <alignment horizontal="left" vertical="center" wrapText="1"/>
      <protection locked="0"/>
    </xf>
    <xf numFmtId="0" fontId="8" fillId="0" borderId="5" xfId="0" applyFont="1" applyBorder="1" applyAlignment="1" applyProtection="1">
      <alignment horizontal="left" vertical="center" indent="2"/>
      <protection hidden="1"/>
    </xf>
    <xf numFmtId="0" fontId="8" fillId="2" borderId="5" xfId="0" applyFont="1" applyFill="1" applyBorder="1" applyAlignment="1" applyProtection="1">
      <alignment horizontal="left" vertical="center" wrapText="1"/>
      <protection locked="0"/>
    </xf>
    <xf numFmtId="0" fontId="8" fillId="0" borderId="0" xfId="0" applyFont="1" applyAlignment="1" applyProtection="1">
      <alignment horizontal="left" vertical="center" indent="2"/>
      <protection hidden="1"/>
    </xf>
    <xf numFmtId="0" fontId="8" fillId="0" borderId="43" xfId="0" applyFont="1" applyBorder="1" applyAlignment="1" applyProtection="1">
      <alignment horizontal="left" vertical="center" indent="2"/>
      <protection hidden="1"/>
    </xf>
    <xf numFmtId="0" fontId="8" fillId="0" borderId="0" xfId="0" applyFont="1" applyAlignment="1" applyProtection="1">
      <alignment horizontal="justify" vertical="top"/>
      <protection hidden="1"/>
    </xf>
    <xf numFmtId="0" fontId="8" fillId="0" borderId="26" xfId="0" applyFont="1" applyBorder="1" applyAlignment="1" applyProtection="1">
      <alignment horizontal="left" vertical="center" indent="2"/>
      <protection hidden="1"/>
    </xf>
    <xf numFmtId="0" fontId="8" fillId="2" borderId="0" xfId="0" applyFont="1" applyFill="1" applyAlignment="1" applyProtection="1">
      <alignment horizontal="center" vertical="center" wrapText="1"/>
      <protection locked="0"/>
    </xf>
    <xf numFmtId="0" fontId="8" fillId="0" borderId="6" xfId="0" applyFont="1" applyBorder="1" applyAlignment="1" applyProtection="1">
      <alignment horizontal="center" vertical="center"/>
      <protection hidden="1"/>
    </xf>
    <xf numFmtId="175" fontId="9" fillId="0" borderId="0" xfId="0" applyNumberFormat="1" applyFont="1" applyAlignment="1" applyProtection="1">
      <alignment horizontal="justify" vertical="top" wrapText="1"/>
      <protection hidden="1"/>
    </xf>
    <xf numFmtId="172" fontId="8" fillId="0" borderId="0" xfId="0" applyNumberFormat="1" applyFont="1" applyAlignment="1" applyProtection="1">
      <alignment horizontal="left" vertical="top" wrapText="1"/>
      <protection hidden="1"/>
    </xf>
    <xf numFmtId="0" fontId="9" fillId="0" borderId="0" xfId="0" applyFont="1" applyAlignment="1" applyProtection="1">
      <alignment horizontal="left" vertical="top" wrapText="1" indent="1"/>
      <protection hidden="1"/>
    </xf>
    <xf numFmtId="0" fontId="8" fillId="2" borderId="0" xfId="0" applyFont="1" applyFill="1" applyAlignment="1" applyProtection="1">
      <alignment horizontal="left" vertical="center" wrapText="1"/>
      <protection locked="0"/>
    </xf>
    <xf numFmtId="173" fontId="8" fillId="0" borderId="0" xfId="0" applyNumberFormat="1" applyFont="1" applyAlignment="1" applyProtection="1">
      <alignment horizontal="left" vertical="center"/>
      <protection hidden="1"/>
    </xf>
    <xf numFmtId="0" fontId="9" fillId="11" borderId="0" xfId="0" applyFont="1" applyFill="1" applyAlignment="1" applyProtection="1">
      <alignment horizontal="justify" vertical="top" wrapText="1"/>
      <protection hidden="1"/>
    </xf>
    <xf numFmtId="0" fontId="8" fillId="4" borderId="0" xfId="0" applyFont="1" applyFill="1" applyAlignment="1" applyProtection="1">
      <alignment horizontal="justify" vertical="top" wrapText="1"/>
      <protection hidden="1"/>
    </xf>
    <xf numFmtId="0" fontId="8" fillId="0" borderId="0" xfId="0" applyFont="1" applyAlignment="1">
      <alignment horizontal="justify" vertical="top" wrapText="1"/>
    </xf>
    <xf numFmtId="2" fontId="29" fillId="0" borderId="0" xfId="37" applyNumberFormat="1" applyFont="1" applyAlignment="1" applyProtection="1">
      <alignment horizontal="left" vertical="center"/>
      <protection hidden="1"/>
    </xf>
  </cellXfs>
  <cellStyles count="4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Comma 3"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 2" xfId="24" xr:uid="{00000000-0005-0000-0000-000018000000}"/>
    <cellStyle name="Normal 2 2" xfId="25" xr:uid="{00000000-0005-0000-0000-000019000000}"/>
    <cellStyle name="Normal 2 3" xfId="26" xr:uid="{00000000-0005-0000-0000-00001A000000}"/>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5" xfId="33" xr:uid="{00000000-0005-0000-0000-000021000000}"/>
    <cellStyle name="Normal_Annexures TW 04 2" xfId="34" xr:uid="{00000000-0005-0000-0000-000022000000}"/>
    <cellStyle name="Normal_Attach 3(JV)" xfId="35" xr:uid="{00000000-0005-0000-0000-000023000000}"/>
    <cellStyle name="Normal_Attacments TW 04" xfId="36" xr:uid="{00000000-0005-0000-0000-000024000000}"/>
    <cellStyle name="Normal_Entertainment Form" xfId="37" xr:uid="{00000000-0005-0000-0000-000025000000}"/>
    <cellStyle name="Normal_Price_Schedules for Insulator Package Rev-01" xfId="38" xr:uid="{00000000-0005-0000-0000-000026000000}"/>
    <cellStyle name="Normal_PRICE-SCHE Bihar-Rev-2-corrections" xfId="39" xr:uid="{00000000-0005-0000-0000-000027000000}"/>
    <cellStyle name="Normal_Sheet1" xfId="40" xr:uid="{00000000-0005-0000-0000-000028000000}"/>
    <cellStyle name="Popis" xfId="41" xr:uid="{00000000-0005-0000-0000-000029000000}"/>
    <cellStyle name="Sledovaný hypertextový odkaz" xfId="42" xr:uid="{00000000-0005-0000-0000-00002A000000}"/>
    <cellStyle name="Standard_BS14" xfId="43" xr:uid="{00000000-0005-0000-0000-00002B000000}"/>
  </cellStyles>
  <dxfs count="45">
    <dxf>
      <font>
        <strike/>
      </font>
    </dxf>
    <dxf>
      <font>
        <color theme="0"/>
      </font>
      <fill>
        <patternFill patternType="none">
          <bgColor indexed="65"/>
        </patternFill>
      </fill>
    </dxf>
    <dxf>
      <font>
        <strike/>
      </font>
    </dxf>
    <dxf>
      <font>
        <strike/>
        <condense val="0"/>
        <extend val="0"/>
      </font>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rgb="FFFFFFFF"/>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lor theme="0"/>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strike/>
      </font>
    </dxf>
    <dxf>
      <font>
        <color indexed="9"/>
      </font>
      <fill>
        <patternFill patternType="none">
          <bgColor indexed="65"/>
        </patternFill>
      </fill>
    </dxf>
    <dxf>
      <font>
        <color theme="0"/>
        <name val="Cambria"/>
        <scheme val="none"/>
      </font>
      <fill>
        <patternFill patternType="solid">
          <bgColor theme="0"/>
        </patternFill>
      </fill>
    </dxf>
    <dxf>
      <font>
        <color theme="0"/>
        <name val="Cambria"/>
        <scheme val="none"/>
      </font>
      <fill>
        <patternFill patternType="none">
          <bgColor indexed="65"/>
        </patternFill>
      </fill>
    </dxf>
    <dxf>
      <font>
        <condense val="0"/>
        <extend val="0"/>
        <color indexed="9"/>
      </font>
    </dxf>
    <dxf>
      <font>
        <condense val="0"/>
        <extend val="0"/>
        <color indexed="9"/>
      </font>
    </dxf>
    <dxf>
      <font>
        <strike/>
        <condense val="0"/>
        <extend val="0"/>
        <color auto="1"/>
      </font>
      <fill>
        <patternFill patternType="none">
          <bgColor indexed="65"/>
        </patternFill>
      </fill>
    </dxf>
    <dxf>
      <font>
        <color theme="0"/>
        <name val="Cambria"/>
        <scheme val="none"/>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color theme="0"/>
      </font>
    </dxf>
    <dxf>
      <font>
        <strike/>
        <condense val="0"/>
        <extend val="0"/>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tyles" Target="styles.xml"/><Relationship Id="rId40"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checked="Checked" fmlaLink="$H$20" lockText="1" noThreeD="1"/>
</file>

<file path=xl/ctrlProps/ctrlProp23.xml><?xml version="1.0" encoding="utf-8"?>
<formControlPr xmlns="http://schemas.microsoft.com/office/spreadsheetml/2009/9/main" objectType="Radio" firstButton="1" fmlaLink="$H$68" lockText="1" noThreeD="1"/>
</file>

<file path=xl/ctrlProps/ctrlProp2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7'!A1"/></Relationships>
</file>

<file path=xl/drawings/_rels/drawing12.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15240</xdr:rowOff>
    </xdr:from>
    <xdr:to>
      <xdr:col>5</xdr:col>
      <xdr:colOff>0</xdr:colOff>
      <xdr:row>14</xdr:row>
      <xdr:rowOff>19234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485775</xdr:colOff>
      <xdr:row>15</xdr:row>
      <xdr:rowOff>57150</xdr:rowOff>
    </xdr:from>
    <xdr:to>
      <xdr:col>2</xdr:col>
      <xdr:colOff>2343150</xdr:colOff>
      <xdr:row>17</xdr:row>
      <xdr:rowOff>276225</xdr:rowOff>
    </xdr:to>
    <xdr:pic>
      <xdr:nvPicPr>
        <xdr:cNvPr id="1842" name="Picture 9">
          <a:extLst>
            <a:ext uri="{FF2B5EF4-FFF2-40B4-BE49-F238E27FC236}">
              <a16:creationId xmlns:a16="http://schemas.microsoft.com/office/drawing/2014/main" id="{00000000-0008-0000-0100-000032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5295900"/>
          <a:ext cx="2447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2600325</xdr:colOff>
      <xdr:row>15</xdr:row>
      <xdr:rowOff>95250</xdr:rowOff>
    </xdr:from>
    <xdr:to>
      <xdr:col>4</xdr:col>
      <xdr:colOff>714375</xdr:colOff>
      <xdr:row>18</xdr:row>
      <xdr:rowOff>47625</xdr:rowOff>
    </xdr:to>
    <xdr:pic>
      <xdr:nvPicPr>
        <xdr:cNvPr id="1843" name="Picture 10">
          <a:extLst>
            <a:ext uri="{FF2B5EF4-FFF2-40B4-BE49-F238E27FC236}">
              <a16:creationId xmlns:a16="http://schemas.microsoft.com/office/drawing/2014/main" id="{00000000-0008-0000-0100-00003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105275" y="5334000"/>
          <a:ext cx="4000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47625</xdr:rowOff>
    </xdr:from>
    <xdr:to>
      <xdr:col>6</xdr:col>
      <xdr:colOff>66675</xdr:colOff>
      <xdr:row>1</xdr:row>
      <xdr:rowOff>238125</xdr:rowOff>
    </xdr:to>
    <xdr:grpSp>
      <xdr:nvGrpSpPr>
        <xdr:cNvPr id="100468" name="Group 12">
          <a:hlinkClick xmlns:r="http://schemas.openxmlformats.org/officeDocument/2006/relationships" r:id="rId1" tooltip="Click for Next Attachment"/>
          <a:extLst>
            <a:ext uri="{FF2B5EF4-FFF2-40B4-BE49-F238E27FC236}">
              <a16:creationId xmlns:a16="http://schemas.microsoft.com/office/drawing/2014/main" id="{00000000-0008-0000-0200-000074880100}"/>
            </a:ext>
          </a:extLst>
        </xdr:cNvPr>
        <xdr:cNvGrpSpPr>
          <a:grpSpLocks/>
        </xdr:cNvGrpSpPr>
      </xdr:nvGrpSpPr>
      <xdr:grpSpPr bwMode="auto">
        <a:xfrm>
          <a:off x="7848600" y="47625"/>
          <a:ext cx="533400" cy="1990725"/>
          <a:chOff x="738" y="5"/>
          <a:chExt cx="116" cy="73"/>
        </a:xfrm>
      </xdr:grpSpPr>
      <xdr:sp macro="" textlink="">
        <xdr:nvSpPr>
          <xdr:cNvPr id="100469" name="AutoShape 13">
            <a:extLst>
              <a:ext uri="{FF2B5EF4-FFF2-40B4-BE49-F238E27FC236}">
                <a16:creationId xmlns:a16="http://schemas.microsoft.com/office/drawing/2014/main" id="{00000000-0008-0000-0200-00007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9470" name="Text Box 14">
            <a:extLst>
              <a:ext uri="{FF2B5EF4-FFF2-40B4-BE49-F238E27FC236}">
                <a16:creationId xmlns:a16="http://schemas.microsoft.com/office/drawing/2014/main" id="{00000000-0008-0000-0200-00000E4C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04538" name="Group 3">
          <a:hlinkClick xmlns:r="http://schemas.openxmlformats.org/officeDocument/2006/relationships" r:id="rId1" tooltip="Click for Next Attachment"/>
          <a:extLst>
            <a:ext uri="{FF2B5EF4-FFF2-40B4-BE49-F238E27FC236}">
              <a16:creationId xmlns:a16="http://schemas.microsoft.com/office/drawing/2014/main" id="{00000000-0008-0000-0300-00005A980100}"/>
            </a:ext>
          </a:extLst>
        </xdr:cNvPr>
        <xdr:cNvGrpSpPr>
          <a:grpSpLocks/>
        </xdr:cNvGrpSpPr>
      </xdr:nvGrpSpPr>
      <xdr:grpSpPr bwMode="auto">
        <a:xfrm>
          <a:off x="6486525" y="47625"/>
          <a:ext cx="428625" cy="704850"/>
          <a:chOff x="738" y="5"/>
          <a:chExt cx="116" cy="73"/>
        </a:xfrm>
      </xdr:grpSpPr>
      <xdr:sp macro="" textlink="">
        <xdr:nvSpPr>
          <xdr:cNvPr id="104539" name="AutoShape 1">
            <a:extLst>
              <a:ext uri="{FF2B5EF4-FFF2-40B4-BE49-F238E27FC236}">
                <a16:creationId xmlns:a16="http://schemas.microsoft.com/office/drawing/2014/main" id="{00000000-0008-0000-0300-00005B9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119822" name="Group 1">
          <a:hlinkClick xmlns:r="http://schemas.openxmlformats.org/officeDocument/2006/relationships" r:id="rId1" tooltip="Click for Next Attachment"/>
          <a:extLst>
            <a:ext uri="{FF2B5EF4-FFF2-40B4-BE49-F238E27FC236}">
              <a16:creationId xmlns:a16="http://schemas.microsoft.com/office/drawing/2014/main" id="{00000000-0008-0000-0400-00000ED40100}"/>
            </a:ext>
          </a:extLst>
        </xdr:cNvPr>
        <xdr:cNvGrpSpPr>
          <a:grpSpLocks/>
        </xdr:cNvGrpSpPr>
      </xdr:nvGrpSpPr>
      <xdr:grpSpPr bwMode="auto">
        <a:xfrm>
          <a:off x="9782175" y="200025"/>
          <a:ext cx="2352675" cy="876300"/>
          <a:chOff x="738" y="5"/>
          <a:chExt cx="116" cy="73"/>
        </a:xfrm>
      </xdr:grpSpPr>
      <xdr:sp macro="" textlink="">
        <xdr:nvSpPr>
          <xdr:cNvPr id="119829" name="AutoShape 2">
            <a:extLst>
              <a:ext uri="{FF2B5EF4-FFF2-40B4-BE49-F238E27FC236}">
                <a16:creationId xmlns:a16="http://schemas.microsoft.com/office/drawing/2014/main" id="{00000000-0008-0000-0400-000015D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753" y="23"/>
            <a:ext cx="104"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19050</xdr:colOff>
          <xdr:row>75</xdr:row>
          <xdr:rowOff>57150</xdr:rowOff>
        </xdr:from>
        <xdr:to>
          <xdr:col>6</xdr:col>
          <xdr:colOff>962025</xdr:colOff>
          <xdr:row>77</xdr:row>
          <xdr:rowOff>123825</xdr:rowOff>
        </xdr:to>
        <xdr:grpSp>
          <xdr:nvGrpSpPr>
            <xdr:cNvPr id="119823" name="Group 4">
              <a:extLst>
                <a:ext uri="{FF2B5EF4-FFF2-40B4-BE49-F238E27FC236}">
                  <a16:creationId xmlns:a16="http://schemas.microsoft.com/office/drawing/2014/main" id="{00000000-0008-0000-0400-00000FD40100}"/>
                </a:ext>
              </a:extLst>
            </xdr:cNvPr>
            <xdr:cNvGrpSpPr>
              <a:grpSpLocks/>
            </xdr:cNvGrpSpPr>
          </xdr:nvGrpSpPr>
          <xdr:grpSpPr bwMode="auto">
            <a:xfrm>
              <a:off x="4648200" y="4800600"/>
              <a:ext cx="2009775" cy="0"/>
              <a:chOff x="4648221" y="0"/>
              <a:chExt cx="2001984" cy="4800600"/>
            </a:xfrm>
          </xdr:grpSpPr>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4669799" y="4800600"/>
                <a:ext cx="16906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FOUNDATION</a:t>
                </a:r>
              </a:p>
            </xdr:txBody>
          </xdr:sp>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4655946" y="4800600"/>
                <a:ext cx="93302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a:t>
                </a:r>
              </a:p>
            </xdr:txBody>
          </xdr:sp>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4648221" y="0"/>
                <a:ext cx="200198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75</xdr:row>
          <xdr:rowOff>47625</xdr:rowOff>
        </xdr:from>
        <xdr:to>
          <xdr:col>8</xdr:col>
          <xdr:colOff>1085850</xdr:colOff>
          <xdr:row>77</xdr:row>
          <xdr:rowOff>114300</xdr:rowOff>
        </xdr:to>
        <xdr:grpSp>
          <xdr:nvGrpSpPr>
            <xdr:cNvPr id="119824" name="Group 43">
              <a:extLst>
                <a:ext uri="{FF2B5EF4-FFF2-40B4-BE49-F238E27FC236}">
                  <a16:creationId xmlns:a16="http://schemas.microsoft.com/office/drawing/2014/main" id="{00000000-0008-0000-0400-000010D40100}"/>
                </a:ext>
              </a:extLst>
            </xdr:cNvPr>
            <xdr:cNvGrpSpPr>
              <a:grpSpLocks/>
            </xdr:cNvGrpSpPr>
          </xdr:nvGrpSpPr>
          <xdr:grpSpPr bwMode="auto">
            <a:xfrm>
              <a:off x="6819900" y="4800600"/>
              <a:ext cx="1990725" cy="0"/>
              <a:chOff x="4648247" y="0"/>
              <a:chExt cx="4644988" cy="4800600"/>
            </a:xfrm>
          </xdr:grpSpPr>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400-000022C40000}"/>
                  </a:ext>
                </a:extLst>
              </xdr:cNvPr>
              <xdr:cNvSpPr/>
            </xdr:nvSpPr>
            <xdr:spPr bwMode="auto">
              <a:xfrm>
                <a:off x="7602632" y="4800600"/>
                <a:ext cx="169060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FOUNDATION</a:t>
                </a:r>
              </a:p>
            </xdr:txBody>
          </xdr:sp>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400-000023C40000}"/>
                  </a:ext>
                </a:extLst>
              </xdr:cNvPr>
              <xdr:cNvSpPr/>
            </xdr:nvSpPr>
            <xdr:spPr bwMode="auto">
              <a:xfrm>
                <a:off x="7944441" y="4800600"/>
                <a:ext cx="93302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a:t>
                </a:r>
              </a:p>
            </xdr:txBody>
          </xdr:sp>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400-000024C40000}"/>
                  </a:ext>
                </a:extLst>
              </xdr:cNvPr>
              <xdr:cNvSpPr/>
            </xdr:nvSpPr>
            <xdr:spPr bwMode="auto">
              <a:xfrm>
                <a:off x="4648247" y="0"/>
                <a:ext cx="20019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86</xdr:row>
          <xdr:rowOff>114300</xdr:rowOff>
        </xdr:from>
        <xdr:to>
          <xdr:col>6</xdr:col>
          <xdr:colOff>323850</xdr:colOff>
          <xdr:row>86</xdr:row>
          <xdr:rowOff>1019175</xdr:rowOff>
        </xdr:to>
        <xdr:grpSp>
          <xdr:nvGrpSpPr>
            <xdr:cNvPr id="119825" name="Group 6">
              <a:extLst>
                <a:ext uri="{FF2B5EF4-FFF2-40B4-BE49-F238E27FC236}">
                  <a16:creationId xmlns:a16="http://schemas.microsoft.com/office/drawing/2014/main" id="{00000000-0008-0000-0400-000011D40100}"/>
                </a:ext>
              </a:extLst>
            </xdr:cNvPr>
            <xdr:cNvGrpSpPr>
              <a:grpSpLocks/>
            </xdr:cNvGrpSpPr>
          </xdr:nvGrpSpPr>
          <xdr:grpSpPr bwMode="auto">
            <a:xfrm>
              <a:off x="4733925" y="4800600"/>
              <a:ext cx="1285875" cy="0"/>
              <a:chOff x="4680127" y="0"/>
              <a:chExt cx="1382613" cy="4800600"/>
            </a:xfrm>
          </xdr:grpSpPr>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400-000027C40000}"/>
                  </a:ext>
                </a:extLst>
              </xdr:cNvPr>
              <xdr:cNvSpPr/>
            </xdr:nvSpPr>
            <xdr:spPr bwMode="auto">
              <a:xfrm>
                <a:off x="4773463" y="4800600"/>
                <a:ext cx="128927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400-000028C40000}"/>
                  </a:ext>
                </a:extLst>
              </xdr:cNvPr>
              <xdr:cNvSpPr/>
            </xdr:nvSpPr>
            <xdr:spPr bwMode="auto">
              <a:xfrm>
                <a:off x="4791127" y="4800600"/>
                <a:ext cx="12094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 CONTRACTOR</a:t>
                </a:r>
              </a:p>
            </xdr:txBody>
          </xdr:sp>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400-000029C40000}"/>
                  </a:ext>
                </a:extLst>
              </xdr:cNvPr>
              <xdr:cNvSpPr/>
            </xdr:nvSpPr>
            <xdr:spPr bwMode="auto">
              <a:xfrm>
                <a:off x="4680127" y="0"/>
                <a:ext cx="1052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86</xdr:row>
          <xdr:rowOff>28575</xdr:rowOff>
        </xdr:from>
        <xdr:to>
          <xdr:col>8</xdr:col>
          <xdr:colOff>323850</xdr:colOff>
          <xdr:row>86</xdr:row>
          <xdr:rowOff>962025</xdr:rowOff>
        </xdr:to>
        <xdr:grpSp>
          <xdr:nvGrpSpPr>
            <xdr:cNvPr id="119826" name="Group 53">
              <a:extLst>
                <a:ext uri="{FF2B5EF4-FFF2-40B4-BE49-F238E27FC236}">
                  <a16:creationId xmlns:a16="http://schemas.microsoft.com/office/drawing/2014/main" id="{00000000-0008-0000-0400-000012D40100}"/>
                </a:ext>
              </a:extLst>
            </xdr:cNvPr>
            <xdr:cNvGrpSpPr>
              <a:grpSpLocks/>
            </xdr:cNvGrpSpPr>
          </xdr:nvGrpSpPr>
          <xdr:grpSpPr bwMode="auto">
            <a:xfrm>
              <a:off x="6819900" y="4800600"/>
              <a:ext cx="1295400" cy="0"/>
              <a:chOff x="4680116" y="0"/>
              <a:chExt cx="3863606" cy="4800600"/>
            </a:xfrm>
          </xdr:grpSpPr>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400-00002CC40000}"/>
                  </a:ext>
                </a:extLst>
              </xdr:cNvPr>
              <xdr:cNvSpPr/>
            </xdr:nvSpPr>
            <xdr:spPr bwMode="auto">
              <a:xfrm>
                <a:off x="7254443" y="4800600"/>
                <a:ext cx="128927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400-00002DC40000}"/>
                  </a:ext>
                </a:extLst>
              </xdr:cNvPr>
              <xdr:cNvSpPr/>
            </xdr:nvSpPr>
            <xdr:spPr bwMode="auto">
              <a:xfrm>
                <a:off x="7293194" y="4800600"/>
                <a:ext cx="12094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 CONTRACTOR</a:t>
                </a:r>
              </a:p>
            </xdr:txBody>
          </xdr:sp>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400-00002EC40000}"/>
                  </a:ext>
                </a:extLst>
              </xdr:cNvPr>
              <xdr:cNvSpPr/>
            </xdr:nvSpPr>
            <xdr:spPr bwMode="auto">
              <a:xfrm>
                <a:off x="4680116" y="0"/>
                <a:ext cx="10521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141</xdr:row>
          <xdr:rowOff>114300</xdr:rowOff>
        </xdr:from>
        <xdr:to>
          <xdr:col>6</xdr:col>
          <xdr:colOff>819150</xdr:colOff>
          <xdr:row>141</xdr:row>
          <xdr:rowOff>1323975</xdr:rowOff>
        </xdr:to>
        <xdr:grpSp>
          <xdr:nvGrpSpPr>
            <xdr:cNvPr id="119827" name="Group 6">
              <a:extLst>
                <a:ext uri="{FF2B5EF4-FFF2-40B4-BE49-F238E27FC236}">
                  <a16:creationId xmlns:a16="http://schemas.microsoft.com/office/drawing/2014/main" id="{00000000-0008-0000-0400-000013D40100}"/>
                </a:ext>
              </a:extLst>
            </xdr:cNvPr>
            <xdr:cNvGrpSpPr>
              <a:grpSpLocks/>
            </xdr:cNvGrpSpPr>
          </xdr:nvGrpSpPr>
          <xdr:grpSpPr bwMode="auto">
            <a:xfrm>
              <a:off x="4733925" y="4800600"/>
              <a:ext cx="1781175" cy="0"/>
              <a:chOff x="4680122" y="0"/>
              <a:chExt cx="1850843" cy="4800600"/>
            </a:xfrm>
          </xdr:grpSpPr>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0400-00009FC40000}"/>
                  </a:ext>
                </a:extLst>
              </xdr:cNvPr>
              <xdr:cNvSpPr/>
            </xdr:nvSpPr>
            <xdr:spPr bwMode="auto">
              <a:xfrm>
                <a:off x="5241689" y="4800600"/>
                <a:ext cx="128927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Owned</a:t>
                </a:r>
              </a:p>
            </xdr:txBody>
          </xdr:sp>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0400-0000A0C40000}"/>
                  </a:ext>
                </a:extLst>
              </xdr:cNvPr>
              <xdr:cNvSpPr/>
            </xdr:nvSpPr>
            <xdr:spPr bwMode="auto">
              <a:xfrm>
                <a:off x="5240925" y="4800600"/>
                <a:ext cx="12094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Rented</a:t>
                </a:r>
              </a:p>
            </xdr:txBody>
          </xdr:sp>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0400-0000A1C40000}"/>
                  </a:ext>
                </a:extLst>
              </xdr:cNvPr>
              <xdr:cNvSpPr/>
            </xdr:nvSpPr>
            <xdr:spPr bwMode="auto">
              <a:xfrm>
                <a:off x="4680122" y="0"/>
                <a:ext cx="10521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Leased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141</xdr:row>
          <xdr:rowOff>171450</xdr:rowOff>
        </xdr:from>
        <xdr:to>
          <xdr:col>8</xdr:col>
          <xdr:colOff>1104900</xdr:colOff>
          <xdr:row>141</xdr:row>
          <xdr:rowOff>1323975</xdr:rowOff>
        </xdr:to>
        <xdr:grpSp>
          <xdr:nvGrpSpPr>
            <xdr:cNvPr id="119828" name="Group 6">
              <a:extLst>
                <a:ext uri="{FF2B5EF4-FFF2-40B4-BE49-F238E27FC236}">
                  <a16:creationId xmlns:a16="http://schemas.microsoft.com/office/drawing/2014/main" id="{00000000-0008-0000-0400-000014D40100}"/>
                </a:ext>
              </a:extLst>
            </xdr:cNvPr>
            <xdr:cNvGrpSpPr>
              <a:grpSpLocks/>
            </xdr:cNvGrpSpPr>
          </xdr:nvGrpSpPr>
          <xdr:grpSpPr bwMode="auto">
            <a:xfrm>
              <a:off x="6838950" y="4800600"/>
              <a:ext cx="1971675" cy="0"/>
              <a:chOff x="4680122" y="0"/>
              <a:chExt cx="4491992" cy="4800600"/>
            </a:xfrm>
          </xdr:grpSpPr>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0400-0000A8C40000}"/>
                  </a:ext>
                </a:extLst>
              </xdr:cNvPr>
              <xdr:cNvSpPr/>
            </xdr:nvSpPr>
            <xdr:spPr bwMode="auto">
              <a:xfrm>
                <a:off x="7882837" y="4800600"/>
                <a:ext cx="128927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Owned</a:t>
                </a:r>
              </a:p>
            </xdr:txBody>
          </xdr:sp>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0400-0000A9C40000}"/>
                  </a:ext>
                </a:extLst>
              </xdr:cNvPr>
              <xdr:cNvSpPr/>
            </xdr:nvSpPr>
            <xdr:spPr bwMode="auto">
              <a:xfrm>
                <a:off x="7918613" y="4800600"/>
                <a:ext cx="12094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Rented</a:t>
                </a:r>
              </a:p>
            </xdr:txBody>
          </xdr:sp>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0400-0000AAC40000}"/>
                  </a:ext>
                </a:extLst>
              </xdr:cNvPr>
              <xdr:cNvSpPr/>
            </xdr:nvSpPr>
            <xdr:spPr bwMode="auto">
              <a:xfrm>
                <a:off x="4680122" y="0"/>
                <a:ext cx="1052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Leased</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333375</xdr:colOff>
      <xdr:row>0</xdr:row>
      <xdr:rowOff>133350</xdr:rowOff>
    </xdr:from>
    <xdr:to>
      <xdr:col>9</xdr:col>
      <xdr:colOff>219075</xdr:colOff>
      <xdr:row>2</xdr:row>
      <xdr:rowOff>419100</xdr:rowOff>
    </xdr:to>
    <xdr:grpSp>
      <xdr:nvGrpSpPr>
        <xdr:cNvPr id="105562" name="Group 1">
          <a:hlinkClick xmlns:r="http://schemas.openxmlformats.org/officeDocument/2006/relationships" r:id="rId1" tooltip="Click for Next Attachment"/>
          <a:extLst>
            <a:ext uri="{FF2B5EF4-FFF2-40B4-BE49-F238E27FC236}">
              <a16:creationId xmlns:a16="http://schemas.microsoft.com/office/drawing/2014/main" id="{00000000-0008-0000-0500-00005A9C0100}"/>
            </a:ext>
          </a:extLst>
        </xdr:cNvPr>
        <xdr:cNvGrpSpPr>
          <a:grpSpLocks/>
        </xdr:cNvGrpSpPr>
      </xdr:nvGrpSpPr>
      <xdr:grpSpPr bwMode="auto">
        <a:xfrm>
          <a:off x="10077450" y="133350"/>
          <a:ext cx="1104900" cy="704850"/>
          <a:chOff x="738" y="5"/>
          <a:chExt cx="116" cy="73"/>
        </a:xfrm>
      </xdr:grpSpPr>
      <xdr:sp macro="" textlink="">
        <xdr:nvSpPr>
          <xdr:cNvPr id="105563" name="AutoShape 2">
            <a:extLst>
              <a:ext uri="{FF2B5EF4-FFF2-40B4-BE49-F238E27FC236}">
                <a16:creationId xmlns:a16="http://schemas.microsoft.com/office/drawing/2014/main" id="{00000000-0008-0000-0500-00005B9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106586" name="Group 1">
          <a:hlinkClick xmlns:r="http://schemas.openxmlformats.org/officeDocument/2006/relationships" r:id="rId1" tooltip="Click for Next Attachment"/>
          <a:extLst>
            <a:ext uri="{FF2B5EF4-FFF2-40B4-BE49-F238E27FC236}">
              <a16:creationId xmlns:a16="http://schemas.microsoft.com/office/drawing/2014/main" id="{00000000-0008-0000-0600-00005AA00100}"/>
            </a:ext>
          </a:extLst>
        </xdr:cNvPr>
        <xdr:cNvGrpSpPr>
          <a:grpSpLocks/>
        </xdr:cNvGrpSpPr>
      </xdr:nvGrpSpPr>
      <xdr:grpSpPr bwMode="auto">
        <a:xfrm>
          <a:off x="6791325" y="57150"/>
          <a:ext cx="1100138" cy="625078"/>
          <a:chOff x="738" y="5"/>
          <a:chExt cx="116" cy="73"/>
        </a:xfrm>
      </xdr:grpSpPr>
      <xdr:sp macro="" textlink="">
        <xdr:nvSpPr>
          <xdr:cNvPr id="106587" name="AutoShape 2">
            <a:extLst>
              <a:ext uri="{FF2B5EF4-FFF2-40B4-BE49-F238E27FC236}">
                <a16:creationId xmlns:a16="http://schemas.microsoft.com/office/drawing/2014/main" id="{00000000-0008-0000-0600-00005BA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07610" name="Group 1">
          <a:hlinkClick xmlns:r="http://schemas.openxmlformats.org/officeDocument/2006/relationships" r:id="rId1" tooltip="Click for Next Attachment"/>
          <a:extLst>
            <a:ext uri="{FF2B5EF4-FFF2-40B4-BE49-F238E27FC236}">
              <a16:creationId xmlns:a16="http://schemas.microsoft.com/office/drawing/2014/main" id="{00000000-0008-0000-0700-00005AA40100}"/>
            </a:ext>
          </a:extLst>
        </xdr:cNvPr>
        <xdr:cNvGrpSpPr>
          <a:grpSpLocks/>
        </xdr:cNvGrpSpPr>
      </xdr:nvGrpSpPr>
      <xdr:grpSpPr bwMode="auto">
        <a:xfrm>
          <a:off x="6496050" y="47625"/>
          <a:ext cx="1104900" cy="704850"/>
          <a:chOff x="738" y="5"/>
          <a:chExt cx="116" cy="73"/>
        </a:xfrm>
      </xdr:grpSpPr>
      <xdr:sp macro="" textlink="">
        <xdr:nvSpPr>
          <xdr:cNvPr id="107611" name="AutoShape 2">
            <a:extLst>
              <a:ext uri="{FF2B5EF4-FFF2-40B4-BE49-F238E27FC236}">
                <a16:creationId xmlns:a16="http://schemas.microsoft.com/office/drawing/2014/main" id="{00000000-0008-0000-0700-00005BA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101485" name="Group 1">
          <a:hlinkClick xmlns:r="http://schemas.openxmlformats.org/officeDocument/2006/relationships" r:id="rId1" tooltip="Click for Next Attachment"/>
          <a:extLst>
            <a:ext uri="{FF2B5EF4-FFF2-40B4-BE49-F238E27FC236}">
              <a16:creationId xmlns:a16="http://schemas.microsoft.com/office/drawing/2014/main" id="{00000000-0008-0000-0800-00006D8C0100}"/>
            </a:ext>
          </a:extLst>
        </xdr:cNvPr>
        <xdr:cNvGrpSpPr>
          <a:grpSpLocks/>
        </xdr:cNvGrpSpPr>
      </xdr:nvGrpSpPr>
      <xdr:grpSpPr bwMode="auto">
        <a:xfrm>
          <a:off x="6667500" y="47625"/>
          <a:ext cx="1104900" cy="781050"/>
          <a:chOff x="738" y="5"/>
          <a:chExt cx="116" cy="73"/>
        </a:xfrm>
      </xdr:grpSpPr>
      <xdr:sp macro="" textlink="">
        <xdr:nvSpPr>
          <xdr:cNvPr id="101486" name="AutoShape 2">
            <a:extLst>
              <a:ext uri="{FF2B5EF4-FFF2-40B4-BE49-F238E27FC236}">
                <a16:creationId xmlns:a16="http://schemas.microsoft.com/office/drawing/2014/main" id="{00000000-0008-0000-0800-00006E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xdr:col>
          <xdr:colOff>914400</xdr:colOff>
          <xdr:row>24</xdr:row>
          <xdr:rowOff>0</xdr:rowOff>
        </xdr:from>
        <xdr:to>
          <xdr:col>4</xdr:col>
          <xdr:colOff>1219200</xdr:colOff>
          <xdr:row>25</xdr:row>
          <xdr:rowOff>133350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22</xdr:row>
          <xdr:rowOff>0</xdr:rowOff>
        </xdr:from>
        <xdr:to>
          <xdr:col>4</xdr:col>
          <xdr:colOff>914400</xdr:colOff>
          <xdr:row>27</xdr:row>
          <xdr:rowOff>152400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21</xdr:row>
          <xdr:rowOff>0</xdr:rowOff>
        </xdr:from>
        <xdr:to>
          <xdr:col>4</xdr:col>
          <xdr:colOff>914400</xdr:colOff>
          <xdr:row>26</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98488" name="Group 1">
          <a:hlinkClick xmlns:r="http://schemas.openxmlformats.org/officeDocument/2006/relationships" r:id="rId1" tooltip="Click for Next Attachment"/>
          <a:extLst>
            <a:ext uri="{FF2B5EF4-FFF2-40B4-BE49-F238E27FC236}">
              <a16:creationId xmlns:a16="http://schemas.microsoft.com/office/drawing/2014/main" id="{00000000-0008-0000-0B00-0000B8800100}"/>
            </a:ext>
          </a:extLst>
        </xdr:cNvPr>
        <xdr:cNvGrpSpPr>
          <a:grpSpLocks/>
        </xdr:cNvGrpSpPr>
      </xdr:nvGrpSpPr>
      <xdr:grpSpPr bwMode="auto">
        <a:xfrm>
          <a:off x="6696075" y="47625"/>
          <a:ext cx="1104900" cy="895350"/>
          <a:chOff x="738" y="5"/>
          <a:chExt cx="116" cy="73"/>
        </a:xfrm>
      </xdr:grpSpPr>
      <xdr:sp macro="" textlink="">
        <xdr:nvSpPr>
          <xdr:cNvPr id="98490" name="AutoShape 2">
            <a:extLst>
              <a:ext uri="{FF2B5EF4-FFF2-40B4-BE49-F238E27FC236}">
                <a16:creationId xmlns:a16="http://schemas.microsoft.com/office/drawing/2014/main" id="{00000000-0008-0000-0B00-0000BA8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B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2257083</xdr:colOff>
      <xdr:row>21</xdr:row>
      <xdr:rowOff>187637</xdr:rowOff>
    </xdr:to>
    <xdr:sp macro="" textlink="">
      <xdr:nvSpPr>
        <xdr:cNvPr id="2" name="Text Box 15">
          <a:extLst>
            <a:ext uri="{FF2B5EF4-FFF2-40B4-BE49-F238E27FC236}">
              <a16:creationId xmlns:a16="http://schemas.microsoft.com/office/drawing/2014/main" id="{00000000-0008-0000-0B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108634" name="Group 1">
          <a:hlinkClick xmlns:r="http://schemas.openxmlformats.org/officeDocument/2006/relationships" r:id="rId1" tooltip="Click for Next Attachment"/>
          <a:extLst>
            <a:ext uri="{FF2B5EF4-FFF2-40B4-BE49-F238E27FC236}">
              <a16:creationId xmlns:a16="http://schemas.microsoft.com/office/drawing/2014/main" id="{00000000-0008-0000-0C00-00005AA80100}"/>
            </a:ext>
          </a:extLst>
        </xdr:cNvPr>
        <xdr:cNvGrpSpPr>
          <a:grpSpLocks/>
        </xdr:cNvGrpSpPr>
      </xdr:nvGrpSpPr>
      <xdr:grpSpPr bwMode="auto">
        <a:xfrm>
          <a:off x="7153275" y="47625"/>
          <a:ext cx="1104900" cy="676275"/>
          <a:chOff x="738" y="5"/>
          <a:chExt cx="116" cy="73"/>
        </a:xfrm>
      </xdr:grpSpPr>
      <xdr:sp macro="" textlink="">
        <xdr:nvSpPr>
          <xdr:cNvPr id="108635" name="AutoShape 2">
            <a:extLst>
              <a:ext uri="{FF2B5EF4-FFF2-40B4-BE49-F238E27FC236}">
                <a16:creationId xmlns:a16="http://schemas.microsoft.com/office/drawing/2014/main" id="{00000000-0008-0000-0C00-00005BA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152400</xdr:colOff>
      <xdr:row>0</xdr:row>
      <xdr:rowOff>47625</xdr:rowOff>
    </xdr:from>
    <xdr:to>
      <xdr:col>8</xdr:col>
      <xdr:colOff>38100</xdr:colOff>
      <xdr:row>2</xdr:row>
      <xdr:rowOff>533400</xdr:rowOff>
    </xdr:to>
    <xdr:grpSp>
      <xdr:nvGrpSpPr>
        <xdr:cNvPr id="109658" name="Group 1">
          <a:hlinkClick xmlns:r="http://schemas.openxmlformats.org/officeDocument/2006/relationships" r:id="rId1" tooltip="Click for Next Attachment"/>
          <a:extLst>
            <a:ext uri="{FF2B5EF4-FFF2-40B4-BE49-F238E27FC236}">
              <a16:creationId xmlns:a16="http://schemas.microsoft.com/office/drawing/2014/main" id="{00000000-0008-0000-0D00-00005AAC0100}"/>
            </a:ext>
          </a:extLst>
        </xdr:cNvPr>
        <xdr:cNvGrpSpPr>
          <a:grpSpLocks/>
        </xdr:cNvGrpSpPr>
      </xdr:nvGrpSpPr>
      <xdr:grpSpPr bwMode="auto">
        <a:xfrm>
          <a:off x="9467850" y="47625"/>
          <a:ext cx="2600325" cy="885825"/>
          <a:chOff x="738" y="5"/>
          <a:chExt cx="116" cy="73"/>
        </a:xfrm>
      </xdr:grpSpPr>
      <xdr:sp macro="" textlink="">
        <xdr:nvSpPr>
          <xdr:cNvPr id="109659" name="AutoShape 2">
            <a:extLst>
              <a:ext uri="{FF2B5EF4-FFF2-40B4-BE49-F238E27FC236}">
                <a16:creationId xmlns:a16="http://schemas.microsoft.com/office/drawing/2014/main" id="{00000000-0008-0000-0D00-00005BA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D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110682" name="Group 1">
          <a:hlinkClick xmlns:r="http://schemas.openxmlformats.org/officeDocument/2006/relationships" r:id="rId1" tooltip="Click for Next Attachment"/>
          <a:extLst>
            <a:ext uri="{FF2B5EF4-FFF2-40B4-BE49-F238E27FC236}">
              <a16:creationId xmlns:a16="http://schemas.microsoft.com/office/drawing/2014/main" id="{00000000-0008-0000-0E00-00005AB00100}"/>
            </a:ext>
          </a:extLst>
        </xdr:cNvPr>
        <xdr:cNvGrpSpPr>
          <a:grpSpLocks/>
        </xdr:cNvGrpSpPr>
      </xdr:nvGrpSpPr>
      <xdr:grpSpPr bwMode="auto">
        <a:xfrm>
          <a:off x="6813306" y="38100"/>
          <a:ext cx="1101969" cy="701187"/>
          <a:chOff x="738" y="5"/>
          <a:chExt cx="116" cy="73"/>
        </a:xfrm>
      </xdr:grpSpPr>
      <xdr:sp macro="" textlink="">
        <xdr:nvSpPr>
          <xdr:cNvPr id="110683" name="AutoShape 2">
            <a:extLst>
              <a:ext uri="{FF2B5EF4-FFF2-40B4-BE49-F238E27FC236}">
                <a16:creationId xmlns:a16="http://schemas.microsoft.com/office/drawing/2014/main" id="{00000000-0008-0000-0E00-00005BB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111706" name="Group 1">
          <a:hlinkClick xmlns:r="http://schemas.openxmlformats.org/officeDocument/2006/relationships" r:id="rId1" tooltip="Click for Next Attachment"/>
          <a:extLst>
            <a:ext uri="{FF2B5EF4-FFF2-40B4-BE49-F238E27FC236}">
              <a16:creationId xmlns:a16="http://schemas.microsoft.com/office/drawing/2014/main" id="{00000000-0008-0000-0F00-00005AB40100}"/>
            </a:ext>
          </a:extLst>
        </xdr:cNvPr>
        <xdr:cNvGrpSpPr>
          <a:grpSpLocks/>
        </xdr:cNvGrpSpPr>
      </xdr:nvGrpSpPr>
      <xdr:grpSpPr bwMode="auto">
        <a:xfrm>
          <a:off x="6805246" y="57150"/>
          <a:ext cx="1101969" cy="737821"/>
          <a:chOff x="738" y="5"/>
          <a:chExt cx="116" cy="73"/>
        </a:xfrm>
      </xdr:grpSpPr>
      <xdr:sp macro="" textlink="">
        <xdr:nvSpPr>
          <xdr:cNvPr id="111707" name="AutoShape 2">
            <a:extLst>
              <a:ext uri="{FF2B5EF4-FFF2-40B4-BE49-F238E27FC236}">
                <a16:creationId xmlns:a16="http://schemas.microsoft.com/office/drawing/2014/main" id="{00000000-0008-0000-0F00-00005BB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F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228600</xdr:rowOff>
    </xdr:from>
    <xdr:to>
      <xdr:col>6</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000-000002000000}"/>
            </a:ext>
          </a:extLst>
        </xdr:cNvPr>
        <xdr:cNvGrpSpPr>
          <a:grpSpLocks/>
        </xdr:cNvGrpSpPr>
      </xdr:nvGrpSpPr>
      <xdr:grpSpPr bwMode="auto">
        <a:xfrm>
          <a:off x="9056077" y="228600"/>
          <a:ext cx="0" cy="707048"/>
          <a:chOff x="919" y="4"/>
          <a:chExt cx="116" cy="73"/>
        </a:xfrm>
      </xdr:grpSpPr>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00000000-0008-0000-1000-000005000000}"/>
            </a:ext>
          </a:extLst>
        </xdr:cNvPr>
        <xdr:cNvGrpSpPr>
          <a:grpSpLocks/>
        </xdr:cNvGrpSpPr>
      </xdr:nvGrpSpPr>
      <xdr:grpSpPr bwMode="auto">
        <a:xfrm>
          <a:off x="9056077" y="66675"/>
          <a:ext cx="2033954" cy="926123"/>
          <a:chOff x="919" y="4"/>
          <a:chExt cx="116" cy="73"/>
        </a:xfrm>
      </xdr:grpSpPr>
      <xdr:sp macro="" textlink="">
        <xdr:nvSpPr>
          <xdr:cNvPr id="6" name="AutoShape 2">
            <a:extLst>
              <a:ext uri="{FF2B5EF4-FFF2-40B4-BE49-F238E27FC236}">
                <a16:creationId xmlns:a16="http://schemas.microsoft.com/office/drawing/2014/main" id="{00000000-0008-0000-1000-000006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10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112730" name="Group 1">
          <a:hlinkClick xmlns:r="http://schemas.openxmlformats.org/officeDocument/2006/relationships" r:id="rId1" tooltip="Click for Next Attachment"/>
          <a:extLst>
            <a:ext uri="{FF2B5EF4-FFF2-40B4-BE49-F238E27FC236}">
              <a16:creationId xmlns:a16="http://schemas.microsoft.com/office/drawing/2014/main" id="{00000000-0008-0000-1100-00005AB80100}"/>
            </a:ext>
          </a:extLst>
        </xdr:cNvPr>
        <xdr:cNvGrpSpPr>
          <a:grpSpLocks/>
        </xdr:cNvGrpSpPr>
      </xdr:nvGrpSpPr>
      <xdr:grpSpPr bwMode="auto">
        <a:xfrm>
          <a:off x="6498771" y="47625"/>
          <a:ext cx="1104900" cy="710293"/>
          <a:chOff x="738" y="5"/>
          <a:chExt cx="116" cy="73"/>
        </a:xfrm>
      </xdr:grpSpPr>
      <xdr:sp macro="" textlink="">
        <xdr:nvSpPr>
          <xdr:cNvPr id="112731" name="AutoShape 2">
            <a:extLst>
              <a:ext uri="{FF2B5EF4-FFF2-40B4-BE49-F238E27FC236}">
                <a16:creationId xmlns:a16="http://schemas.microsoft.com/office/drawing/2014/main" id="{00000000-0008-0000-1100-00005BB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1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113754" name="Group 1">
          <a:hlinkClick xmlns:r="http://schemas.openxmlformats.org/officeDocument/2006/relationships" r:id="rId1" tooltip="Click for Next Attachment"/>
          <a:extLst>
            <a:ext uri="{FF2B5EF4-FFF2-40B4-BE49-F238E27FC236}">
              <a16:creationId xmlns:a16="http://schemas.microsoft.com/office/drawing/2014/main" id="{00000000-0008-0000-1200-00005ABC0100}"/>
            </a:ext>
          </a:extLst>
        </xdr:cNvPr>
        <xdr:cNvGrpSpPr>
          <a:grpSpLocks/>
        </xdr:cNvGrpSpPr>
      </xdr:nvGrpSpPr>
      <xdr:grpSpPr bwMode="auto">
        <a:xfrm>
          <a:off x="6678386" y="47625"/>
          <a:ext cx="1104900" cy="700768"/>
          <a:chOff x="738" y="5"/>
          <a:chExt cx="116" cy="73"/>
        </a:xfrm>
      </xdr:grpSpPr>
      <xdr:sp macro="" textlink="">
        <xdr:nvSpPr>
          <xdr:cNvPr id="113755" name="AutoShape 2">
            <a:extLst>
              <a:ext uri="{FF2B5EF4-FFF2-40B4-BE49-F238E27FC236}">
                <a16:creationId xmlns:a16="http://schemas.microsoft.com/office/drawing/2014/main" id="{00000000-0008-0000-1200-00005BB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114778" name="Group 1">
          <a:hlinkClick xmlns:r="http://schemas.openxmlformats.org/officeDocument/2006/relationships" r:id="rId1" tooltip="Click for Next Attachment"/>
          <a:extLst>
            <a:ext uri="{FF2B5EF4-FFF2-40B4-BE49-F238E27FC236}">
              <a16:creationId xmlns:a16="http://schemas.microsoft.com/office/drawing/2014/main" id="{00000000-0008-0000-1300-00005AC00100}"/>
            </a:ext>
          </a:extLst>
        </xdr:cNvPr>
        <xdr:cNvGrpSpPr>
          <a:grpSpLocks/>
        </xdr:cNvGrpSpPr>
      </xdr:nvGrpSpPr>
      <xdr:grpSpPr bwMode="auto">
        <a:xfrm>
          <a:off x="6844966" y="448678"/>
          <a:ext cx="1108910" cy="696327"/>
          <a:chOff x="738" y="5"/>
          <a:chExt cx="116" cy="73"/>
        </a:xfrm>
      </xdr:grpSpPr>
      <xdr:sp macro="" textlink="">
        <xdr:nvSpPr>
          <xdr:cNvPr id="114779" name="AutoShape 2">
            <a:extLst>
              <a:ext uri="{FF2B5EF4-FFF2-40B4-BE49-F238E27FC236}">
                <a16:creationId xmlns:a16="http://schemas.microsoft.com/office/drawing/2014/main" id="{00000000-0008-0000-1300-00005BC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102498" name="Group 2">
          <a:hlinkClick xmlns:r="http://schemas.openxmlformats.org/officeDocument/2006/relationships" r:id="rId1" tooltip="Click for Next Attachment"/>
          <a:extLst>
            <a:ext uri="{FF2B5EF4-FFF2-40B4-BE49-F238E27FC236}">
              <a16:creationId xmlns:a16="http://schemas.microsoft.com/office/drawing/2014/main" id="{00000000-0008-0000-1400-000062900100}"/>
            </a:ext>
          </a:extLst>
        </xdr:cNvPr>
        <xdr:cNvGrpSpPr>
          <a:grpSpLocks/>
        </xdr:cNvGrpSpPr>
      </xdr:nvGrpSpPr>
      <xdr:grpSpPr bwMode="auto">
        <a:xfrm>
          <a:off x="6498981" y="57150"/>
          <a:ext cx="865309" cy="842596"/>
          <a:chOff x="738" y="5"/>
          <a:chExt cx="116" cy="73"/>
        </a:xfrm>
      </xdr:grpSpPr>
      <xdr:sp macro="" textlink="">
        <xdr:nvSpPr>
          <xdr:cNvPr id="102499" name="AutoShape 3">
            <a:extLst>
              <a:ext uri="{FF2B5EF4-FFF2-40B4-BE49-F238E27FC236}">
                <a16:creationId xmlns:a16="http://schemas.microsoft.com/office/drawing/2014/main" id="{00000000-0008-0000-1400-0000639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70</xdr:row>
          <xdr:rowOff>19050</xdr:rowOff>
        </xdr:from>
        <xdr:to>
          <xdr:col>2</xdr:col>
          <xdr:colOff>752475</xdr:colOff>
          <xdr:row>71</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70</xdr:row>
          <xdr:rowOff>19050</xdr:rowOff>
        </xdr:from>
        <xdr:to>
          <xdr:col>3</xdr:col>
          <xdr:colOff>923925</xdr:colOff>
          <xdr:row>71</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103521" name="Group 1">
          <a:hlinkClick xmlns:r="http://schemas.openxmlformats.org/officeDocument/2006/relationships" r:id="rId1" tooltip="Click for Next Attachment"/>
          <a:extLst>
            <a:ext uri="{FF2B5EF4-FFF2-40B4-BE49-F238E27FC236}">
              <a16:creationId xmlns:a16="http://schemas.microsoft.com/office/drawing/2014/main" id="{00000000-0008-0000-1500-000061940100}"/>
            </a:ext>
          </a:extLst>
        </xdr:cNvPr>
        <xdr:cNvGrpSpPr>
          <a:grpSpLocks/>
        </xdr:cNvGrpSpPr>
      </xdr:nvGrpSpPr>
      <xdr:grpSpPr bwMode="auto">
        <a:xfrm>
          <a:off x="7972425" y="382361"/>
          <a:ext cx="1104900" cy="1413782"/>
          <a:chOff x="738" y="5"/>
          <a:chExt cx="116" cy="73"/>
        </a:xfrm>
      </xdr:grpSpPr>
      <xdr:sp macro="" textlink="">
        <xdr:nvSpPr>
          <xdr:cNvPr id="103522" name="AutoShape 2">
            <a:extLst>
              <a:ext uri="{FF2B5EF4-FFF2-40B4-BE49-F238E27FC236}">
                <a16:creationId xmlns:a16="http://schemas.microsoft.com/office/drawing/2014/main" id="{00000000-0008-0000-1500-0000629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5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115802" name="Group 1">
          <a:hlinkClick xmlns:r="http://schemas.openxmlformats.org/officeDocument/2006/relationships" r:id="rId1" tooltip="Click for Next Attachment"/>
          <a:extLst>
            <a:ext uri="{FF2B5EF4-FFF2-40B4-BE49-F238E27FC236}">
              <a16:creationId xmlns:a16="http://schemas.microsoft.com/office/drawing/2014/main" id="{00000000-0008-0000-1600-00005AC40100}"/>
            </a:ext>
          </a:extLst>
        </xdr:cNvPr>
        <xdr:cNvGrpSpPr>
          <a:grpSpLocks/>
        </xdr:cNvGrpSpPr>
      </xdr:nvGrpSpPr>
      <xdr:grpSpPr bwMode="auto">
        <a:xfrm>
          <a:off x="7049814" y="57150"/>
          <a:ext cx="1107527" cy="817836"/>
          <a:chOff x="738" y="5"/>
          <a:chExt cx="116" cy="73"/>
        </a:xfrm>
      </xdr:grpSpPr>
      <xdr:sp macro="" textlink="">
        <xdr:nvSpPr>
          <xdr:cNvPr id="115803" name="AutoShape 2">
            <a:extLst>
              <a:ext uri="{FF2B5EF4-FFF2-40B4-BE49-F238E27FC236}">
                <a16:creationId xmlns:a16="http://schemas.microsoft.com/office/drawing/2014/main" id="{00000000-0008-0000-1600-00005BC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6826" name="Group 1">
          <a:hlinkClick xmlns:r="http://schemas.openxmlformats.org/officeDocument/2006/relationships" r:id="rId1" tooltip="Click for Next Attachment"/>
          <a:extLst>
            <a:ext uri="{FF2B5EF4-FFF2-40B4-BE49-F238E27FC236}">
              <a16:creationId xmlns:a16="http://schemas.microsoft.com/office/drawing/2014/main" id="{00000000-0008-0000-1700-00005AC80100}"/>
            </a:ext>
          </a:extLst>
        </xdr:cNvPr>
        <xdr:cNvGrpSpPr>
          <a:grpSpLocks/>
        </xdr:cNvGrpSpPr>
      </xdr:nvGrpSpPr>
      <xdr:grpSpPr bwMode="auto">
        <a:xfrm>
          <a:off x="6773932" y="57150"/>
          <a:ext cx="1111526" cy="1831285"/>
          <a:chOff x="738" y="5"/>
          <a:chExt cx="116" cy="73"/>
        </a:xfrm>
      </xdr:grpSpPr>
      <xdr:sp macro="" textlink="">
        <xdr:nvSpPr>
          <xdr:cNvPr id="116827" name="AutoShape 2">
            <a:extLst>
              <a:ext uri="{FF2B5EF4-FFF2-40B4-BE49-F238E27FC236}">
                <a16:creationId xmlns:a16="http://schemas.microsoft.com/office/drawing/2014/main" id="{00000000-0008-0000-1700-00005BC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17850" name="Group 1">
          <a:hlinkClick xmlns:r="http://schemas.openxmlformats.org/officeDocument/2006/relationships" r:id="rId1" tooltip="Click for Next Attachment"/>
          <a:extLst>
            <a:ext uri="{FF2B5EF4-FFF2-40B4-BE49-F238E27FC236}">
              <a16:creationId xmlns:a16="http://schemas.microsoft.com/office/drawing/2014/main" id="{00000000-0008-0000-1800-00005ACC0100}"/>
            </a:ext>
          </a:extLst>
        </xdr:cNvPr>
        <xdr:cNvGrpSpPr>
          <a:grpSpLocks/>
        </xdr:cNvGrpSpPr>
      </xdr:nvGrpSpPr>
      <xdr:grpSpPr bwMode="auto">
        <a:xfrm>
          <a:off x="6703958" y="57150"/>
          <a:ext cx="1107527" cy="696639"/>
          <a:chOff x="738" y="5"/>
          <a:chExt cx="116" cy="73"/>
        </a:xfrm>
      </xdr:grpSpPr>
      <xdr:sp macro="" textlink="">
        <xdr:nvSpPr>
          <xdr:cNvPr id="117851" name="AutoShape 2">
            <a:extLst>
              <a:ext uri="{FF2B5EF4-FFF2-40B4-BE49-F238E27FC236}">
                <a16:creationId xmlns:a16="http://schemas.microsoft.com/office/drawing/2014/main" id="{00000000-0008-0000-1800-00005BC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6665302" y="57150"/>
          <a:ext cx="1101969" cy="701187"/>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9650" name="Group 14">
          <a:hlinkClick xmlns:r="http://schemas.openxmlformats.org/officeDocument/2006/relationships" r:id="rId1" tooltip="Back to Cover"/>
          <a:extLst>
            <a:ext uri="{FF2B5EF4-FFF2-40B4-BE49-F238E27FC236}">
              <a16:creationId xmlns:a16="http://schemas.microsoft.com/office/drawing/2014/main" id="{00000000-0008-0000-1A00-000042850100}"/>
            </a:ext>
          </a:extLst>
        </xdr:cNvPr>
        <xdr:cNvGrpSpPr>
          <a:grpSpLocks/>
        </xdr:cNvGrpSpPr>
      </xdr:nvGrpSpPr>
      <xdr:grpSpPr bwMode="auto">
        <a:xfrm>
          <a:off x="7599485" y="57150"/>
          <a:ext cx="1187694" cy="702652"/>
          <a:chOff x="711" y="6"/>
          <a:chExt cx="125" cy="73"/>
        </a:xfrm>
      </xdr:grpSpPr>
      <xdr:sp macro="" textlink="">
        <xdr:nvSpPr>
          <xdr:cNvPr id="99655" name="AutoShape 8">
            <a:extLst>
              <a:ext uri="{FF2B5EF4-FFF2-40B4-BE49-F238E27FC236}">
                <a16:creationId xmlns:a16="http://schemas.microsoft.com/office/drawing/2014/main" id="{00000000-0008-0000-1A00-00004785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A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8</xdr:col>
      <xdr:colOff>84138</xdr:colOff>
      <xdr:row>20</xdr:row>
      <xdr:rowOff>254243</xdr:rowOff>
    </xdr:from>
    <xdr:to>
      <xdr:col>9</xdr:col>
      <xdr:colOff>17805</xdr:colOff>
      <xdr:row>20</xdr:row>
      <xdr:rowOff>451337</xdr:rowOff>
    </xdr:to>
    <xdr:sp macro="" textlink="">
      <xdr:nvSpPr>
        <xdr:cNvPr id="5" name="TextBox 4">
          <a:extLst>
            <a:ext uri="{FF2B5EF4-FFF2-40B4-BE49-F238E27FC236}">
              <a16:creationId xmlns:a16="http://schemas.microsoft.com/office/drawing/2014/main" id="{00000000-0008-0000-1A00-000005000000}"/>
            </a:ext>
          </a:extLst>
        </xdr:cNvPr>
        <xdr:cNvSpPr txBox="1"/>
      </xdr:nvSpPr>
      <xdr:spPr>
        <a:xfrm>
          <a:off x="9037638" y="8648699"/>
          <a:ext cx="800442"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9</xdr:col>
      <xdr:colOff>441644</xdr:colOff>
      <xdr:row>20</xdr:row>
      <xdr:rowOff>7449</xdr:rowOff>
    </xdr:from>
    <xdr:to>
      <xdr:col>10</xdr:col>
      <xdr:colOff>395611</xdr:colOff>
      <xdr:row>20</xdr:row>
      <xdr:rowOff>297305</xdr:rowOff>
    </xdr:to>
    <xdr:sp macro="" textlink="">
      <xdr:nvSpPr>
        <xdr:cNvPr id="6" name="TextBox 5">
          <a:extLst>
            <a:ext uri="{FF2B5EF4-FFF2-40B4-BE49-F238E27FC236}">
              <a16:creationId xmlns:a16="http://schemas.microsoft.com/office/drawing/2014/main" id="{00000000-0008-0000-1A00-000006000000}"/>
            </a:ext>
          </a:extLst>
        </xdr:cNvPr>
        <xdr:cNvSpPr txBox="1"/>
      </xdr:nvSpPr>
      <xdr:spPr>
        <a:xfrm>
          <a:off x="10261919" y="8402638"/>
          <a:ext cx="792167" cy="289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Validity in Days</a:t>
          </a:r>
        </a:p>
      </xdr:txBody>
    </xdr:sp>
    <xdr:clientData/>
  </xdr:twoCellAnchor>
  <xdr:twoCellAnchor editAs="absolute">
    <xdr:from>
      <xdr:col>6</xdr:col>
      <xdr:colOff>49529</xdr:colOff>
      <xdr:row>20</xdr:row>
      <xdr:rowOff>253609</xdr:rowOff>
    </xdr:from>
    <xdr:to>
      <xdr:col>7</xdr:col>
      <xdr:colOff>89309</xdr:colOff>
      <xdr:row>20</xdr:row>
      <xdr:rowOff>449176</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7412354" y="8648065"/>
          <a:ext cx="877980" cy="198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7</xdr:col>
      <xdr:colOff>60962</xdr:colOff>
      <xdr:row>20</xdr:row>
      <xdr:rowOff>243131</xdr:rowOff>
    </xdr:from>
    <xdr:to>
      <xdr:col>8</xdr:col>
      <xdr:colOff>41991</xdr:colOff>
      <xdr:row>20</xdr:row>
      <xdr:rowOff>440225</xdr:rowOff>
    </xdr:to>
    <xdr:sp macro="" textlink="">
      <xdr:nvSpPr>
        <xdr:cNvPr id="8" name="TextBox 7">
          <a:extLst>
            <a:ext uri="{FF2B5EF4-FFF2-40B4-BE49-F238E27FC236}">
              <a16:creationId xmlns:a16="http://schemas.microsoft.com/office/drawing/2014/main" id="{00000000-0008-0000-1A00-000008000000}"/>
            </a:ext>
          </a:extLst>
        </xdr:cNvPr>
        <xdr:cNvSpPr txBox="1"/>
      </xdr:nvSpPr>
      <xdr:spPr>
        <a:xfrm>
          <a:off x="8261987" y="8637587"/>
          <a:ext cx="733504"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1383\Full%20Report\My%20Documents\Office%20work\Current\NRSS%20XXVIII\Tower\Retender\Amendment%20No.%20I\vii)%20Attacments%20Vol-III-Re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83\Full%20Report\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9.bin"/><Relationship Id="rId18" Type="http://schemas.openxmlformats.org/officeDocument/2006/relationships/printerSettings" Target="../printerSettings/printerSettings54.bin"/><Relationship Id="rId26" Type="http://schemas.openxmlformats.org/officeDocument/2006/relationships/printerSettings" Target="../printerSettings/printerSettings62.bin"/><Relationship Id="rId21" Type="http://schemas.openxmlformats.org/officeDocument/2006/relationships/printerSettings" Target="../printerSettings/printerSettings57.bin"/><Relationship Id="rId34" Type="http://schemas.openxmlformats.org/officeDocument/2006/relationships/printerSettings" Target="../printerSettings/printerSettings70.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17" Type="http://schemas.openxmlformats.org/officeDocument/2006/relationships/printerSettings" Target="../printerSettings/printerSettings53.bin"/><Relationship Id="rId25" Type="http://schemas.openxmlformats.org/officeDocument/2006/relationships/printerSettings" Target="../printerSettings/printerSettings61.bin"/><Relationship Id="rId33" Type="http://schemas.openxmlformats.org/officeDocument/2006/relationships/printerSettings" Target="../printerSettings/printerSettings69.bin"/><Relationship Id="rId2" Type="http://schemas.openxmlformats.org/officeDocument/2006/relationships/printerSettings" Target="../printerSettings/printerSettings38.bin"/><Relationship Id="rId16" Type="http://schemas.openxmlformats.org/officeDocument/2006/relationships/printerSettings" Target="../printerSettings/printerSettings52.bin"/><Relationship Id="rId20" Type="http://schemas.openxmlformats.org/officeDocument/2006/relationships/printerSettings" Target="../printerSettings/printerSettings56.bin"/><Relationship Id="rId29" Type="http://schemas.openxmlformats.org/officeDocument/2006/relationships/printerSettings" Target="../printerSettings/printerSettings65.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24" Type="http://schemas.openxmlformats.org/officeDocument/2006/relationships/printerSettings" Target="../printerSettings/printerSettings60.bin"/><Relationship Id="rId32" Type="http://schemas.openxmlformats.org/officeDocument/2006/relationships/printerSettings" Target="../printerSettings/printerSettings68.bin"/><Relationship Id="rId37" Type="http://schemas.openxmlformats.org/officeDocument/2006/relationships/drawing" Target="../drawings/drawing1.xml"/><Relationship Id="rId5" Type="http://schemas.openxmlformats.org/officeDocument/2006/relationships/printerSettings" Target="../printerSettings/printerSettings41.bin"/><Relationship Id="rId15" Type="http://schemas.openxmlformats.org/officeDocument/2006/relationships/printerSettings" Target="../printerSettings/printerSettings51.bin"/><Relationship Id="rId23" Type="http://schemas.openxmlformats.org/officeDocument/2006/relationships/printerSettings" Target="../printerSettings/printerSettings59.bin"/><Relationship Id="rId28" Type="http://schemas.openxmlformats.org/officeDocument/2006/relationships/printerSettings" Target="../printerSettings/printerSettings64.bin"/><Relationship Id="rId36" Type="http://schemas.openxmlformats.org/officeDocument/2006/relationships/printerSettings" Target="../printerSettings/printerSettings72.bin"/><Relationship Id="rId10" Type="http://schemas.openxmlformats.org/officeDocument/2006/relationships/printerSettings" Target="../printerSettings/printerSettings46.bin"/><Relationship Id="rId19" Type="http://schemas.openxmlformats.org/officeDocument/2006/relationships/printerSettings" Target="../printerSettings/printerSettings55.bin"/><Relationship Id="rId31" Type="http://schemas.openxmlformats.org/officeDocument/2006/relationships/printerSettings" Target="../printerSettings/printerSettings67.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 Id="rId14" Type="http://schemas.openxmlformats.org/officeDocument/2006/relationships/printerSettings" Target="../printerSettings/printerSettings50.bin"/><Relationship Id="rId22" Type="http://schemas.openxmlformats.org/officeDocument/2006/relationships/printerSettings" Target="../printerSettings/printerSettings58.bin"/><Relationship Id="rId27" Type="http://schemas.openxmlformats.org/officeDocument/2006/relationships/printerSettings" Target="../printerSettings/printerSettings63.bin"/><Relationship Id="rId30" Type="http://schemas.openxmlformats.org/officeDocument/2006/relationships/printerSettings" Target="../printerSettings/printerSettings66.bin"/><Relationship Id="rId35" Type="http://schemas.openxmlformats.org/officeDocument/2006/relationships/printerSettings" Target="../printerSettings/printerSettings71.bin"/><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26" Type="http://schemas.openxmlformats.org/officeDocument/2006/relationships/printerSettings" Target="../printerSettings/printerSettings98.bin"/><Relationship Id="rId21" Type="http://schemas.openxmlformats.org/officeDocument/2006/relationships/printerSettings" Target="../printerSettings/printerSettings93.bin"/><Relationship Id="rId34" Type="http://schemas.openxmlformats.org/officeDocument/2006/relationships/printerSettings" Target="../printerSettings/printerSettings106.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5" Type="http://schemas.openxmlformats.org/officeDocument/2006/relationships/printerSettings" Target="../printerSettings/printerSettings97.bin"/><Relationship Id="rId33" Type="http://schemas.openxmlformats.org/officeDocument/2006/relationships/printerSettings" Target="../printerSettings/printerSettings105.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29" Type="http://schemas.openxmlformats.org/officeDocument/2006/relationships/printerSettings" Target="../printerSettings/printerSettings101.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24" Type="http://schemas.openxmlformats.org/officeDocument/2006/relationships/printerSettings" Target="../printerSettings/printerSettings96.bin"/><Relationship Id="rId32" Type="http://schemas.openxmlformats.org/officeDocument/2006/relationships/printerSettings" Target="../printerSettings/printerSettings104.bin"/><Relationship Id="rId37" Type="http://schemas.openxmlformats.org/officeDocument/2006/relationships/drawing" Target="../drawings/drawing2.xml"/><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28" Type="http://schemas.openxmlformats.org/officeDocument/2006/relationships/printerSettings" Target="../printerSettings/printerSettings100.bin"/><Relationship Id="rId36" Type="http://schemas.openxmlformats.org/officeDocument/2006/relationships/printerSettings" Target="../printerSettings/printerSettings108.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31" Type="http://schemas.openxmlformats.org/officeDocument/2006/relationships/printerSettings" Target="../printerSettings/printerSettings103.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 Id="rId27" Type="http://schemas.openxmlformats.org/officeDocument/2006/relationships/printerSettings" Target="../printerSettings/printerSettings99.bin"/><Relationship Id="rId30" Type="http://schemas.openxmlformats.org/officeDocument/2006/relationships/printerSettings" Target="../printerSettings/printerSettings102.bin"/><Relationship Id="rId35" Type="http://schemas.openxmlformats.org/officeDocument/2006/relationships/printerSettings" Target="../printerSettings/printerSettings107.bin"/><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21.bin"/><Relationship Id="rId18" Type="http://schemas.openxmlformats.org/officeDocument/2006/relationships/printerSettings" Target="../printerSettings/printerSettings126.bin"/><Relationship Id="rId26" Type="http://schemas.openxmlformats.org/officeDocument/2006/relationships/printerSettings" Target="../printerSettings/printerSettings134.bin"/><Relationship Id="rId21" Type="http://schemas.openxmlformats.org/officeDocument/2006/relationships/printerSettings" Target="../printerSettings/printerSettings129.bin"/><Relationship Id="rId34" Type="http://schemas.openxmlformats.org/officeDocument/2006/relationships/printerSettings" Target="../printerSettings/printerSettings142.bin"/><Relationship Id="rId7" Type="http://schemas.openxmlformats.org/officeDocument/2006/relationships/printerSettings" Target="../printerSettings/printerSettings115.bin"/><Relationship Id="rId12" Type="http://schemas.openxmlformats.org/officeDocument/2006/relationships/printerSettings" Target="../printerSettings/printerSettings120.bin"/><Relationship Id="rId17" Type="http://schemas.openxmlformats.org/officeDocument/2006/relationships/printerSettings" Target="../printerSettings/printerSettings125.bin"/><Relationship Id="rId25" Type="http://schemas.openxmlformats.org/officeDocument/2006/relationships/printerSettings" Target="../printerSettings/printerSettings133.bin"/><Relationship Id="rId33" Type="http://schemas.openxmlformats.org/officeDocument/2006/relationships/printerSettings" Target="../printerSettings/printerSettings141.bin"/><Relationship Id="rId2" Type="http://schemas.openxmlformats.org/officeDocument/2006/relationships/printerSettings" Target="../printerSettings/printerSettings110.bin"/><Relationship Id="rId16" Type="http://schemas.openxmlformats.org/officeDocument/2006/relationships/printerSettings" Target="../printerSettings/printerSettings124.bin"/><Relationship Id="rId20" Type="http://schemas.openxmlformats.org/officeDocument/2006/relationships/printerSettings" Target="../printerSettings/printerSettings128.bin"/><Relationship Id="rId29" Type="http://schemas.openxmlformats.org/officeDocument/2006/relationships/printerSettings" Target="../printerSettings/printerSettings137.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24" Type="http://schemas.openxmlformats.org/officeDocument/2006/relationships/printerSettings" Target="../printerSettings/printerSettings132.bin"/><Relationship Id="rId32" Type="http://schemas.openxmlformats.org/officeDocument/2006/relationships/printerSettings" Target="../printerSettings/printerSettings140.bin"/><Relationship Id="rId37" Type="http://schemas.openxmlformats.org/officeDocument/2006/relationships/drawing" Target="../drawings/drawing3.xml"/><Relationship Id="rId5" Type="http://schemas.openxmlformats.org/officeDocument/2006/relationships/printerSettings" Target="../printerSettings/printerSettings113.bin"/><Relationship Id="rId15" Type="http://schemas.openxmlformats.org/officeDocument/2006/relationships/printerSettings" Target="../printerSettings/printerSettings123.bin"/><Relationship Id="rId23" Type="http://schemas.openxmlformats.org/officeDocument/2006/relationships/printerSettings" Target="../printerSettings/printerSettings131.bin"/><Relationship Id="rId28" Type="http://schemas.openxmlformats.org/officeDocument/2006/relationships/printerSettings" Target="../printerSettings/printerSettings136.bin"/><Relationship Id="rId36" Type="http://schemas.openxmlformats.org/officeDocument/2006/relationships/printerSettings" Target="../printerSettings/printerSettings144.bin"/><Relationship Id="rId10" Type="http://schemas.openxmlformats.org/officeDocument/2006/relationships/printerSettings" Target="../printerSettings/printerSettings118.bin"/><Relationship Id="rId19" Type="http://schemas.openxmlformats.org/officeDocument/2006/relationships/printerSettings" Target="../printerSettings/printerSettings127.bin"/><Relationship Id="rId31" Type="http://schemas.openxmlformats.org/officeDocument/2006/relationships/printerSettings" Target="../printerSettings/printerSettings139.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 Id="rId14" Type="http://schemas.openxmlformats.org/officeDocument/2006/relationships/printerSettings" Target="../printerSettings/printerSettings122.bin"/><Relationship Id="rId22" Type="http://schemas.openxmlformats.org/officeDocument/2006/relationships/printerSettings" Target="../printerSettings/printerSettings130.bin"/><Relationship Id="rId27" Type="http://schemas.openxmlformats.org/officeDocument/2006/relationships/printerSettings" Target="../printerSettings/printerSettings135.bin"/><Relationship Id="rId30" Type="http://schemas.openxmlformats.org/officeDocument/2006/relationships/printerSettings" Target="../printerSettings/printerSettings138.bin"/><Relationship Id="rId35" Type="http://schemas.openxmlformats.org/officeDocument/2006/relationships/printerSettings" Target="../printerSettings/printerSettings143.bin"/><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57.bin"/><Relationship Id="rId18" Type="http://schemas.openxmlformats.org/officeDocument/2006/relationships/vmlDrawing" Target="../drawings/vmlDrawing1.vml"/><Relationship Id="rId26" Type="http://schemas.openxmlformats.org/officeDocument/2006/relationships/ctrlProp" Target="../ctrlProps/ctrlProp8.xml"/><Relationship Id="rId3" Type="http://schemas.openxmlformats.org/officeDocument/2006/relationships/printerSettings" Target="../printerSettings/printerSettings147.bin"/><Relationship Id="rId21" Type="http://schemas.openxmlformats.org/officeDocument/2006/relationships/ctrlProp" Target="../ctrlProps/ctrlProp3.xml"/><Relationship Id="rId34" Type="http://schemas.openxmlformats.org/officeDocument/2006/relationships/ctrlProp" Target="../ctrlProps/ctrlProp16.xml"/><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17" Type="http://schemas.openxmlformats.org/officeDocument/2006/relationships/drawing" Target="../drawings/drawing4.xml"/><Relationship Id="rId25" Type="http://schemas.openxmlformats.org/officeDocument/2006/relationships/ctrlProp" Target="../ctrlProps/ctrlProp7.xml"/><Relationship Id="rId33" Type="http://schemas.openxmlformats.org/officeDocument/2006/relationships/ctrlProp" Target="../ctrlProps/ctrlProp15.xml"/><Relationship Id="rId2" Type="http://schemas.openxmlformats.org/officeDocument/2006/relationships/printerSettings" Target="../printerSettings/printerSettings146.bin"/><Relationship Id="rId16" Type="http://schemas.openxmlformats.org/officeDocument/2006/relationships/printerSettings" Target="../printerSettings/printerSettings160.bin"/><Relationship Id="rId20" Type="http://schemas.openxmlformats.org/officeDocument/2006/relationships/ctrlProp" Target="../ctrlProps/ctrlProp2.xml"/><Relationship Id="rId29" Type="http://schemas.openxmlformats.org/officeDocument/2006/relationships/ctrlProp" Target="../ctrlProps/ctrlProp11.xml"/><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24" Type="http://schemas.openxmlformats.org/officeDocument/2006/relationships/ctrlProp" Target="../ctrlProps/ctrlProp6.xml"/><Relationship Id="rId32" Type="http://schemas.openxmlformats.org/officeDocument/2006/relationships/ctrlProp" Target="../ctrlProps/ctrlProp14.xml"/><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23" Type="http://schemas.openxmlformats.org/officeDocument/2006/relationships/ctrlProp" Target="../ctrlProps/ctrlProp5.xml"/><Relationship Id="rId28" Type="http://schemas.openxmlformats.org/officeDocument/2006/relationships/ctrlProp" Target="../ctrlProps/ctrlProp10.xml"/><Relationship Id="rId36" Type="http://schemas.openxmlformats.org/officeDocument/2006/relationships/ctrlProp" Target="../ctrlProps/ctrlProp18.xml"/><Relationship Id="rId10" Type="http://schemas.openxmlformats.org/officeDocument/2006/relationships/printerSettings" Target="../printerSettings/printerSettings154.bin"/><Relationship Id="rId19" Type="http://schemas.openxmlformats.org/officeDocument/2006/relationships/ctrlProp" Target="../ctrlProps/ctrlProp1.xml"/><Relationship Id="rId31" Type="http://schemas.openxmlformats.org/officeDocument/2006/relationships/ctrlProp" Target="../ctrlProps/ctrlProp13.xml"/><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 Id="rId22" Type="http://schemas.openxmlformats.org/officeDocument/2006/relationships/ctrlProp" Target="../ctrlProps/ctrlProp4.xml"/><Relationship Id="rId27" Type="http://schemas.openxmlformats.org/officeDocument/2006/relationships/ctrlProp" Target="../ctrlProps/ctrlProp9.xml"/><Relationship Id="rId30" Type="http://schemas.openxmlformats.org/officeDocument/2006/relationships/ctrlProp" Target="../ctrlProps/ctrlProp12.xml"/><Relationship Id="rId35" Type="http://schemas.openxmlformats.org/officeDocument/2006/relationships/ctrlProp" Target="../ctrlProps/ctrlProp17.xml"/><Relationship Id="rId8" Type="http://schemas.openxmlformats.org/officeDocument/2006/relationships/printerSettings" Target="../printerSettings/printerSettings152.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26" Type="http://schemas.openxmlformats.org/officeDocument/2006/relationships/printerSettings" Target="../printerSettings/printerSettings186.bin"/><Relationship Id="rId21" Type="http://schemas.openxmlformats.org/officeDocument/2006/relationships/printerSettings" Target="../printerSettings/printerSettings181.bin"/><Relationship Id="rId34" Type="http://schemas.openxmlformats.org/officeDocument/2006/relationships/printerSettings" Target="../printerSettings/printerSettings194.bin"/><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5" Type="http://schemas.openxmlformats.org/officeDocument/2006/relationships/printerSettings" Target="../printerSettings/printerSettings185.bin"/><Relationship Id="rId33" Type="http://schemas.openxmlformats.org/officeDocument/2006/relationships/printerSettings" Target="../printerSettings/printerSettings193.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29" Type="http://schemas.openxmlformats.org/officeDocument/2006/relationships/printerSettings" Target="../printerSettings/printerSettings189.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24" Type="http://schemas.openxmlformats.org/officeDocument/2006/relationships/printerSettings" Target="../printerSettings/printerSettings184.bin"/><Relationship Id="rId32" Type="http://schemas.openxmlformats.org/officeDocument/2006/relationships/printerSettings" Target="../printerSettings/printerSettings192.bin"/><Relationship Id="rId37" Type="http://schemas.openxmlformats.org/officeDocument/2006/relationships/drawing" Target="../drawings/drawing5.xml"/><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23" Type="http://schemas.openxmlformats.org/officeDocument/2006/relationships/printerSettings" Target="../printerSettings/printerSettings183.bin"/><Relationship Id="rId28" Type="http://schemas.openxmlformats.org/officeDocument/2006/relationships/printerSettings" Target="../printerSettings/printerSettings188.bin"/><Relationship Id="rId36" Type="http://schemas.openxmlformats.org/officeDocument/2006/relationships/printerSettings" Target="../printerSettings/printerSettings196.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31" Type="http://schemas.openxmlformats.org/officeDocument/2006/relationships/printerSettings" Target="../printerSettings/printerSettings191.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 Id="rId22" Type="http://schemas.openxmlformats.org/officeDocument/2006/relationships/printerSettings" Target="../printerSettings/printerSettings182.bin"/><Relationship Id="rId27" Type="http://schemas.openxmlformats.org/officeDocument/2006/relationships/printerSettings" Target="../printerSettings/printerSettings187.bin"/><Relationship Id="rId30" Type="http://schemas.openxmlformats.org/officeDocument/2006/relationships/printerSettings" Target="../printerSettings/printerSettings190.bin"/><Relationship Id="rId35" Type="http://schemas.openxmlformats.org/officeDocument/2006/relationships/printerSettings" Target="../printerSettings/printerSettings195.bin"/><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09.bin"/><Relationship Id="rId18" Type="http://schemas.openxmlformats.org/officeDocument/2006/relationships/printerSettings" Target="../printerSettings/printerSettings214.bin"/><Relationship Id="rId26" Type="http://schemas.openxmlformats.org/officeDocument/2006/relationships/printerSettings" Target="../printerSettings/printerSettings222.bin"/><Relationship Id="rId21" Type="http://schemas.openxmlformats.org/officeDocument/2006/relationships/printerSettings" Target="../printerSettings/printerSettings217.bin"/><Relationship Id="rId34" Type="http://schemas.openxmlformats.org/officeDocument/2006/relationships/printerSettings" Target="../printerSettings/printerSettings230.bin"/><Relationship Id="rId7" Type="http://schemas.openxmlformats.org/officeDocument/2006/relationships/printerSettings" Target="../printerSettings/printerSettings203.bin"/><Relationship Id="rId12" Type="http://schemas.openxmlformats.org/officeDocument/2006/relationships/printerSettings" Target="../printerSettings/printerSettings208.bin"/><Relationship Id="rId17" Type="http://schemas.openxmlformats.org/officeDocument/2006/relationships/printerSettings" Target="../printerSettings/printerSettings213.bin"/><Relationship Id="rId25" Type="http://schemas.openxmlformats.org/officeDocument/2006/relationships/printerSettings" Target="../printerSettings/printerSettings221.bin"/><Relationship Id="rId33" Type="http://schemas.openxmlformats.org/officeDocument/2006/relationships/printerSettings" Target="../printerSettings/printerSettings229.bin"/><Relationship Id="rId2" Type="http://schemas.openxmlformats.org/officeDocument/2006/relationships/printerSettings" Target="../printerSettings/printerSettings198.bin"/><Relationship Id="rId16" Type="http://schemas.openxmlformats.org/officeDocument/2006/relationships/printerSettings" Target="../printerSettings/printerSettings212.bin"/><Relationship Id="rId20" Type="http://schemas.openxmlformats.org/officeDocument/2006/relationships/printerSettings" Target="../printerSettings/printerSettings216.bin"/><Relationship Id="rId29" Type="http://schemas.openxmlformats.org/officeDocument/2006/relationships/printerSettings" Target="../printerSettings/printerSettings225.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11" Type="http://schemas.openxmlformats.org/officeDocument/2006/relationships/printerSettings" Target="../printerSettings/printerSettings207.bin"/><Relationship Id="rId24" Type="http://schemas.openxmlformats.org/officeDocument/2006/relationships/printerSettings" Target="../printerSettings/printerSettings220.bin"/><Relationship Id="rId32" Type="http://schemas.openxmlformats.org/officeDocument/2006/relationships/printerSettings" Target="../printerSettings/printerSettings228.bin"/><Relationship Id="rId37" Type="http://schemas.openxmlformats.org/officeDocument/2006/relationships/drawing" Target="../drawings/drawing6.xml"/><Relationship Id="rId5" Type="http://schemas.openxmlformats.org/officeDocument/2006/relationships/printerSettings" Target="../printerSettings/printerSettings201.bin"/><Relationship Id="rId15" Type="http://schemas.openxmlformats.org/officeDocument/2006/relationships/printerSettings" Target="../printerSettings/printerSettings211.bin"/><Relationship Id="rId23" Type="http://schemas.openxmlformats.org/officeDocument/2006/relationships/printerSettings" Target="../printerSettings/printerSettings219.bin"/><Relationship Id="rId28" Type="http://schemas.openxmlformats.org/officeDocument/2006/relationships/printerSettings" Target="../printerSettings/printerSettings224.bin"/><Relationship Id="rId36" Type="http://schemas.openxmlformats.org/officeDocument/2006/relationships/printerSettings" Target="../printerSettings/printerSettings232.bin"/><Relationship Id="rId10" Type="http://schemas.openxmlformats.org/officeDocument/2006/relationships/printerSettings" Target="../printerSettings/printerSettings206.bin"/><Relationship Id="rId19" Type="http://schemas.openxmlformats.org/officeDocument/2006/relationships/printerSettings" Target="../printerSettings/printerSettings215.bin"/><Relationship Id="rId31" Type="http://schemas.openxmlformats.org/officeDocument/2006/relationships/printerSettings" Target="../printerSettings/printerSettings227.bin"/><Relationship Id="rId4" Type="http://schemas.openxmlformats.org/officeDocument/2006/relationships/printerSettings" Target="../printerSettings/printerSettings200.bin"/><Relationship Id="rId9" Type="http://schemas.openxmlformats.org/officeDocument/2006/relationships/printerSettings" Target="../printerSettings/printerSettings205.bin"/><Relationship Id="rId14" Type="http://schemas.openxmlformats.org/officeDocument/2006/relationships/printerSettings" Target="../printerSettings/printerSettings210.bin"/><Relationship Id="rId22" Type="http://schemas.openxmlformats.org/officeDocument/2006/relationships/printerSettings" Target="../printerSettings/printerSettings218.bin"/><Relationship Id="rId27" Type="http://schemas.openxmlformats.org/officeDocument/2006/relationships/printerSettings" Target="../printerSettings/printerSettings223.bin"/><Relationship Id="rId30" Type="http://schemas.openxmlformats.org/officeDocument/2006/relationships/printerSettings" Target="../printerSettings/printerSettings226.bin"/><Relationship Id="rId35" Type="http://schemas.openxmlformats.org/officeDocument/2006/relationships/printerSettings" Target="../printerSettings/printerSettings231.bin"/><Relationship Id="rId8" Type="http://schemas.openxmlformats.org/officeDocument/2006/relationships/printerSettings" Target="../printerSettings/printerSettings204.bin"/><Relationship Id="rId3" Type="http://schemas.openxmlformats.org/officeDocument/2006/relationships/printerSettings" Target="../printerSettings/printerSettings199.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45.bin"/><Relationship Id="rId18" Type="http://schemas.openxmlformats.org/officeDocument/2006/relationships/printerSettings" Target="../printerSettings/printerSettings250.bin"/><Relationship Id="rId26" Type="http://schemas.openxmlformats.org/officeDocument/2006/relationships/printerSettings" Target="../printerSettings/printerSettings258.bin"/><Relationship Id="rId21" Type="http://schemas.openxmlformats.org/officeDocument/2006/relationships/printerSettings" Target="../printerSettings/printerSettings253.bin"/><Relationship Id="rId34" Type="http://schemas.openxmlformats.org/officeDocument/2006/relationships/printerSettings" Target="../printerSettings/printerSettings266.bin"/><Relationship Id="rId7" Type="http://schemas.openxmlformats.org/officeDocument/2006/relationships/printerSettings" Target="../printerSettings/printerSettings239.bin"/><Relationship Id="rId12" Type="http://schemas.openxmlformats.org/officeDocument/2006/relationships/printerSettings" Target="../printerSettings/printerSettings244.bin"/><Relationship Id="rId17" Type="http://schemas.openxmlformats.org/officeDocument/2006/relationships/printerSettings" Target="../printerSettings/printerSettings249.bin"/><Relationship Id="rId25" Type="http://schemas.openxmlformats.org/officeDocument/2006/relationships/printerSettings" Target="../printerSettings/printerSettings257.bin"/><Relationship Id="rId33" Type="http://schemas.openxmlformats.org/officeDocument/2006/relationships/printerSettings" Target="../printerSettings/printerSettings265.bin"/><Relationship Id="rId2" Type="http://schemas.openxmlformats.org/officeDocument/2006/relationships/printerSettings" Target="../printerSettings/printerSettings234.bin"/><Relationship Id="rId16" Type="http://schemas.openxmlformats.org/officeDocument/2006/relationships/printerSettings" Target="../printerSettings/printerSettings248.bin"/><Relationship Id="rId20" Type="http://schemas.openxmlformats.org/officeDocument/2006/relationships/printerSettings" Target="../printerSettings/printerSettings252.bin"/><Relationship Id="rId29" Type="http://schemas.openxmlformats.org/officeDocument/2006/relationships/printerSettings" Target="../printerSettings/printerSettings261.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11" Type="http://schemas.openxmlformats.org/officeDocument/2006/relationships/printerSettings" Target="../printerSettings/printerSettings243.bin"/><Relationship Id="rId24" Type="http://schemas.openxmlformats.org/officeDocument/2006/relationships/printerSettings" Target="../printerSettings/printerSettings256.bin"/><Relationship Id="rId32" Type="http://schemas.openxmlformats.org/officeDocument/2006/relationships/printerSettings" Target="../printerSettings/printerSettings264.bin"/><Relationship Id="rId37" Type="http://schemas.openxmlformats.org/officeDocument/2006/relationships/drawing" Target="../drawings/drawing7.xml"/><Relationship Id="rId5" Type="http://schemas.openxmlformats.org/officeDocument/2006/relationships/printerSettings" Target="../printerSettings/printerSettings237.bin"/><Relationship Id="rId15" Type="http://schemas.openxmlformats.org/officeDocument/2006/relationships/printerSettings" Target="../printerSettings/printerSettings247.bin"/><Relationship Id="rId23" Type="http://schemas.openxmlformats.org/officeDocument/2006/relationships/printerSettings" Target="../printerSettings/printerSettings255.bin"/><Relationship Id="rId28" Type="http://schemas.openxmlformats.org/officeDocument/2006/relationships/printerSettings" Target="../printerSettings/printerSettings260.bin"/><Relationship Id="rId36" Type="http://schemas.openxmlformats.org/officeDocument/2006/relationships/printerSettings" Target="../printerSettings/printerSettings268.bin"/><Relationship Id="rId10" Type="http://schemas.openxmlformats.org/officeDocument/2006/relationships/printerSettings" Target="../printerSettings/printerSettings242.bin"/><Relationship Id="rId19" Type="http://schemas.openxmlformats.org/officeDocument/2006/relationships/printerSettings" Target="../printerSettings/printerSettings251.bin"/><Relationship Id="rId31" Type="http://schemas.openxmlformats.org/officeDocument/2006/relationships/printerSettings" Target="../printerSettings/printerSettings263.bin"/><Relationship Id="rId4" Type="http://schemas.openxmlformats.org/officeDocument/2006/relationships/printerSettings" Target="../printerSettings/printerSettings236.bin"/><Relationship Id="rId9" Type="http://schemas.openxmlformats.org/officeDocument/2006/relationships/printerSettings" Target="../printerSettings/printerSettings241.bin"/><Relationship Id="rId14" Type="http://schemas.openxmlformats.org/officeDocument/2006/relationships/printerSettings" Target="../printerSettings/printerSettings246.bin"/><Relationship Id="rId22" Type="http://schemas.openxmlformats.org/officeDocument/2006/relationships/printerSettings" Target="../printerSettings/printerSettings254.bin"/><Relationship Id="rId27" Type="http://schemas.openxmlformats.org/officeDocument/2006/relationships/printerSettings" Target="../printerSettings/printerSettings259.bin"/><Relationship Id="rId30" Type="http://schemas.openxmlformats.org/officeDocument/2006/relationships/printerSettings" Target="../printerSettings/printerSettings262.bin"/><Relationship Id="rId35" Type="http://schemas.openxmlformats.org/officeDocument/2006/relationships/printerSettings" Target="../printerSettings/printerSettings267.bin"/><Relationship Id="rId8" Type="http://schemas.openxmlformats.org/officeDocument/2006/relationships/printerSettings" Target="../printerSettings/printerSettings240.bin"/><Relationship Id="rId3" Type="http://schemas.openxmlformats.org/officeDocument/2006/relationships/printerSettings" Target="../printerSettings/printerSettings235.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81.bin"/><Relationship Id="rId18" Type="http://schemas.openxmlformats.org/officeDocument/2006/relationships/printerSettings" Target="../printerSettings/printerSettings286.bin"/><Relationship Id="rId26" Type="http://schemas.openxmlformats.org/officeDocument/2006/relationships/printerSettings" Target="../printerSettings/printerSettings294.bin"/><Relationship Id="rId39" Type="http://schemas.openxmlformats.org/officeDocument/2006/relationships/ctrlProp" Target="../ctrlProps/ctrlProp19.xml"/><Relationship Id="rId21" Type="http://schemas.openxmlformats.org/officeDocument/2006/relationships/printerSettings" Target="../printerSettings/printerSettings289.bin"/><Relationship Id="rId34" Type="http://schemas.openxmlformats.org/officeDocument/2006/relationships/printerSettings" Target="../printerSettings/printerSettings302.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17" Type="http://schemas.openxmlformats.org/officeDocument/2006/relationships/printerSettings" Target="../printerSettings/printerSettings285.bin"/><Relationship Id="rId25" Type="http://schemas.openxmlformats.org/officeDocument/2006/relationships/printerSettings" Target="../printerSettings/printerSettings293.bin"/><Relationship Id="rId33" Type="http://schemas.openxmlformats.org/officeDocument/2006/relationships/printerSettings" Target="../printerSettings/printerSettings301.bin"/><Relationship Id="rId38" Type="http://schemas.openxmlformats.org/officeDocument/2006/relationships/vmlDrawing" Target="../drawings/vmlDrawing2.vml"/><Relationship Id="rId2" Type="http://schemas.openxmlformats.org/officeDocument/2006/relationships/printerSettings" Target="../printerSettings/printerSettings270.bin"/><Relationship Id="rId16" Type="http://schemas.openxmlformats.org/officeDocument/2006/relationships/printerSettings" Target="../printerSettings/printerSettings284.bin"/><Relationship Id="rId20" Type="http://schemas.openxmlformats.org/officeDocument/2006/relationships/printerSettings" Target="../printerSettings/printerSettings288.bin"/><Relationship Id="rId29" Type="http://schemas.openxmlformats.org/officeDocument/2006/relationships/printerSettings" Target="../printerSettings/printerSettings297.bin"/><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24" Type="http://schemas.openxmlformats.org/officeDocument/2006/relationships/printerSettings" Target="../printerSettings/printerSettings292.bin"/><Relationship Id="rId32" Type="http://schemas.openxmlformats.org/officeDocument/2006/relationships/printerSettings" Target="../printerSettings/printerSettings300.bin"/><Relationship Id="rId37" Type="http://schemas.openxmlformats.org/officeDocument/2006/relationships/drawing" Target="../drawings/drawing8.xml"/><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23" Type="http://schemas.openxmlformats.org/officeDocument/2006/relationships/printerSettings" Target="../printerSettings/printerSettings291.bin"/><Relationship Id="rId28" Type="http://schemas.openxmlformats.org/officeDocument/2006/relationships/printerSettings" Target="../printerSettings/printerSettings296.bin"/><Relationship Id="rId36" Type="http://schemas.openxmlformats.org/officeDocument/2006/relationships/printerSettings" Target="../printerSettings/printerSettings304.bin"/><Relationship Id="rId10" Type="http://schemas.openxmlformats.org/officeDocument/2006/relationships/printerSettings" Target="../printerSettings/printerSettings278.bin"/><Relationship Id="rId19" Type="http://schemas.openxmlformats.org/officeDocument/2006/relationships/printerSettings" Target="../printerSettings/printerSettings287.bin"/><Relationship Id="rId31" Type="http://schemas.openxmlformats.org/officeDocument/2006/relationships/printerSettings" Target="../printerSettings/printerSettings299.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 Id="rId22" Type="http://schemas.openxmlformats.org/officeDocument/2006/relationships/printerSettings" Target="../printerSettings/printerSettings290.bin"/><Relationship Id="rId27" Type="http://schemas.openxmlformats.org/officeDocument/2006/relationships/printerSettings" Target="../printerSettings/printerSettings295.bin"/><Relationship Id="rId30" Type="http://schemas.openxmlformats.org/officeDocument/2006/relationships/printerSettings" Target="../printerSettings/printerSettings298.bin"/><Relationship Id="rId35" Type="http://schemas.openxmlformats.org/officeDocument/2006/relationships/printerSettings" Target="../printerSettings/printerSettings303.bin"/><Relationship Id="rId8" Type="http://schemas.openxmlformats.org/officeDocument/2006/relationships/printerSettings" Target="../printerSettings/printerSettings276.bin"/><Relationship Id="rId3" Type="http://schemas.openxmlformats.org/officeDocument/2006/relationships/printerSettings" Target="../printerSettings/printerSettings27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12.bin"/><Relationship Id="rId13" Type="http://schemas.openxmlformats.org/officeDocument/2006/relationships/printerSettings" Target="../printerSettings/printerSettings317.bin"/><Relationship Id="rId18" Type="http://schemas.openxmlformats.org/officeDocument/2006/relationships/printerSettings" Target="../printerSettings/printerSettings322.bin"/><Relationship Id="rId3" Type="http://schemas.openxmlformats.org/officeDocument/2006/relationships/printerSettings" Target="../printerSettings/printerSettings307.bin"/><Relationship Id="rId21" Type="http://schemas.openxmlformats.org/officeDocument/2006/relationships/printerSettings" Target="../printerSettings/printerSettings325.bin"/><Relationship Id="rId7" Type="http://schemas.openxmlformats.org/officeDocument/2006/relationships/printerSettings" Target="../printerSettings/printerSettings311.bin"/><Relationship Id="rId12" Type="http://schemas.openxmlformats.org/officeDocument/2006/relationships/printerSettings" Target="../printerSettings/printerSettings316.bin"/><Relationship Id="rId17" Type="http://schemas.openxmlformats.org/officeDocument/2006/relationships/printerSettings" Target="../printerSettings/printerSettings321.bin"/><Relationship Id="rId2" Type="http://schemas.openxmlformats.org/officeDocument/2006/relationships/printerSettings" Target="../printerSettings/printerSettings306.bin"/><Relationship Id="rId16" Type="http://schemas.openxmlformats.org/officeDocument/2006/relationships/printerSettings" Target="../printerSettings/printerSettings320.bin"/><Relationship Id="rId20" Type="http://schemas.openxmlformats.org/officeDocument/2006/relationships/printerSettings" Target="../printerSettings/printerSettings324.bin"/><Relationship Id="rId1" Type="http://schemas.openxmlformats.org/officeDocument/2006/relationships/printerSettings" Target="../printerSettings/printerSettings305.bin"/><Relationship Id="rId6" Type="http://schemas.openxmlformats.org/officeDocument/2006/relationships/printerSettings" Target="../printerSettings/printerSettings310.bin"/><Relationship Id="rId11" Type="http://schemas.openxmlformats.org/officeDocument/2006/relationships/printerSettings" Target="../printerSettings/printerSettings315.bin"/><Relationship Id="rId24" Type="http://schemas.openxmlformats.org/officeDocument/2006/relationships/ctrlProp" Target="../ctrlProps/ctrlProp20.xml"/><Relationship Id="rId5" Type="http://schemas.openxmlformats.org/officeDocument/2006/relationships/printerSettings" Target="../printerSettings/printerSettings309.bin"/><Relationship Id="rId15" Type="http://schemas.openxmlformats.org/officeDocument/2006/relationships/printerSettings" Target="../printerSettings/printerSettings319.bin"/><Relationship Id="rId23" Type="http://schemas.openxmlformats.org/officeDocument/2006/relationships/vmlDrawing" Target="../drawings/vmlDrawing3.vml"/><Relationship Id="rId10" Type="http://schemas.openxmlformats.org/officeDocument/2006/relationships/printerSettings" Target="../printerSettings/printerSettings314.bin"/><Relationship Id="rId19" Type="http://schemas.openxmlformats.org/officeDocument/2006/relationships/printerSettings" Target="../printerSettings/printerSettings323.bin"/><Relationship Id="rId4" Type="http://schemas.openxmlformats.org/officeDocument/2006/relationships/printerSettings" Target="../printerSettings/printerSettings308.bin"/><Relationship Id="rId9" Type="http://schemas.openxmlformats.org/officeDocument/2006/relationships/printerSettings" Target="../printerSettings/printerSettings313.bin"/><Relationship Id="rId14" Type="http://schemas.openxmlformats.org/officeDocument/2006/relationships/printerSettings" Target="../printerSettings/printerSettings318.bin"/><Relationship Id="rId22"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33.bin"/><Relationship Id="rId13" Type="http://schemas.openxmlformats.org/officeDocument/2006/relationships/printerSettings" Target="../printerSettings/printerSettings338.bin"/><Relationship Id="rId3" Type="http://schemas.openxmlformats.org/officeDocument/2006/relationships/printerSettings" Target="../printerSettings/printerSettings328.bin"/><Relationship Id="rId7" Type="http://schemas.openxmlformats.org/officeDocument/2006/relationships/printerSettings" Target="../printerSettings/printerSettings332.bin"/><Relationship Id="rId12" Type="http://schemas.openxmlformats.org/officeDocument/2006/relationships/printerSettings" Target="../printerSettings/printerSettings337.bin"/><Relationship Id="rId17" Type="http://schemas.openxmlformats.org/officeDocument/2006/relationships/ctrlProp" Target="../ctrlProps/ctrlProp21.xml"/><Relationship Id="rId2" Type="http://schemas.openxmlformats.org/officeDocument/2006/relationships/printerSettings" Target="../printerSettings/printerSettings327.bin"/><Relationship Id="rId16" Type="http://schemas.openxmlformats.org/officeDocument/2006/relationships/vmlDrawing" Target="../drawings/vmlDrawing4.vml"/><Relationship Id="rId1" Type="http://schemas.openxmlformats.org/officeDocument/2006/relationships/printerSettings" Target="../printerSettings/printerSettings326.bin"/><Relationship Id="rId6" Type="http://schemas.openxmlformats.org/officeDocument/2006/relationships/printerSettings" Target="../printerSettings/printerSettings331.bin"/><Relationship Id="rId11" Type="http://schemas.openxmlformats.org/officeDocument/2006/relationships/printerSettings" Target="../printerSettings/printerSettings336.bin"/><Relationship Id="rId5" Type="http://schemas.openxmlformats.org/officeDocument/2006/relationships/printerSettings" Target="../printerSettings/printerSettings330.bin"/><Relationship Id="rId15" Type="http://schemas.openxmlformats.org/officeDocument/2006/relationships/drawing" Target="../drawings/drawing10.xml"/><Relationship Id="rId10" Type="http://schemas.openxmlformats.org/officeDocument/2006/relationships/printerSettings" Target="../printerSettings/printerSettings335.bin"/><Relationship Id="rId4" Type="http://schemas.openxmlformats.org/officeDocument/2006/relationships/printerSettings" Target="../printerSettings/printerSettings329.bin"/><Relationship Id="rId9" Type="http://schemas.openxmlformats.org/officeDocument/2006/relationships/printerSettings" Target="../printerSettings/printerSettings334.bin"/><Relationship Id="rId14" Type="http://schemas.openxmlformats.org/officeDocument/2006/relationships/printerSettings" Target="../printerSettings/printerSettings339.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52.bin"/><Relationship Id="rId18" Type="http://schemas.openxmlformats.org/officeDocument/2006/relationships/printerSettings" Target="../printerSettings/printerSettings357.bin"/><Relationship Id="rId26" Type="http://schemas.openxmlformats.org/officeDocument/2006/relationships/printerSettings" Target="../printerSettings/printerSettings365.bin"/><Relationship Id="rId39" Type="http://schemas.openxmlformats.org/officeDocument/2006/relationships/ctrlProp" Target="../ctrlProps/ctrlProp22.xml"/><Relationship Id="rId21" Type="http://schemas.openxmlformats.org/officeDocument/2006/relationships/printerSettings" Target="../printerSettings/printerSettings360.bin"/><Relationship Id="rId34" Type="http://schemas.openxmlformats.org/officeDocument/2006/relationships/printerSettings" Target="../printerSettings/printerSettings373.bin"/><Relationship Id="rId7" Type="http://schemas.openxmlformats.org/officeDocument/2006/relationships/printerSettings" Target="../printerSettings/printerSettings346.bin"/><Relationship Id="rId12" Type="http://schemas.openxmlformats.org/officeDocument/2006/relationships/printerSettings" Target="../printerSettings/printerSettings351.bin"/><Relationship Id="rId17" Type="http://schemas.openxmlformats.org/officeDocument/2006/relationships/printerSettings" Target="../printerSettings/printerSettings356.bin"/><Relationship Id="rId25" Type="http://schemas.openxmlformats.org/officeDocument/2006/relationships/printerSettings" Target="../printerSettings/printerSettings364.bin"/><Relationship Id="rId33" Type="http://schemas.openxmlformats.org/officeDocument/2006/relationships/printerSettings" Target="../printerSettings/printerSettings372.bin"/><Relationship Id="rId38" Type="http://schemas.openxmlformats.org/officeDocument/2006/relationships/vmlDrawing" Target="../drawings/vmlDrawing5.vml"/><Relationship Id="rId2" Type="http://schemas.openxmlformats.org/officeDocument/2006/relationships/printerSettings" Target="../printerSettings/printerSettings341.bin"/><Relationship Id="rId16" Type="http://schemas.openxmlformats.org/officeDocument/2006/relationships/printerSettings" Target="../printerSettings/printerSettings355.bin"/><Relationship Id="rId20" Type="http://schemas.openxmlformats.org/officeDocument/2006/relationships/printerSettings" Target="../printerSettings/printerSettings359.bin"/><Relationship Id="rId29" Type="http://schemas.openxmlformats.org/officeDocument/2006/relationships/printerSettings" Target="../printerSettings/printerSettings368.bin"/><Relationship Id="rId1" Type="http://schemas.openxmlformats.org/officeDocument/2006/relationships/printerSettings" Target="../printerSettings/printerSettings340.bin"/><Relationship Id="rId6" Type="http://schemas.openxmlformats.org/officeDocument/2006/relationships/printerSettings" Target="../printerSettings/printerSettings345.bin"/><Relationship Id="rId11" Type="http://schemas.openxmlformats.org/officeDocument/2006/relationships/printerSettings" Target="../printerSettings/printerSettings350.bin"/><Relationship Id="rId24" Type="http://schemas.openxmlformats.org/officeDocument/2006/relationships/printerSettings" Target="../printerSettings/printerSettings363.bin"/><Relationship Id="rId32" Type="http://schemas.openxmlformats.org/officeDocument/2006/relationships/printerSettings" Target="../printerSettings/printerSettings371.bin"/><Relationship Id="rId37" Type="http://schemas.openxmlformats.org/officeDocument/2006/relationships/drawing" Target="../drawings/drawing11.xml"/><Relationship Id="rId5" Type="http://schemas.openxmlformats.org/officeDocument/2006/relationships/printerSettings" Target="../printerSettings/printerSettings344.bin"/><Relationship Id="rId15" Type="http://schemas.openxmlformats.org/officeDocument/2006/relationships/printerSettings" Target="../printerSettings/printerSettings354.bin"/><Relationship Id="rId23" Type="http://schemas.openxmlformats.org/officeDocument/2006/relationships/printerSettings" Target="../printerSettings/printerSettings362.bin"/><Relationship Id="rId28" Type="http://schemas.openxmlformats.org/officeDocument/2006/relationships/printerSettings" Target="../printerSettings/printerSettings367.bin"/><Relationship Id="rId36" Type="http://schemas.openxmlformats.org/officeDocument/2006/relationships/printerSettings" Target="../printerSettings/printerSettings375.bin"/><Relationship Id="rId10" Type="http://schemas.openxmlformats.org/officeDocument/2006/relationships/printerSettings" Target="../printerSettings/printerSettings349.bin"/><Relationship Id="rId19" Type="http://schemas.openxmlformats.org/officeDocument/2006/relationships/printerSettings" Target="../printerSettings/printerSettings358.bin"/><Relationship Id="rId31" Type="http://schemas.openxmlformats.org/officeDocument/2006/relationships/printerSettings" Target="../printerSettings/printerSettings370.bin"/><Relationship Id="rId4" Type="http://schemas.openxmlformats.org/officeDocument/2006/relationships/printerSettings" Target="../printerSettings/printerSettings343.bin"/><Relationship Id="rId9" Type="http://schemas.openxmlformats.org/officeDocument/2006/relationships/printerSettings" Target="../printerSettings/printerSettings348.bin"/><Relationship Id="rId14" Type="http://schemas.openxmlformats.org/officeDocument/2006/relationships/printerSettings" Target="../printerSettings/printerSettings353.bin"/><Relationship Id="rId22" Type="http://schemas.openxmlformats.org/officeDocument/2006/relationships/printerSettings" Target="../printerSettings/printerSettings361.bin"/><Relationship Id="rId27" Type="http://schemas.openxmlformats.org/officeDocument/2006/relationships/printerSettings" Target="../printerSettings/printerSettings366.bin"/><Relationship Id="rId30" Type="http://schemas.openxmlformats.org/officeDocument/2006/relationships/printerSettings" Target="../printerSettings/printerSettings369.bin"/><Relationship Id="rId35" Type="http://schemas.openxmlformats.org/officeDocument/2006/relationships/printerSettings" Target="../printerSettings/printerSettings374.bin"/><Relationship Id="rId8" Type="http://schemas.openxmlformats.org/officeDocument/2006/relationships/printerSettings" Target="../printerSettings/printerSettings347.bin"/><Relationship Id="rId3" Type="http://schemas.openxmlformats.org/officeDocument/2006/relationships/printerSettings" Target="../printerSettings/printerSettings342.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88.bin"/><Relationship Id="rId18" Type="http://schemas.openxmlformats.org/officeDocument/2006/relationships/printerSettings" Target="../printerSettings/printerSettings393.bin"/><Relationship Id="rId26" Type="http://schemas.openxmlformats.org/officeDocument/2006/relationships/printerSettings" Target="../printerSettings/printerSettings401.bin"/><Relationship Id="rId3" Type="http://schemas.openxmlformats.org/officeDocument/2006/relationships/printerSettings" Target="../printerSettings/printerSettings378.bin"/><Relationship Id="rId21" Type="http://schemas.openxmlformats.org/officeDocument/2006/relationships/printerSettings" Target="../printerSettings/printerSettings396.bin"/><Relationship Id="rId34" Type="http://schemas.openxmlformats.org/officeDocument/2006/relationships/printerSettings" Target="../printerSettings/printerSettings409.bin"/><Relationship Id="rId7" Type="http://schemas.openxmlformats.org/officeDocument/2006/relationships/printerSettings" Target="../printerSettings/printerSettings382.bin"/><Relationship Id="rId12" Type="http://schemas.openxmlformats.org/officeDocument/2006/relationships/printerSettings" Target="../printerSettings/printerSettings387.bin"/><Relationship Id="rId17" Type="http://schemas.openxmlformats.org/officeDocument/2006/relationships/printerSettings" Target="../printerSettings/printerSettings392.bin"/><Relationship Id="rId25" Type="http://schemas.openxmlformats.org/officeDocument/2006/relationships/printerSettings" Target="../printerSettings/printerSettings400.bin"/><Relationship Id="rId33" Type="http://schemas.openxmlformats.org/officeDocument/2006/relationships/printerSettings" Target="../printerSettings/printerSettings408.bin"/><Relationship Id="rId2" Type="http://schemas.openxmlformats.org/officeDocument/2006/relationships/printerSettings" Target="../printerSettings/printerSettings377.bin"/><Relationship Id="rId16" Type="http://schemas.openxmlformats.org/officeDocument/2006/relationships/printerSettings" Target="../printerSettings/printerSettings391.bin"/><Relationship Id="rId20" Type="http://schemas.openxmlformats.org/officeDocument/2006/relationships/printerSettings" Target="../printerSettings/printerSettings395.bin"/><Relationship Id="rId29" Type="http://schemas.openxmlformats.org/officeDocument/2006/relationships/printerSettings" Target="../printerSettings/printerSettings404.bin"/><Relationship Id="rId1" Type="http://schemas.openxmlformats.org/officeDocument/2006/relationships/printerSettings" Target="../printerSettings/printerSettings376.bin"/><Relationship Id="rId6" Type="http://schemas.openxmlformats.org/officeDocument/2006/relationships/printerSettings" Target="../printerSettings/printerSettings381.bin"/><Relationship Id="rId11" Type="http://schemas.openxmlformats.org/officeDocument/2006/relationships/printerSettings" Target="../printerSettings/printerSettings386.bin"/><Relationship Id="rId24" Type="http://schemas.openxmlformats.org/officeDocument/2006/relationships/printerSettings" Target="../printerSettings/printerSettings399.bin"/><Relationship Id="rId32" Type="http://schemas.openxmlformats.org/officeDocument/2006/relationships/printerSettings" Target="../printerSettings/printerSettings407.bin"/><Relationship Id="rId5" Type="http://schemas.openxmlformats.org/officeDocument/2006/relationships/printerSettings" Target="../printerSettings/printerSettings380.bin"/><Relationship Id="rId15" Type="http://schemas.openxmlformats.org/officeDocument/2006/relationships/printerSettings" Target="../printerSettings/printerSettings390.bin"/><Relationship Id="rId23" Type="http://schemas.openxmlformats.org/officeDocument/2006/relationships/printerSettings" Target="../printerSettings/printerSettings398.bin"/><Relationship Id="rId28" Type="http://schemas.openxmlformats.org/officeDocument/2006/relationships/printerSettings" Target="../printerSettings/printerSettings403.bin"/><Relationship Id="rId36" Type="http://schemas.openxmlformats.org/officeDocument/2006/relationships/drawing" Target="../drawings/drawing12.xml"/><Relationship Id="rId10" Type="http://schemas.openxmlformats.org/officeDocument/2006/relationships/printerSettings" Target="../printerSettings/printerSettings385.bin"/><Relationship Id="rId19" Type="http://schemas.openxmlformats.org/officeDocument/2006/relationships/printerSettings" Target="../printerSettings/printerSettings394.bin"/><Relationship Id="rId31" Type="http://schemas.openxmlformats.org/officeDocument/2006/relationships/printerSettings" Target="../printerSettings/printerSettings406.bin"/><Relationship Id="rId4" Type="http://schemas.openxmlformats.org/officeDocument/2006/relationships/printerSettings" Target="../printerSettings/printerSettings379.bin"/><Relationship Id="rId9" Type="http://schemas.openxmlformats.org/officeDocument/2006/relationships/printerSettings" Target="../printerSettings/printerSettings384.bin"/><Relationship Id="rId14" Type="http://schemas.openxmlformats.org/officeDocument/2006/relationships/printerSettings" Target="../printerSettings/printerSettings389.bin"/><Relationship Id="rId22" Type="http://schemas.openxmlformats.org/officeDocument/2006/relationships/printerSettings" Target="../printerSettings/printerSettings397.bin"/><Relationship Id="rId27" Type="http://schemas.openxmlformats.org/officeDocument/2006/relationships/printerSettings" Target="../printerSettings/printerSettings402.bin"/><Relationship Id="rId30" Type="http://schemas.openxmlformats.org/officeDocument/2006/relationships/printerSettings" Target="../printerSettings/printerSettings405.bin"/><Relationship Id="rId35" Type="http://schemas.openxmlformats.org/officeDocument/2006/relationships/printerSettings" Target="../printerSettings/printerSettings410.bin"/><Relationship Id="rId8" Type="http://schemas.openxmlformats.org/officeDocument/2006/relationships/printerSettings" Target="../printerSettings/printerSettings383.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23.bin"/><Relationship Id="rId18" Type="http://schemas.openxmlformats.org/officeDocument/2006/relationships/printerSettings" Target="../printerSettings/printerSettings428.bin"/><Relationship Id="rId26" Type="http://schemas.openxmlformats.org/officeDocument/2006/relationships/printerSettings" Target="../printerSettings/printerSettings436.bin"/><Relationship Id="rId21" Type="http://schemas.openxmlformats.org/officeDocument/2006/relationships/printerSettings" Target="../printerSettings/printerSettings431.bin"/><Relationship Id="rId34" Type="http://schemas.openxmlformats.org/officeDocument/2006/relationships/printerSettings" Target="../printerSettings/printerSettings444.bin"/><Relationship Id="rId7" Type="http://schemas.openxmlformats.org/officeDocument/2006/relationships/printerSettings" Target="../printerSettings/printerSettings417.bin"/><Relationship Id="rId12" Type="http://schemas.openxmlformats.org/officeDocument/2006/relationships/printerSettings" Target="../printerSettings/printerSettings422.bin"/><Relationship Id="rId17" Type="http://schemas.openxmlformats.org/officeDocument/2006/relationships/printerSettings" Target="../printerSettings/printerSettings427.bin"/><Relationship Id="rId25" Type="http://schemas.openxmlformats.org/officeDocument/2006/relationships/printerSettings" Target="../printerSettings/printerSettings435.bin"/><Relationship Id="rId33" Type="http://schemas.openxmlformats.org/officeDocument/2006/relationships/printerSettings" Target="../printerSettings/printerSettings443.bin"/><Relationship Id="rId2" Type="http://schemas.openxmlformats.org/officeDocument/2006/relationships/printerSettings" Target="../printerSettings/printerSettings412.bin"/><Relationship Id="rId16" Type="http://schemas.openxmlformats.org/officeDocument/2006/relationships/printerSettings" Target="../printerSettings/printerSettings426.bin"/><Relationship Id="rId20" Type="http://schemas.openxmlformats.org/officeDocument/2006/relationships/printerSettings" Target="../printerSettings/printerSettings430.bin"/><Relationship Id="rId29" Type="http://schemas.openxmlformats.org/officeDocument/2006/relationships/printerSettings" Target="../printerSettings/printerSettings439.bin"/><Relationship Id="rId1" Type="http://schemas.openxmlformats.org/officeDocument/2006/relationships/printerSettings" Target="../printerSettings/printerSettings411.bin"/><Relationship Id="rId6" Type="http://schemas.openxmlformats.org/officeDocument/2006/relationships/printerSettings" Target="../printerSettings/printerSettings416.bin"/><Relationship Id="rId11" Type="http://schemas.openxmlformats.org/officeDocument/2006/relationships/printerSettings" Target="../printerSettings/printerSettings421.bin"/><Relationship Id="rId24" Type="http://schemas.openxmlformats.org/officeDocument/2006/relationships/printerSettings" Target="../printerSettings/printerSettings434.bin"/><Relationship Id="rId32" Type="http://schemas.openxmlformats.org/officeDocument/2006/relationships/printerSettings" Target="../printerSettings/printerSettings442.bin"/><Relationship Id="rId37" Type="http://schemas.openxmlformats.org/officeDocument/2006/relationships/drawing" Target="../drawings/drawing13.xml"/><Relationship Id="rId5" Type="http://schemas.openxmlformats.org/officeDocument/2006/relationships/printerSettings" Target="../printerSettings/printerSettings415.bin"/><Relationship Id="rId15" Type="http://schemas.openxmlformats.org/officeDocument/2006/relationships/printerSettings" Target="../printerSettings/printerSettings425.bin"/><Relationship Id="rId23" Type="http://schemas.openxmlformats.org/officeDocument/2006/relationships/printerSettings" Target="../printerSettings/printerSettings433.bin"/><Relationship Id="rId28" Type="http://schemas.openxmlformats.org/officeDocument/2006/relationships/printerSettings" Target="../printerSettings/printerSettings438.bin"/><Relationship Id="rId36" Type="http://schemas.openxmlformats.org/officeDocument/2006/relationships/printerSettings" Target="../printerSettings/printerSettings446.bin"/><Relationship Id="rId10" Type="http://schemas.openxmlformats.org/officeDocument/2006/relationships/printerSettings" Target="../printerSettings/printerSettings420.bin"/><Relationship Id="rId19" Type="http://schemas.openxmlformats.org/officeDocument/2006/relationships/printerSettings" Target="../printerSettings/printerSettings429.bin"/><Relationship Id="rId31" Type="http://schemas.openxmlformats.org/officeDocument/2006/relationships/printerSettings" Target="../printerSettings/printerSettings441.bin"/><Relationship Id="rId4" Type="http://schemas.openxmlformats.org/officeDocument/2006/relationships/printerSettings" Target="../printerSettings/printerSettings414.bin"/><Relationship Id="rId9" Type="http://schemas.openxmlformats.org/officeDocument/2006/relationships/printerSettings" Target="../printerSettings/printerSettings419.bin"/><Relationship Id="rId14" Type="http://schemas.openxmlformats.org/officeDocument/2006/relationships/printerSettings" Target="../printerSettings/printerSettings424.bin"/><Relationship Id="rId22" Type="http://schemas.openxmlformats.org/officeDocument/2006/relationships/printerSettings" Target="../printerSettings/printerSettings432.bin"/><Relationship Id="rId27" Type="http://schemas.openxmlformats.org/officeDocument/2006/relationships/printerSettings" Target="../printerSettings/printerSettings437.bin"/><Relationship Id="rId30" Type="http://schemas.openxmlformats.org/officeDocument/2006/relationships/printerSettings" Target="../printerSettings/printerSettings440.bin"/><Relationship Id="rId35" Type="http://schemas.openxmlformats.org/officeDocument/2006/relationships/printerSettings" Target="../printerSettings/printerSettings445.bin"/><Relationship Id="rId8" Type="http://schemas.openxmlformats.org/officeDocument/2006/relationships/printerSettings" Target="../printerSettings/printerSettings418.bin"/><Relationship Id="rId3" Type="http://schemas.openxmlformats.org/officeDocument/2006/relationships/printerSettings" Target="../printerSettings/printerSettings413.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59.bin"/><Relationship Id="rId18" Type="http://schemas.openxmlformats.org/officeDocument/2006/relationships/printerSettings" Target="../printerSettings/printerSettings464.bin"/><Relationship Id="rId26" Type="http://schemas.openxmlformats.org/officeDocument/2006/relationships/printerSettings" Target="../printerSettings/printerSettings472.bin"/><Relationship Id="rId21" Type="http://schemas.openxmlformats.org/officeDocument/2006/relationships/printerSettings" Target="../printerSettings/printerSettings467.bin"/><Relationship Id="rId34" Type="http://schemas.openxmlformats.org/officeDocument/2006/relationships/printerSettings" Target="../printerSettings/printerSettings480.bin"/><Relationship Id="rId7" Type="http://schemas.openxmlformats.org/officeDocument/2006/relationships/printerSettings" Target="../printerSettings/printerSettings453.bin"/><Relationship Id="rId12" Type="http://schemas.openxmlformats.org/officeDocument/2006/relationships/printerSettings" Target="../printerSettings/printerSettings458.bin"/><Relationship Id="rId17" Type="http://schemas.openxmlformats.org/officeDocument/2006/relationships/printerSettings" Target="../printerSettings/printerSettings463.bin"/><Relationship Id="rId25" Type="http://schemas.openxmlformats.org/officeDocument/2006/relationships/printerSettings" Target="../printerSettings/printerSettings471.bin"/><Relationship Id="rId33" Type="http://schemas.openxmlformats.org/officeDocument/2006/relationships/printerSettings" Target="../printerSettings/printerSettings479.bin"/><Relationship Id="rId2" Type="http://schemas.openxmlformats.org/officeDocument/2006/relationships/printerSettings" Target="../printerSettings/printerSettings448.bin"/><Relationship Id="rId16" Type="http://schemas.openxmlformats.org/officeDocument/2006/relationships/printerSettings" Target="../printerSettings/printerSettings462.bin"/><Relationship Id="rId20" Type="http://schemas.openxmlformats.org/officeDocument/2006/relationships/printerSettings" Target="../printerSettings/printerSettings466.bin"/><Relationship Id="rId29" Type="http://schemas.openxmlformats.org/officeDocument/2006/relationships/printerSettings" Target="../printerSettings/printerSettings475.bin"/><Relationship Id="rId1" Type="http://schemas.openxmlformats.org/officeDocument/2006/relationships/printerSettings" Target="../printerSettings/printerSettings447.bin"/><Relationship Id="rId6" Type="http://schemas.openxmlformats.org/officeDocument/2006/relationships/printerSettings" Target="../printerSettings/printerSettings452.bin"/><Relationship Id="rId11" Type="http://schemas.openxmlformats.org/officeDocument/2006/relationships/printerSettings" Target="../printerSettings/printerSettings457.bin"/><Relationship Id="rId24" Type="http://schemas.openxmlformats.org/officeDocument/2006/relationships/printerSettings" Target="../printerSettings/printerSettings470.bin"/><Relationship Id="rId32" Type="http://schemas.openxmlformats.org/officeDocument/2006/relationships/printerSettings" Target="../printerSettings/printerSettings478.bin"/><Relationship Id="rId37" Type="http://schemas.openxmlformats.org/officeDocument/2006/relationships/drawing" Target="../drawings/drawing14.xml"/><Relationship Id="rId5" Type="http://schemas.openxmlformats.org/officeDocument/2006/relationships/printerSettings" Target="../printerSettings/printerSettings451.bin"/><Relationship Id="rId15" Type="http://schemas.openxmlformats.org/officeDocument/2006/relationships/printerSettings" Target="../printerSettings/printerSettings461.bin"/><Relationship Id="rId23" Type="http://schemas.openxmlformats.org/officeDocument/2006/relationships/printerSettings" Target="../printerSettings/printerSettings469.bin"/><Relationship Id="rId28" Type="http://schemas.openxmlformats.org/officeDocument/2006/relationships/printerSettings" Target="../printerSettings/printerSettings474.bin"/><Relationship Id="rId36" Type="http://schemas.openxmlformats.org/officeDocument/2006/relationships/printerSettings" Target="../printerSettings/printerSettings482.bin"/><Relationship Id="rId10" Type="http://schemas.openxmlformats.org/officeDocument/2006/relationships/printerSettings" Target="../printerSettings/printerSettings456.bin"/><Relationship Id="rId19" Type="http://schemas.openxmlformats.org/officeDocument/2006/relationships/printerSettings" Target="../printerSettings/printerSettings465.bin"/><Relationship Id="rId31" Type="http://schemas.openxmlformats.org/officeDocument/2006/relationships/printerSettings" Target="../printerSettings/printerSettings477.bin"/><Relationship Id="rId4" Type="http://schemas.openxmlformats.org/officeDocument/2006/relationships/printerSettings" Target="../printerSettings/printerSettings450.bin"/><Relationship Id="rId9" Type="http://schemas.openxmlformats.org/officeDocument/2006/relationships/printerSettings" Target="../printerSettings/printerSettings455.bin"/><Relationship Id="rId14" Type="http://schemas.openxmlformats.org/officeDocument/2006/relationships/printerSettings" Target="../printerSettings/printerSettings460.bin"/><Relationship Id="rId22" Type="http://schemas.openxmlformats.org/officeDocument/2006/relationships/printerSettings" Target="../printerSettings/printerSettings468.bin"/><Relationship Id="rId27" Type="http://schemas.openxmlformats.org/officeDocument/2006/relationships/printerSettings" Target="../printerSettings/printerSettings473.bin"/><Relationship Id="rId30" Type="http://schemas.openxmlformats.org/officeDocument/2006/relationships/printerSettings" Target="../printerSettings/printerSettings476.bin"/><Relationship Id="rId35" Type="http://schemas.openxmlformats.org/officeDocument/2006/relationships/printerSettings" Target="../printerSettings/printerSettings481.bin"/><Relationship Id="rId8" Type="http://schemas.openxmlformats.org/officeDocument/2006/relationships/printerSettings" Target="../printerSettings/printerSettings454.bin"/><Relationship Id="rId3" Type="http://schemas.openxmlformats.org/officeDocument/2006/relationships/printerSettings" Target="../printerSettings/printerSettings449.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95.bin"/><Relationship Id="rId18" Type="http://schemas.openxmlformats.org/officeDocument/2006/relationships/printerSettings" Target="../printerSettings/printerSettings500.bin"/><Relationship Id="rId26" Type="http://schemas.openxmlformats.org/officeDocument/2006/relationships/printerSettings" Target="../printerSettings/printerSettings508.bin"/><Relationship Id="rId21" Type="http://schemas.openxmlformats.org/officeDocument/2006/relationships/printerSettings" Target="../printerSettings/printerSettings503.bin"/><Relationship Id="rId34" Type="http://schemas.openxmlformats.org/officeDocument/2006/relationships/printerSettings" Target="../printerSettings/printerSettings516.bin"/><Relationship Id="rId7" Type="http://schemas.openxmlformats.org/officeDocument/2006/relationships/printerSettings" Target="../printerSettings/printerSettings489.bin"/><Relationship Id="rId12" Type="http://schemas.openxmlformats.org/officeDocument/2006/relationships/printerSettings" Target="../printerSettings/printerSettings494.bin"/><Relationship Id="rId17" Type="http://schemas.openxmlformats.org/officeDocument/2006/relationships/printerSettings" Target="../printerSettings/printerSettings499.bin"/><Relationship Id="rId25" Type="http://schemas.openxmlformats.org/officeDocument/2006/relationships/printerSettings" Target="../printerSettings/printerSettings507.bin"/><Relationship Id="rId33" Type="http://schemas.openxmlformats.org/officeDocument/2006/relationships/printerSettings" Target="../printerSettings/printerSettings515.bin"/><Relationship Id="rId2" Type="http://schemas.openxmlformats.org/officeDocument/2006/relationships/printerSettings" Target="../printerSettings/printerSettings484.bin"/><Relationship Id="rId16" Type="http://schemas.openxmlformats.org/officeDocument/2006/relationships/printerSettings" Target="../printerSettings/printerSettings498.bin"/><Relationship Id="rId20" Type="http://schemas.openxmlformats.org/officeDocument/2006/relationships/printerSettings" Target="../printerSettings/printerSettings502.bin"/><Relationship Id="rId29" Type="http://schemas.openxmlformats.org/officeDocument/2006/relationships/printerSettings" Target="../printerSettings/printerSettings511.bin"/><Relationship Id="rId1" Type="http://schemas.openxmlformats.org/officeDocument/2006/relationships/printerSettings" Target="../printerSettings/printerSettings483.bin"/><Relationship Id="rId6" Type="http://schemas.openxmlformats.org/officeDocument/2006/relationships/printerSettings" Target="../printerSettings/printerSettings488.bin"/><Relationship Id="rId11" Type="http://schemas.openxmlformats.org/officeDocument/2006/relationships/printerSettings" Target="../printerSettings/printerSettings493.bin"/><Relationship Id="rId24" Type="http://schemas.openxmlformats.org/officeDocument/2006/relationships/printerSettings" Target="../printerSettings/printerSettings506.bin"/><Relationship Id="rId32" Type="http://schemas.openxmlformats.org/officeDocument/2006/relationships/printerSettings" Target="../printerSettings/printerSettings514.bin"/><Relationship Id="rId37" Type="http://schemas.openxmlformats.org/officeDocument/2006/relationships/drawing" Target="../drawings/drawing15.xml"/><Relationship Id="rId5" Type="http://schemas.openxmlformats.org/officeDocument/2006/relationships/printerSettings" Target="../printerSettings/printerSettings487.bin"/><Relationship Id="rId15" Type="http://schemas.openxmlformats.org/officeDocument/2006/relationships/printerSettings" Target="../printerSettings/printerSettings497.bin"/><Relationship Id="rId23" Type="http://schemas.openxmlformats.org/officeDocument/2006/relationships/printerSettings" Target="../printerSettings/printerSettings505.bin"/><Relationship Id="rId28" Type="http://schemas.openxmlformats.org/officeDocument/2006/relationships/printerSettings" Target="../printerSettings/printerSettings510.bin"/><Relationship Id="rId36" Type="http://schemas.openxmlformats.org/officeDocument/2006/relationships/printerSettings" Target="../printerSettings/printerSettings518.bin"/><Relationship Id="rId10" Type="http://schemas.openxmlformats.org/officeDocument/2006/relationships/printerSettings" Target="../printerSettings/printerSettings492.bin"/><Relationship Id="rId19" Type="http://schemas.openxmlformats.org/officeDocument/2006/relationships/printerSettings" Target="../printerSettings/printerSettings501.bin"/><Relationship Id="rId31" Type="http://schemas.openxmlformats.org/officeDocument/2006/relationships/printerSettings" Target="../printerSettings/printerSettings513.bin"/><Relationship Id="rId4" Type="http://schemas.openxmlformats.org/officeDocument/2006/relationships/printerSettings" Target="../printerSettings/printerSettings486.bin"/><Relationship Id="rId9" Type="http://schemas.openxmlformats.org/officeDocument/2006/relationships/printerSettings" Target="../printerSettings/printerSettings491.bin"/><Relationship Id="rId14" Type="http://schemas.openxmlformats.org/officeDocument/2006/relationships/printerSettings" Target="../printerSettings/printerSettings496.bin"/><Relationship Id="rId22" Type="http://schemas.openxmlformats.org/officeDocument/2006/relationships/printerSettings" Target="../printerSettings/printerSettings504.bin"/><Relationship Id="rId27" Type="http://schemas.openxmlformats.org/officeDocument/2006/relationships/printerSettings" Target="../printerSettings/printerSettings509.bin"/><Relationship Id="rId30" Type="http://schemas.openxmlformats.org/officeDocument/2006/relationships/printerSettings" Target="../printerSettings/printerSettings512.bin"/><Relationship Id="rId35" Type="http://schemas.openxmlformats.org/officeDocument/2006/relationships/printerSettings" Target="../printerSettings/printerSettings517.bin"/><Relationship Id="rId8" Type="http://schemas.openxmlformats.org/officeDocument/2006/relationships/printerSettings" Target="../printerSettings/printerSettings490.bin"/><Relationship Id="rId3" Type="http://schemas.openxmlformats.org/officeDocument/2006/relationships/printerSettings" Target="../printerSettings/printerSettings48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1.bin"/><Relationship Id="rId2" Type="http://schemas.openxmlformats.org/officeDocument/2006/relationships/printerSettings" Target="../printerSettings/printerSettings520.bin"/><Relationship Id="rId1" Type="http://schemas.openxmlformats.org/officeDocument/2006/relationships/printerSettings" Target="../printerSettings/printerSettings519.bin"/><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34.bin"/><Relationship Id="rId18" Type="http://schemas.openxmlformats.org/officeDocument/2006/relationships/printerSettings" Target="../printerSettings/printerSettings539.bin"/><Relationship Id="rId26" Type="http://schemas.openxmlformats.org/officeDocument/2006/relationships/printerSettings" Target="../printerSettings/printerSettings547.bin"/><Relationship Id="rId21" Type="http://schemas.openxmlformats.org/officeDocument/2006/relationships/printerSettings" Target="../printerSettings/printerSettings542.bin"/><Relationship Id="rId34" Type="http://schemas.openxmlformats.org/officeDocument/2006/relationships/printerSettings" Target="../printerSettings/printerSettings555.bin"/><Relationship Id="rId7" Type="http://schemas.openxmlformats.org/officeDocument/2006/relationships/printerSettings" Target="../printerSettings/printerSettings528.bin"/><Relationship Id="rId12" Type="http://schemas.openxmlformats.org/officeDocument/2006/relationships/printerSettings" Target="../printerSettings/printerSettings533.bin"/><Relationship Id="rId17" Type="http://schemas.openxmlformats.org/officeDocument/2006/relationships/printerSettings" Target="../printerSettings/printerSettings538.bin"/><Relationship Id="rId25" Type="http://schemas.openxmlformats.org/officeDocument/2006/relationships/printerSettings" Target="../printerSettings/printerSettings546.bin"/><Relationship Id="rId33" Type="http://schemas.openxmlformats.org/officeDocument/2006/relationships/printerSettings" Target="../printerSettings/printerSettings554.bin"/><Relationship Id="rId2" Type="http://schemas.openxmlformats.org/officeDocument/2006/relationships/printerSettings" Target="../printerSettings/printerSettings523.bin"/><Relationship Id="rId16" Type="http://schemas.openxmlformats.org/officeDocument/2006/relationships/printerSettings" Target="../printerSettings/printerSettings537.bin"/><Relationship Id="rId20" Type="http://schemas.openxmlformats.org/officeDocument/2006/relationships/printerSettings" Target="../printerSettings/printerSettings541.bin"/><Relationship Id="rId29" Type="http://schemas.openxmlformats.org/officeDocument/2006/relationships/printerSettings" Target="../printerSettings/printerSettings550.bin"/><Relationship Id="rId1" Type="http://schemas.openxmlformats.org/officeDocument/2006/relationships/printerSettings" Target="../printerSettings/printerSettings522.bin"/><Relationship Id="rId6" Type="http://schemas.openxmlformats.org/officeDocument/2006/relationships/printerSettings" Target="../printerSettings/printerSettings527.bin"/><Relationship Id="rId11" Type="http://schemas.openxmlformats.org/officeDocument/2006/relationships/printerSettings" Target="../printerSettings/printerSettings532.bin"/><Relationship Id="rId24" Type="http://schemas.openxmlformats.org/officeDocument/2006/relationships/printerSettings" Target="../printerSettings/printerSettings545.bin"/><Relationship Id="rId32" Type="http://schemas.openxmlformats.org/officeDocument/2006/relationships/printerSettings" Target="../printerSettings/printerSettings553.bin"/><Relationship Id="rId37" Type="http://schemas.openxmlformats.org/officeDocument/2006/relationships/drawing" Target="../drawings/drawing17.xml"/><Relationship Id="rId5" Type="http://schemas.openxmlformats.org/officeDocument/2006/relationships/printerSettings" Target="../printerSettings/printerSettings526.bin"/><Relationship Id="rId15" Type="http://schemas.openxmlformats.org/officeDocument/2006/relationships/printerSettings" Target="../printerSettings/printerSettings536.bin"/><Relationship Id="rId23" Type="http://schemas.openxmlformats.org/officeDocument/2006/relationships/printerSettings" Target="../printerSettings/printerSettings544.bin"/><Relationship Id="rId28" Type="http://schemas.openxmlformats.org/officeDocument/2006/relationships/printerSettings" Target="../printerSettings/printerSettings549.bin"/><Relationship Id="rId36" Type="http://schemas.openxmlformats.org/officeDocument/2006/relationships/printerSettings" Target="../printerSettings/printerSettings557.bin"/><Relationship Id="rId10" Type="http://schemas.openxmlformats.org/officeDocument/2006/relationships/printerSettings" Target="../printerSettings/printerSettings531.bin"/><Relationship Id="rId19" Type="http://schemas.openxmlformats.org/officeDocument/2006/relationships/printerSettings" Target="../printerSettings/printerSettings540.bin"/><Relationship Id="rId31" Type="http://schemas.openxmlformats.org/officeDocument/2006/relationships/printerSettings" Target="../printerSettings/printerSettings552.bin"/><Relationship Id="rId4" Type="http://schemas.openxmlformats.org/officeDocument/2006/relationships/printerSettings" Target="../printerSettings/printerSettings525.bin"/><Relationship Id="rId9" Type="http://schemas.openxmlformats.org/officeDocument/2006/relationships/printerSettings" Target="../printerSettings/printerSettings530.bin"/><Relationship Id="rId14" Type="http://schemas.openxmlformats.org/officeDocument/2006/relationships/printerSettings" Target="../printerSettings/printerSettings535.bin"/><Relationship Id="rId22" Type="http://schemas.openxmlformats.org/officeDocument/2006/relationships/printerSettings" Target="../printerSettings/printerSettings543.bin"/><Relationship Id="rId27" Type="http://schemas.openxmlformats.org/officeDocument/2006/relationships/printerSettings" Target="../printerSettings/printerSettings548.bin"/><Relationship Id="rId30" Type="http://schemas.openxmlformats.org/officeDocument/2006/relationships/printerSettings" Target="../printerSettings/printerSettings551.bin"/><Relationship Id="rId35" Type="http://schemas.openxmlformats.org/officeDocument/2006/relationships/printerSettings" Target="../printerSettings/printerSettings556.bin"/><Relationship Id="rId8" Type="http://schemas.openxmlformats.org/officeDocument/2006/relationships/printerSettings" Target="../printerSettings/printerSettings529.bin"/><Relationship Id="rId3" Type="http://schemas.openxmlformats.org/officeDocument/2006/relationships/printerSettings" Target="../printerSettings/printerSettings52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65.bin"/><Relationship Id="rId13" Type="http://schemas.openxmlformats.org/officeDocument/2006/relationships/printerSettings" Target="../printerSettings/printerSettings570.bin"/><Relationship Id="rId18" Type="http://schemas.openxmlformats.org/officeDocument/2006/relationships/printerSettings" Target="../printerSettings/printerSettings575.bin"/><Relationship Id="rId26" Type="http://schemas.openxmlformats.org/officeDocument/2006/relationships/printerSettings" Target="../printerSettings/printerSettings583.bin"/><Relationship Id="rId3" Type="http://schemas.openxmlformats.org/officeDocument/2006/relationships/printerSettings" Target="../printerSettings/printerSettings560.bin"/><Relationship Id="rId21" Type="http://schemas.openxmlformats.org/officeDocument/2006/relationships/printerSettings" Target="../printerSettings/printerSettings578.bin"/><Relationship Id="rId7" Type="http://schemas.openxmlformats.org/officeDocument/2006/relationships/printerSettings" Target="../printerSettings/printerSettings564.bin"/><Relationship Id="rId12" Type="http://schemas.openxmlformats.org/officeDocument/2006/relationships/printerSettings" Target="../printerSettings/printerSettings569.bin"/><Relationship Id="rId17" Type="http://schemas.openxmlformats.org/officeDocument/2006/relationships/printerSettings" Target="../printerSettings/printerSettings574.bin"/><Relationship Id="rId25" Type="http://schemas.openxmlformats.org/officeDocument/2006/relationships/printerSettings" Target="../printerSettings/printerSettings582.bin"/><Relationship Id="rId2" Type="http://schemas.openxmlformats.org/officeDocument/2006/relationships/printerSettings" Target="../printerSettings/printerSettings559.bin"/><Relationship Id="rId16" Type="http://schemas.openxmlformats.org/officeDocument/2006/relationships/printerSettings" Target="../printerSettings/printerSettings573.bin"/><Relationship Id="rId20" Type="http://schemas.openxmlformats.org/officeDocument/2006/relationships/printerSettings" Target="../printerSettings/printerSettings577.bin"/><Relationship Id="rId29" Type="http://schemas.openxmlformats.org/officeDocument/2006/relationships/printerSettings" Target="../printerSettings/printerSettings586.bin"/><Relationship Id="rId1" Type="http://schemas.openxmlformats.org/officeDocument/2006/relationships/printerSettings" Target="../printerSettings/printerSettings558.bin"/><Relationship Id="rId6" Type="http://schemas.openxmlformats.org/officeDocument/2006/relationships/printerSettings" Target="../printerSettings/printerSettings563.bin"/><Relationship Id="rId11" Type="http://schemas.openxmlformats.org/officeDocument/2006/relationships/printerSettings" Target="../printerSettings/printerSettings568.bin"/><Relationship Id="rId24" Type="http://schemas.openxmlformats.org/officeDocument/2006/relationships/printerSettings" Target="../printerSettings/printerSettings581.bin"/><Relationship Id="rId32" Type="http://schemas.openxmlformats.org/officeDocument/2006/relationships/drawing" Target="../drawings/drawing18.xml"/><Relationship Id="rId5" Type="http://schemas.openxmlformats.org/officeDocument/2006/relationships/printerSettings" Target="../printerSettings/printerSettings562.bin"/><Relationship Id="rId15" Type="http://schemas.openxmlformats.org/officeDocument/2006/relationships/printerSettings" Target="../printerSettings/printerSettings572.bin"/><Relationship Id="rId23" Type="http://schemas.openxmlformats.org/officeDocument/2006/relationships/printerSettings" Target="../printerSettings/printerSettings580.bin"/><Relationship Id="rId28" Type="http://schemas.openxmlformats.org/officeDocument/2006/relationships/printerSettings" Target="../printerSettings/printerSettings585.bin"/><Relationship Id="rId10" Type="http://schemas.openxmlformats.org/officeDocument/2006/relationships/printerSettings" Target="../printerSettings/printerSettings567.bin"/><Relationship Id="rId19" Type="http://schemas.openxmlformats.org/officeDocument/2006/relationships/printerSettings" Target="../printerSettings/printerSettings576.bin"/><Relationship Id="rId31" Type="http://schemas.openxmlformats.org/officeDocument/2006/relationships/printerSettings" Target="../printerSettings/printerSettings588.bin"/><Relationship Id="rId4" Type="http://schemas.openxmlformats.org/officeDocument/2006/relationships/printerSettings" Target="../printerSettings/printerSettings561.bin"/><Relationship Id="rId9" Type="http://schemas.openxmlformats.org/officeDocument/2006/relationships/printerSettings" Target="../printerSettings/printerSettings566.bin"/><Relationship Id="rId14" Type="http://schemas.openxmlformats.org/officeDocument/2006/relationships/printerSettings" Target="../printerSettings/printerSettings571.bin"/><Relationship Id="rId22" Type="http://schemas.openxmlformats.org/officeDocument/2006/relationships/printerSettings" Target="../printerSettings/printerSettings579.bin"/><Relationship Id="rId27" Type="http://schemas.openxmlformats.org/officeDocument/2006/relationships/printerSettings" Target="../printerSettings/printerSettings584.bin"/><Relationship Id="rId30" Type="http://schemas.openxmlformats.org/officeDocument/2006/relationships/printerSettings" Target="../printerSettings/printerSettings587.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96.bin"/><Relationship Id="rId13" Type="http://schemas.openxmlformats.org/officeDocument/2006/relationships/printerSettings" Target="../printerSettings/printerSettings601.bin"/><Relationship Id="rId18" Type="http://schemas.openxmlformats.org/officeDocument/2006/relationships/printerSettings" Target="../printerSettings/printerSettings606.bin"/><Relationship Id="rId26" Type="http://schemas.openxmlformats.org/officeDocument/2006/relationships/printerSettings" Target="../printerSettings/printerSettings614.bin"/><Relationship Id="rId3" Type="http://schemas.openxmlformats.org/officeDocument/2006/relationships/printerSettings" Target="../printerSettings/printerSettings591.bin"/><Relationship Id="rId21" Type="http://schemas.openxmlformats.org/officeDocument/2006/relationships/printerSettings" Target="../printerSettings/printerSettings609.bin"/><Relationship Id="rId7" Type="http://schemas.openxmlformats.org/officeDocument/2006/relationships/printerSettings" Target="../printerSettings/printerSettings595.bin"/><Relationship Id="rId12" Type="http://schemas.openxmlformats.org/officeDocument/2006/relationships/printerSettings" Target="../printerSettings/printerSettings600.bin"/><Relationship Id="rId17" Type="http://schemas.openxmlformats.org/officeDocument/2006/relationships/printerSettings" Target="../printerSettings/printerSettings605.bin"/><Relationship Id="rId25" Type="http://schemas.openxmlformats.org/officeDocument/2006/relationships/printerSettings" Target="../printerSettings/printerSettings613.bin"/><Relationship Id="rId2" Type="http://schemas.openxmlformats.org/officeDocument/2006/relationships/printerSettings" Target="../printerSettings/printerSettings590.bin"/><Relationship Id="rId16" Type="http://schemas.openxmlformats.org/officeDocument/2006/relationships/printerSettings" Target="../printerSettings/printerSettings604.bin"/><Relationship Id="rId20" Type="http://schemas.openxmlformats.org/officeDocument/2006/relationships/printerSettings" Target="../printerSettings/printerSettings608.bin"/><Relationship Id="rId29" Type="http://schemas.openxmlformats.org/officeDocument/2006/relationships/printerSettings" Target="../printerSettings/printerSettings617.bin"/><Relationship Id="rId1" Type="http://schemas.openxmlformats.org/officeDocument/2006/relationships/printerSettings" Target="../printerSettings/printerSettings589.bin"/><Relationship Id="rId6" Type="http://schemas.openxmlformats.org/officeDocument/2006/relationships/printerSettings" Target="../printerSettings/printerSettings594.bin"/><Relationship Id="rId11" Type="http://schemas.openxmlformats.org/officeDocument/2006/relationships/printerSettings" Target="../printerSettings/printerSettings599.bin"/><Relationship Id="rId24" Type="http://schemas.openxmlformats.org/officeDocument/2006/relationships/printerSettings" Target="../printerSettings/printerSettings612.bin"/><Relationship Id="rId32" Type="http://schemas.openxmlformats.org/officeDocument/2006/relationships/drawing" Target="../drawings/drawing19.xml"/><Relationship Id="rId5" Type="http://schemas.openxmlformats.org/officeDocument/2006/relationships/printerSettings" Target="../printerSettings/printerSettings593.bin"/><Relationship Id="rId15" Type="http://schemas.openxmlformats.org/officeDocument/2006/relationships/printerSettings" Target="../printerSettings/printerSettings603.bin"/><Relationship Id="rId23" Type="http://schemas.openxmlformats.org/officeDocument/2006/relationships/printerSettings" Target="../printerSettings/printerSettings611.bin"/><Relationship Id="rId28" Type="http://schemas.openxmlformats.org/officeDocument/2006/relationships/printerSettings" Target="../printerSettings/printerSettings616.bin"/><Relationship Id="rId10" Type="http://schemas.openxmlformats.org/officeDocument/2006/relationships/printerSettings" Target="../printerSettings/printerSettings598.bin"/><Relationship Id="rId19" Type="http://schemas.openxmlformats.org/officeDocument/2006/relationships/printerSettings" Target="../printerSettings/printerSettings607.bin"/><Relationship Id="rId31" Type="http://schemas.openxmlformats.org/officeDocument/2006/relationships/printerSettings" Target="../printerSettings/printerSettings619.bin"/><Relationship Id="rId4" Type="http://schemas.openxmlformats.org/officeDocument/2006/relationships/printerSettings" Target="../printerSettings/printerSettings592.bin"/><Relationship Id="rId9" Type="http://schemas.openxmlformats.org/officeDocument/2006/relationships/printerSettings" Target="../printerSettings/printerSettings597.bin"/><Relationship Id="rId14" Type="http://schemas.openxmlformats.org/officeDocument/2006/relationships/printerSettings" Target="../printerSettings/printerSettings602.bin"/><Relationship Id="rId22" Type="http://schemas.openxmlformats.org/officeDocument/2006/relationships/printerSettings" Target="../printerSettings/printerSettings610.bin"/><Relationship Id="rId27" Type="http://schemas.openxmlformats.org/officeDocument/2006/relationships/printerSettings" Target="../printerSettings/printerSettings615.bin"/><Relationship Id="rId30" Type="http://schemas.openxmlformats.org/officeDocument/2006/relationships/printerSettings" Target="../printerSettings/printerSettings618.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32.bin"/><Relationship Id="rId18" Type="http://schemas.openxmlformats.org/officeDocument/2006/relationships/printerSettings" Target="../printerSettings/printerSettings637.bin"/><Relationship Id="rId26" Type="http://schemas.openxmlformats.org/officeDocument/2006/relationships/printerSettings" Target="../printerSettings/printerSettings645.bin"/><Relationship Id="rId21" Type="http://schemas.openxmlformats.org/officeDocument/2006/relationships/printerSettings" Target="../printerSettings/printerSettings640.bin"/><Relationship Id="rId34" Type="http://schemas.openxmlformats.org/officeDocument/2006/relationships/drawing" Target="../drawings/drawing20.xml"/><Relationship Id="rId7" Type="http://schemas.openxmlformats.org/officeDocument/2006/relationships/printerSettings" Target="../printerSettings/printerSettings626.bin"/><Relationship Id="rId12" Type="http://schemas.openxmlformats.org/officeDocument/2006/relationships/printerSettings" Target="../printerSettings/printerSettings631.bin"/><Relationship Id="rId17" Type="http://schemas.openxmlformats.org/officeDocument/2006/relationships/printerSettings" Target="../printerSettings/printerSettings636.bin"/><Relationship Id="rId25" Type="http://schemas.openxmlformats.org/officeDocument/2006/relationships/printerSettings" Target="../printerSettings/printerSettings644.bin"/><Relationship Id="rId33" Type="http://schemas.openxmlformats.org/officeDocument/2006/relationships/printerSettings" Target="../printerSettings/printerSettings652.bin"/><Relationship Id="rId2" Type="http://schemas.openxmlformats.org/officeDocument/2006/relationships/printerSettings" Target="../printerSettings/printerSettings621.bin"/><Relationship Id="rId16" Type="http://schemas.openxmlformats.org/officeDocument/2006/relationships/printerSettings" Target="../printerSettings/printerSettings635.bin"/><Relationship Id="rId20" Type="http://schemas.openxmlformats.org/officeDocument/2006/relationships/printerSettings" Target="../printerSettings/printerSettings639.bin"/><Relationship Id="rId29" Type="http://schemas.openxmlformats.org/officeDocument/2006/relationships/printerSettings" Target="../printerSettings/printerSettings648.bin"/><Relationship Id="rId1" Type="http://schemas.openxmlformats.org/officeDocument/2006/relationships/printerSettings" Target="../printerSettings/printerSettings620.bin"/><Relationship Id="rId6" Type="http://schemas.openxmlformats.org/officeDocument/2006/relationships/printerSettings" Target="../printerSettings/printerSettings625.bin"/><Relationship Id="rId11" Type="http://schemas.openxmlformats.org/officeDocument/2006/relationships/printerSettings" Target="../printerSettings/printerSettings630.bin"/><Relationship Id="rId24" Type="http://schemas.openxmlformats.org/officeDocument/2006/relationships/printerSettings" Target="../printerSettings/printerSettings643.bin"/><Relationship Id="rId32" Type="http://schemas.openxmlformats.org/officeDocument/2006/relationships/printerSettings" Target="../printerSettings/printerSettings651.bin"/><Relationship Id="rId37" Type="http://schemas.openxmlformats.org/officeDocument/2006/relationships/ctrlProp" Target="../ctrlProps/ctrlProp24.xml"/><Relationship Id="rId5" Type="http://schemas.openxmlformats.org/officeDocument/2006/relationships/printerSettings" Target="../printerSettings/printerSettings624.bin"/><Relationship Id="rId15" Type="http://schemas.openxmlformats.org/officeDocument/2006/relationships/printerSettings" Target="../printerSettings/printerSettings634.bin"/><Relationship Id="rId23" Type="http://schemas.openxmlformats.org/officeDocument/2006/relationships/printerSettings" Target="../printerSettings/printerSettings642.bin"/><Relationship Id="rId28" Type="http://schemas.openxmlformats.org/officeDocument/2006/relationships/printerSettings" Target="../printerSettings/printerSettings647.bin"/><Relationship Id="rId36" Type="http://schemas.openxmlformats.org/officeDocument/2006/relationships/ctrlProp" Target="../ctrlProps/ctrlProp23.xml"/><Relationship Id="rId10" Type="http://schemas.openxmlformats.org/officeDocument/2006/relationships/printerSettings" Target="../printerSettings/printerSettings629.bin"/><Relationship Id="rId19" Type="http://schemas.openxmlformats.org/officeDocument/2006/relationships/printerSettings" Target="../printerSettings/printerSettings638.bin"/><Relationship Id="rId31" Type="http://schemas.openxmlformats.org/officeDocument/2006/relationships/printerSettings" Target="../printerSettings/printerSettings650.bin"/><Relationship Id="rId4" Type="http://schemas.openxmlformats.org/officeDocument/2006/relationships/printerSettings" Target="../printerSettings/printerSettings623.bin"/><Relationship Id="rId9" Type="http://schemas.openxmlformats.org/officeDocument/2006/relationships/printerSettings" Target="../printerSettings/printerSettings628.bin"/><Relationship Id="rId14" Type="http://schemas.openxmlformats.org/officeDocument/2006/relationships/printerSettings" Target="../printerSettings/printerSettings633.bin"/><Relationship Id="rId22" Type="http://schemas.openxmlformats.org/officeDocument/2006/relationships/printerSettings" Target="../printerSettings/printerSettings641.bin"/><Relationship Id="rId27" Type="http://schemas.openxmlformats.org/officeDocument/2006/relationships/printerSettings" Target="../printerSettings/printerSettings646.bin"/><Relationship Id="rId30" Type="http://schemas.openxmlformats.org/officeDocument/2006/relationships/printerSettings" Target="../printerSettings/printerSettings649.bin"/><Relationship Id="rId35" Type="http://schemas.openxmlformats.org/officeDocument/2006/relationships/vmlDrawing" Target="../drawings/vmlDrawing6.vml"/><Relationship Id="rId8" Type="http://schemas.openxmlformats.org/officeDocument/2006/relationships/printerSettings" Target="../printerSettings/printerSettings627.bin"/><Relationship Id="rId3" Type="http://schemas.openxmlformats.org/officeDocument/2006/relationships/printerSettings" Target="../printerSettings/printerSettings622.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65.bin"/><Relationship Id="rId18" Type="http://schemas.openxmlformats.org/officeDocument/2006/relationships/printerSettings" Target="../printerSettings/printerSettings670.bin"/><Relationship Id="rId26" Type="http://schemas.openxmlformats.org/officeDocument/2006/relationships/printerSettings" Target="../printerSettings/printerSettings678.bin"/><Relationship Id="rId21" Type="http://schemas.openxmlformats.org/officeDocument/2006/relationships/printerSettings" Target="../printerSettings/printerSettings673.bin"/><Relationship Id="rId34" Type="http://schemas.openxmlformats.org/officeDocument/2006/relationships/printerSettings" Target="../printerSettings/printerSettings686.bin"/><Relationship Id="rId7" Type="http://schemas.openxmlformats.org/officeDocument/2006/relationships/printerSettings" Target="../printerSettings/printerSettings659.bin"/><Relationship Id="rId12" Type="http://schemas.openxmlformats.org/officeDocument/2006/relationships/printerSettings" Target="../printerSettings/printerSettings664.bin"/><Relationship Id="rId17" Type="http://schemas.openxmlformats.org/officeDocument/2006/relationships/printerSettings" Target="../printerSettings/printerSettings669.bin"/><Relationship Id="rId25" Type="http://schemas.openxmlformats.org/officeDocument/2006/relationships/printerSettings" Target="../printerSettings/printerSettings677.bin"/><Relationship Id="rId33" Type="http://schemas.openxmlformats.org/officeDocument/2006/relationships/printerSettings" Target="../printerSettings/printerSettings685.bin"/><Relationship Id="rId2" Type="http://schemas.openxmlformats.org/officeDocument/2006/relationships/printerSettings" Target="../printerSettings/printerSettings654.bin"/><Relationship Id="rId16" Type="http://schemas.openxmlformats.org/officeDocument/2006/relationships/printerSettings" Target="../printerSettings/printerSettings668.bin"/><Relationship Id="rId20" Type="http://schemas.openxmlformats.org/officeDocument/2006/relationships/printerSettings" Target="../printerSettings/printerSettings672.bin"/><Relationship Id="rId29" Type="http://schemas.openxmlformats.org/officeDocument/2006/relationships/printerSettings" Target="../printerSettings/printerSettings681.bin"/><Relationship Id="rId1" Type="http://schemas.openxmlformats.org/officeDocument/2006/relationships/printerSettings" Target="../printerSettings/printerSettings653.bin"/><Relationship Id="rId6" Type="http://schemas.openxmlformats.org/officeDocument/2006/relationships/printerSettings" Target="../printerSettings/printerSettings658.bin"/><Relationship Id="rId11" Type="http://schemas.openxmlformats.org/officeDocument/2006/relationships/printerSettings" Target="../printerSettings/printerSettings663.bin"/><Relationship Id="rId24" Type="http://schemas.openxmlformats.org/officeDocument/2006/relationships/printerSettings" Target="../printerSettings/printerSettings676.bin"/><Relationship Id="rId32" Type="http://schemas.openxmlformats.org/officeDocument/2006/relationships/printerSettings" Target="../printerSettings/printerSettings684.bin"/><Relationship Id="rId37" Type="http://schemas.openxmlformats.org/officeDocument/2006/relationships/drawing" Target="../drawings/drawing21.xml"/><Relationship Id="rId5" Type="http://schemas.openxmlformats.org/officeDocument/2006/relationships/printerSettings" Target="../printerSettings/printerSettings657.bin"/><Relationship Id="rId15" Type="http://schemas.openxmlformats.org/officeDocument/2006/relationships/printerSettings" Target="../printerSettings/printerSettings667.bin"/><Relationship Id="rId23" Type="http://schemas.openxmlformats.org/officeDocument/2006/relationships/printerSettings" Target="../printerSettings/printerSettings675.bin"/><Relationship Id="rId28" Type="http://schemas.openxmlformats.org/officeDocument/2006/relationships/printerSettings" Target="../printerSettings/printerSettings680.bin"/><Relationship Id="rId36" Type="http://schemas.openxmlformats.org/officeDocument/2006/relationships/printerSettings" Target="../printerSettings/printerSettings688.bin"/><Relationship Id="rId10" Type="http://schemas.openxmlformats.org/officeDocument/2006/relationships/printerSettings" Target="../printerSettings/printerSettings662.bin"/><Relationship Id="rId19" Type="http://schemas.openxmlformats.org/officeDocument/2006/relationships/printerSettings" Target="../printerSettings/printerSettings671.bin"/><Relationship Id="rId31" Type="http://schemas.openxmlformats.org/officeDocument/2006/relationships/printerSettings" Target="../printerSettings/printerSettings683.bin"/><Relationship Id="rId4" Type="http://schemas.openxmlformats.org/officeDocument/2006/relationships/printerSettings" Target="../printerSettings/printerSettings656.bin"/><Relationship Id="rId9" Type="http://schemas.openxmlformats.org/officeDocument/2006/relationships/printerSettings" Target="../printerSettings/printerSettings661.bin"/><Relationship Id="rId14" Type="http://schemas.openxmlformats.org/officeDocument/2006/relationships/printerSettings" Target="../printerSettings/printerSettings666.bin"/><Relationship Id="rId22" Type="http://schemas.openxmlformats.org/officeDocument/2006/relationships/printerSettings" Target="../printerSettings/printerSettings674.bin"/><Relationship Id="rId27" Type="http://schemas.openxmlformats.org/officeDocument/2006/relationships/printerSettings" Target="../printerSettings/printerSettings679.bin"/><Relationship Id="rId30" Type="http://schemas.openxmlformats.org/officeDocument/2006/relationships/printerSettings" Target="../printerSettings/printerSettings682.bin"/><Relationship Id="rId35" Type="http://schemas.openxmlformats.org/officeDocument/2006/relationships/printerSettings" Target="../printerSettings/printerSettings687.bin"/><Relationship Id="rId8" Type="http://schemas.openxmlformats.org/officeDocument/2006/relationships/printerSettings" Target="../printerSettings/printerSettings660.bin"/><Relationship Id="rId3" Type="http://schemas.openxmlformats.org/officeDocument/2006/relationships/printerSettings" Target="../printerSettings/printerSettings655.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696.bin"/><Relationship Id="rId13" Type="http://schemas.openxmlformats.org/officeDocument/2006/relationships/printerSettings" Target="../printerSettings/printerSettings701.bin"/><Relationship Id="rId18" Type="http://schemas.openxmlformats.org/officeDocument/2006/relationships/printerSettings" Target="../printerSettings/printerSettings706.bin"/><Relationship Id="rId26" Type="http://schemas.openxmlformats.org/officeDocument/2006/relationships/printerSettings" Target="../printerSettings/printerSettings714.bin"/><Relationship Id="rId3" Type="http://schemas.openxmlformats.org/officeDocument/2006/relationships/printerSettings" Target="../printerSettings/printerSettings691.bin"/><Relationship Id="rId21" Type="http://schemas.openxmlformats.org/officeDocument/2006/relationships/printerSettings" Target="../printerSettings/printerSettings709.bin"/><Relationship Id="rId7" Type="http://schemas.openxmlformats.org/officeDocument/2006/relationships/printerSettings" Target="../printerSettings/printerSettings695.bin"/><Relationship Id="rId12" Type="http://schemas.openxmlformats.org/officeDocument/2006/relationships/printerSettings" Target="../printerSettings/printerSettings700.bin"/><Relationship Id="rId17" Type="http://schemas.openxmlformats.org/officeDocument/2006/relationships/printerSettings" Target="../printerSettings/printerSettings705.bin"/><Relationship Id="rId25" Type="http://schemas.openxmlformats.org/officeDocument/2006/relationships/printerSettings" Target="../printerSettings/printerSettings713.bin"/><Relationship Id="rId2" Type="http://schemas.openxmlformats.org/officeDocument/2006/relationships/printerSettings" Target="../printerSettings/printerSettings690.bin"/><Relationship Id="rId16" Type="http://schemas.openxmlformats.org/officeDocument/2006/relationships/printerSettings" Target="../printerSettings/printerSettings704.bin"/><Relationship Id="rId20" Type="http://schemas.openxmlformats.org/officeDocument/2006/relationships/printerSettings" Target="../printerSettings/printerSettings708.bin"/><Relationship Id="rId29" Type="http://schemas.openxmlformats.org/officeDocument/2006/relationships/printerSettings" Target="../printerSettings/printerSettings717.bin"/><Relationship Id="rId1" Type="http://schemas.openxmlformats.org/officeDocument/2006/relationships/printerSettings" Target="../printerSettings/printerSettings689.bin"/><Relationship Id="rId6" Type="http://schemas.openxmlformats.org/officeDocument/2006/relationships/printerSettings" Target="../printerSettings/printerSettings694.bin"/><Relationship Id="rId11" Type="http://schemas.openxmlformats.org/officeDocument/2006/relationships/printerSettings" Target="../printerSettings/printerSettings699.bin"/><Relationship Id="rId24" Type="http://schemas.openxmlformats.org/officeDocument/2006/relationships/printerSettings" Target="../printerSettings/printerSettings712.bin"/><Relationship Id="rId5" Type="http://schemas.openxmlformats.org/officeDocument/2006/relationships/printerSettings" Target="../printerSettings/printerSettings693.bin"/><Relationship Id="rId15" Type="http://schemas.openxmlformats.org/officeDocument/2006/relationships/printerSettings" Target="../printerSettings/printerSettings703.bin"/><Relationship Id="rId23" Type="http://schemas.openxmlformats.org/officeDocument/2006/relationships/printerSettings" Target="../printerSettings/printerSettings711.bin"/><Relationship Id="rId28" Type="http://schemas.openxmlformats.org/officeDocument/2006/relationships/printerSettings" Target="../printerSettings/printerSettings716.bin"/><Relationship Id="rId10" Type="http://schemas.openxmlformats.org/officeDocument/2006/relationships/printerSettings" Target="../printerSettings/printerSettings698.bin"/><Relationship Id="rId19" Type="http://schemas.openxmlformats.org/officeDocument/2006/relationships/printerSettings" Target="../printerSettings/printerSettings707.bin"/><Relationship Id="rId31" Type="http://schemas.openxmlformats.org/officeDocument/2006/relationships/drawing" Target="../drawings/drawing22.xml"/><Relationship Id="rId4" Type="http://schemas.openxmlformats.org/officeDocument/2006/relationships/printerSettings" Target="../printerSettings/printerSettings692.bin"/><Relationship Id="rId9" Type="http://schemas.openxmlformats.org/officeDocument/2006/relationships/printerSettings" Target="../printerSettings/printerSettings697.bin"/><Relationship Id="rId14" Type="http://schemas.openxmlformats.org/officeDocument/2006/relationships/printerSettings" Target="../printerSettings/printerSettings702.bin"/><Relationship Id="rId22" Type="http://schemas.openxmlformats.org/officeDocument/2006/relationships/printerSettings" Target="../printerSettings/printerSettings710.bin"/><Relationship Id="rId27" Type="http://schemas.openxmlformats.org/officeDocument/2006/relationships/printerSettings" Target="../printerSettings/printerSettings715.bin"/><Relationship Id="rId30" Type="http://schemas.openxmlformats.org/officeDocument/2006/relationships/printerSettings" Target="../printerSettings/printerSettings71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26.bin"/><Relationship Id="rId13" Type="http://schemas.openxmlformats.org/officeDocument/2006/relationships/printerSettings" Target="../printerSettings/printerSettings731.bin"/><Relationship Id="rId18" Type="http://schemas.openxmlformats.org/officeDocument/2006/relationships/printerSettings" Target="../printerSettings/printerSettings736.bin"/><Relationship Id="rId3" Type="http://schemas.openxmlformats.org/officeDocument/2006/relationships/printerSettings" Target="../printerSettings/printerSettings721.bin"/><Relationship Id="rId21" Type="http://schemas.openxmlformats.org/officeDocument/2006/relationships/printerSettings" Target="../printerSettings/printerSettings739.bin"/><Relationship Id="rId7" Type="http://schemas.openxmlformats.org/officeDocument/2006/relationships/printerSettings" Target="../printerSettings/printerSettings725.bin"/><Relationship Id="rId12" Type="http://schemas.openxmlformats.org/officeDocument/2006/relationships/printerSettings" Target="../printerSettings/printerSettings730.bin"/><Relationship Id="rId17" Type="http://schemas.openxmlformats.org/officeDocument/2006/relationships/printerSettings" Target="../printerSettings/printerSettings735.bin"/><Relationship Id="rId25" Type="http://schemas.openxmlformats.org/officeDocument/2006/relationships/drawing" Target="../drawings/drawing23.xml"/><Relationship Id="rId2" Type="http://schemas.openxmlformats.org/officeDocument/2006/relationships/printerSettings" Target="../printerSettings/printerSettings720.bin"/><Relationship Id="rId16" Type="http://schemas.openxmlformats.org/officeDocument/2006/relationships/printerSettings" Target="../printerSettings/printerSettings734.bin"/><Relationship Id="rId20" Type="http://schemas.openxmlformats.org/officeDocument/2006/relationships/printerSettings" Target="../printerSettings/printerSettings738.bin"/><Relationship Id="rId1" Type="http://schemas.openxmlformats.org/officeDocument/2006/relationships/printerSettings" Target="../printerSettings/printerSettings719.bin"/><Relationship Id="rId6" Type="http://schemas.openxmlformats.org/officeDocument/2006/relationships/printerSettings" Target="../printerSettings/printerSettings724.bin"/><Relationship Id="rId11" Type="http://schemas.openxmlformats.org/officeDocument/2006/relationships/printerSettings" Target="../printerSettings/printerSettings729.bin"/><Relationship Id="rId24" Type="http://schemas.openxmlformats.org/officeDocument/2006/relationships/printerSettings" Target="../printerSettings/printerSettings742.bin"/><Relationship Id="rId5" Type="http://schemas.openxmlformats.org/officeDocument/2006/relationships/printerSettings" Target="../printerSettings/printerSettings723.bin"/><Relationship Id="rId15" Type="http://schemas.openxmlformats.org/officeDocument/2006/relationships/printerSettings" Target="../printerSettings/printerSettings733.bin"/><Relationship Id="rId23" Type="http://schemas.openxmlformats.org/officeDocument/2006/relationships/printerSettings" Target="../printerSettings/printerSettings741.bin"/><Relationship Id="rId10" Type="http://schemas.openxmlformats.org/officeDocument/2006/relationships/printerSettings" Target="../printerSettings/printerSettings728.bin"/><Relationship Id="rId19" Type="http://schemas.openxmlformats.org/officeDocument/2006/relationships/printerSettings" Target="../printerSettings/printerSettings737.bin"/><Relationship Id="rId4" Type="http://schemas.openxmlformats.org/officeDocument/2006/relationships/printerSettings" Target="../printerSettings/printerSettings722.bin"/><Relationship Id="rId9" Type="http://schemas.openxmlformats.org/officeDocument/2006/relationships/printerSettings" Target="../printerSettings/printerSettings727.bin"/><Relationship Id="rId14" Type="http://schemas.openxmlformats.org/officeDocument/2006/relationships/printerSettings" Target="../printerSettings/printerSettings732.bin"/><Relationship Id="rId22" Type="http://schemas.openxmlformats.org/officeDocument/2006/relationships/printerSettings" Target="../printerSettings/printerSettings740.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755.bin"/><Relationship Id="rId18" Type="http://schemas.openxmlformats.org/officeDocument/2006/relationships/printerSettings" Target="../printerSettings/printerSettings760.bin"/><Relationship Id="rId26" Type="http://schemas.openxmlformats.org/officeDocument/2006/relationships/printerSettings" Target="../printerSettings/printerSettings768.bin"/><Relationship Id="rId21" Type="http://schemas.openxmlformats.org/officeDocument/2006/relationships/printerSettings" Target="../printerSettings/printerSettings763.bin"/><Relationship Id="rId34" Type="http://schemas.openxmlformats.org/officeDocument/2006/relationships/printerSettings" Target="../printerSettings/printerSettings776.bin"/><Relationship Id="rId7" Type="http://schemas.openxmlformats.org/officeDocument/2006/relationships/printerSettings" Target="../printerSettings/printerSettings749.bin"/><Relationship Id="rId12" Type="http://schemas.openxmlformats.org/officeDocument/2006/relationships/printerSettings" Target="../printerSettings/printerSettings754.bin"/><Relationship Id="rId17" Type="http://schemas.openxmlformats.org/officeDocument/2006/relationships/printerSettings" Target="../printerSettings/printerSettings759.bin"/><Relationship Id="rId25" Type="http://schemas.openxmlformats.org/officeDocument/2006/relationships/printerSettings" Target="../printerSettings/printerSettings767.bin"/><Relationship Id="rId33" Type="http://schemas.openxmlformats.org/officeDocument/2006/relationships/printerSettings" Target="../printerSettings/printerSettings775.bin"/><Relationship Id="rId2" Type="http://schemas.openxmlformats.org/officeDocument/2006/relationships/printerSettings" Target="../printerSettings/printerSettings744.bin"/><Relationship Id="rId16" Type="http://schemas.openxmlformats.org/officeDocument/2006/relationships/printerSettings" Target="../printerSettings/printerSettings758.bin"/><Relationship Id="rId20" Type="http://schemas.openxmlformats.org/officeDocument/2006/relationships/printerSettings" Target="../printerSettings/printerSettings762.bin"/><Relationship Id="rId29" Type="http://schemas.openxmlformats.org/officeDocument/2006/relationships/printerSettings" Target="../printerSettings/printerSettings771.bin"/><Relationship Id="rId1" Type="http://schemas.openxmlformats.org/officeDocument/2006/relationships/printerSettings" Target="../printerSettings/printerSettings743.bin"/><Relationship Id="rId6" Type="http://schemas.openxmlformats.org/officeDocument/2006/relationships/printerSettings" Target="../printerSettings/printerSettings748.bin"/><Relationship Id="rId11" Type="http://schemas.openxmlformats.org/officeDocument/2006/relationships/printerSettings" Target="../printerSettings/printerSettings753.bin"/><Relationship Id="rId24" Type="http://schemas.openxmlformats.org/officeDocument/2006/relationships/printerSettings" Target="../printerSettings/printerSettings766.bin"/><Relationship Id="rId32" Type="http://schemas.openxmlformats.org/officeDocument/2006/relationships/printerSettings" Target="../printerSettings/printerSettings774.bin"/><Relationship Id="rId37" Type="http://schemas.openxmlformats.org/officeDocument/2006/relationships/drawing" Target="../drawings/drawing24.xml"/><Relationship Id="rId5" Type="http://schemas.openxmlformats.org/officeDocument/2006/relationships/printerSettings" Target="../printerSettings/printerSettings747.bin"/><Relationship Id="rId15" Type="http://schemas.openxmlformats.org/officeDocument/2006/relationships/printerSettings" Target="../printerSettings/printerSettings757.bin"/><Relationship Id="rId23" Type="http://schemas.openxmlformats.org/officeDocument/2006/relationships/printerSettings" Target="../printerSettings/printerSettings765.bin"/><Relationship Id="rId28" Type="http://schemas.openxmlformats.org/officeDocument/2006/relationships/printerSettings" Target="../printerSettings/printerSettings770.bin"/><Relationship Id="rId36" Type="http://schemas.openxmlformats.org/officeDocument/2006/relationships/printerSettings" Target="../printerSettings/printerSettings778.bin"/><Relationship Id="rId10" Type="http://schemas.openxmlformats.org/officeDocument/2006/relationships/printerSettings" Target="../printerSettings/printerSettings752.bin"/><Relationship Id="rId19" Type="http://schemas.openxmlformats.org/officeDocument/2006/relationships/printerSettings" Target="../printerSettings/printerSettings761.bin"/><Relationship Id="rId31" Type="http://schemas.openxmlformats.org/officeDocument/2006/relationships/printerSettings" Target="../printerSettings/printerSettings773.bin"/><Relationship Id="rId4" Type="http://schemas.openxmlformats.org/officeDocument/2006/relationships/printerSettings" Target="../printerSettings/printerSettings746.bin"/><Relationship Id="rId9" Type="http://schemas.openxmlformats.org/officeDocument/2006/relationships/printerSettings" Target="../printerSettings/printerSettings751.bin"/><Relationship Id="rId14" Type="http://schemas.openxmlformats.org/officeDocument/2006/relationships/printerSettings" Target="../printerSettings/printerSettings756.bin"/><Relationship Id="rId22" Type="http://schemas.openxmlformats.org/officeDocument/2006/relationships/printerSettings" Target="../printerSettings/printerSettings764.bin"/><Relationship Id="rId27" Type="http://schemas.openxmlformats.org/officeDocument/2006/relationships/printerSettings" Target="../printerSettings/printerSettings769.bin"/><Relationship Id="rId30" Type="http://schemas.openxmlformats.org/officeDocument/2006/relationships/printerSettings" Target="../printerSettings/printerSettings772.bin"/><Relationship Id="rId35" Type="http://schemas.openxmlformats.org/officeDocument/2006/relationships/printerSettings" Target="../printerSettings/printerSettings777.bin"/><Relationship Id="rId8" Type="http://schemas.openxmlformats.org/officeDocument/2006/relationships/printerSettings" Target="../printerSettings/printerSettings750.bin"/><Relationship Id="rId3" Type="http://schemas.openxmlformats.org/officeDocument/2006/relationships/printerSettings" Target="../printerSettings/printerSettings74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1.bin"/><Relationship Id="rId2" Type="http://schemas.openxmlformats.org/officeDocument/2006/relationships/printerSettings" Target="../printerSettings/printerSettings780.bin"/><Relationship Id="rId1" Type="http://schemas.openxmlformats.org/officeDocument/2006/relationships/printerSettings" Target="../printerSettings/printerSettings779.bin"/><Relationship Id="rId6" Type="http://schemas.openxmlformats.org/officeDocument/2006/relationships/drawing" Target="../drawings/drawing25.xml"/><Relationship Id="rId5" Type="http://schemas.openxmlformats.org/officeDocument/2006/relationships/printerSettings" Target="../printerSettings/printerSettings783.bin"/><Relationship Id="rId4" Type="http://schemas.openxmlformats.org/officeDocument/2006/relationships/printerSettings" Target="../printerSettings/printerSettings782.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796.bin"/><Relationship Id="rId18" Type="http://schemas.openxmlformats.org/officeDocument/2006/relationships/printerSettings" Target="../printerSettings/printerSettings801.bin"/><Relationship Id="rId26" Type="http://schemas.openxmlformats.org/officeDocument/2006/relationships/printerSettings" Target="../printerSettings/printerSettings809.bin"/><Relationship Id="rId3" Type="http://schemas.openxmlformats.org/officeDocument/2006/relationships/printerSettings" Target="../printerSettings/printerSettings786.bin"/><Relationship Id="rId21" Type="http://schemas.openxmlformats.org/officeDocument/2006/relationships/printerSettings" Target="../printerSettings/printerSettings804.bin"/><Relationship Id="rId7" Type="http://schemas.openxmlformats.org/officeDocument/2006/relationships/printerSettings" Target="../printerSettings/printerSettings790.bin"/><Relationship Id="rId12" Type="http://schemas.openxmlformats.org/officeDocument/2006/relationships/printerSettings" Target="../printerSettings/printerSettings795.bin"/><Relationship Id="rId17" Type="http://schemas.openxmlformats.org/officeDocument/2006/relationships/printerSettings" Target="../printerSettings/printerSettings800.bin"/><Relationship Id="rId25" Type="http://schemas.openxmlformats.org/officeDocument/2006/relationships/printerSettings" Target="../printerSettings/printerSettings808.bin"/><Relationship Id="rId33" Type="http://schemas.openxmlformats.org/officeDocument/2006/relationships/drawing" Target="../drawings/drawing26.xml"/><Relationship Id="rId2" Type="http://schemas.openxmlformats.org/officeDocument/2006/relationships/printerSettings" Target="../printerSettings/printerSettings785.bin"/><Relationship Id="rId16" Type="http://schemas.openxmlformats.org/officeDocument/2006/relationships/printerSettings" Target="../printerSettings/printerSettings799.bin"/><Relationship Id="rId20" Type="http://schemas.openxmlformats.org/officeDocument/2006/relationships/printerSettings" Target="../printerSettings/printerSettings803.bin"/><Relationship Id="rId29" Type="http://schemas.openxmlformats.org/officeDocument/2006/relationships/printerSettings" Target="../printerSettings/printerSettings812.bin"/><Relationship Id="rId1" Type="http://schemas.openxmlformats.org/officeDocument/2006/relationships/printerSettings" Target="../printerSettings/printerSettings784.bin"/><Relationship Id="rId6" Type="http://schemas.openxmlformats.org/officeDocument/2006/relationships/printerSettings" Target="../printerSettings/printerSettings789.bin"/><Relationship Id="rId11" Type="http://schemas.openxmlformats.org/officeDocument/2006/relationships/printerSettings" Target="../printerSettings/printerSettings794.bin"/><Relationship Id="rId24" Type="http://schemas.openxmlformats.org/officeDocument/2006/relationships/printerSettings" Target="../printerSettings/printerSettings807.bin"/><Relationship Id="rId32" Type="http://schemas.openxmlformats.org/officeDocument/2006/relationships/printerSettings" Target="../printerSettings/printerSettings815.bin"/><Relationship Id="rId5" Type="http://schemas.openxmlformats.org/officeDocument/2006/relationships/printerSettings" Target="../printerSettings/printerSettings788.bin"/><Relationship Id="rId15" Type="http://schemas.openxmlformats.org/officeDocument/2006/relationships/printerSettings" Target="../printerSettings/printerSettings798.bin"/><Relationship Id="rId23" Type="http://schemas.openxmlformats.org/officeDocument/2006/relationships/printerSettings" Target="../printerSettings/printerSettings806.bin"/><Relationship Id="rId28" Type="http://schemas.openxmlformats.org/officeDocument/2006/relationships/printerSettings" Target="../printerSettings/printerSettings811.bin"/><Relationship Id="rId10" Type="http://schemas.openxmlformats.org/officeDocument/2006/relationships/printerSettings" Target="../printerSettings/printerSettings793.bin"/><Relationship Id="rId19" Type="http://schemas.openxmlformats.org/officeDocument/2006/relationships/printerSettings" Target="../printerSettings/printerSettings802.bin"/><Relationship Id="rId31" Type="http://schemas.openxmlformats.org/officeDocument/2006/relationships/printerSettings" Target="../printerSettings/printerSettings814.bin"/><Relationship Id="rId4" Type="http://schemas.openxmlformats.org/officeDocument/2006/relationships/printerSettings" Target="../printerSettings/printerSettings787.bin"/><Relationship Id="rId9" Type="http://schemas.openxmlformats.org/officeDocument/2006/relationships/printerSettings" Target="../printerSettings/printerSettings792.bin"/><Relationship Id="rId14" Type="http://schemas.openxmlformats.org/officeDocument/2006/relationships/printerSettings" Target="../printerSettings/printerSettings797.bin"/><Relationship Id="rId22" Type="http://schemas.openxmlformats.org/officeDocument/2006/relationships/printerSettings" Target="../printerSettings/printerSettings805.bin"/><Relationship Id="rId27" Type="http://schemas.openxmlformats.org/officeDocument/2006/relationships/printerSettings" Target="../printerSettings/printerSettings810.bin"/><Relationship Id="rId30" Type="http://schemas.openxmlformats.org/officeDocument/2006/relationships/printerSettings" Target="../printerSettings/printerSettings813.bin"/><Relationship Id="rId8" Type="http://schemas.openxmlformats.org/officeDocument/2006/relationships/printerSettings" Target="../printerSettings/printerSettings791.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823.bin"/><Relationship Id="rId13" Type="http://schemas.openxmlformats.org/officeDocument/2006/relationships/printerSettings" Target="../printerSettings/printerSettings828.bin"/><Relationship Id="rId18" Type="http://schemas.openxmlformats.org/officeDocument/2006/relationships/printerSettings" Target="../printerSettings/printerSettings833.bin"/><Relationship Id="rId26" Type="http://schemas.openxmlformats.org/officeDocument/2006/relationships/printerSettings" Target="../printerSettings/printerSettings841.bin"/><Relationship Id="rId3" Type="http://schemas.openxmlformats.org/officeDocument/2006/relationships/printerSettings" Target="../printerSettings/printerSettings818.bin"/><Relationship Id="rId21" Type="http://schemas.openxmlformats.org/officeDocument/2006/relationships/printerSettings" Target="../printerSettings/printerSettings836.bin"/><Relationship Id="rId7" Type="http://schemas.openxmlformats.org/officeDocument/2006/relationships/printerSettings" Target="../printerSettings/printerSettings822.bin"/><Relationship Id="rId12" Type="http://schemas.openxmlformats.org/officeDocument/2006/relationships/printerSettings" Target="../printerSettings/printerSettings827.bin"/><Relationship Id="rId17" Type="http://schemas.openxmlformats.org/officeDocument/2006/relationships/printerSettings" Target="../printerSettings/printerSettings832.bin"/><Relationship Id="rId25" Type="http://schemas.openxmlformats.org/officeDocument/2006/relationships/printerSettings" Target="../printerSettings/printerSettings840.bin"/><Relationship Id="rId2" Type="http://schemas.openxmlformats.org/officeDocument/2006/relationships/printerSettings" Target="../printerSettings/printerSettings817.bin"/><Relationship Id="rId16" Type="http://schemas.openxmlformats.org/officeDocument/2006/relationships/printerSettings" Target="../printerSettings/printerSettings831.bin"/><Relationship Id="rId20" Type="http://schemas.openxmlformats.org/officeDocument/2006/relationships/printerSettings" Target="../printerSettings/printerSettings835.bin"/><Relationship Id="rId29" Type="http://schemas.openxmlformats.org/officeDocument/2006/relationships/printerSettings" Target="../printerSettings/printerSettings844.bin"/><Relationship Id="rId1" Type="http://schemas.openxmlformats.org/officeDocument/2006/relationships/printerSettings" Target="../printerSettings/printerSettings816.bin"/><Relationship Id="rId6" Type="http://schemas.openxmlformats.org/officeDocument/2006/relationships/printerSettings" Target="../printerSettings/printerSettings821.bin"/><Relationship Id="rId11" Type="http://schemas.openxmlformats.org/officeDocument/2006/relationships/printerSettings" Target="../printerSettings/printerSettings826.bin"/><Relationship Id="rId24" Type="http://schemas.openxmlformats.org/officeDocument/2006/relationships/printerSettings" Target="../printerSettings/printerSettings839.bin"/><Relationship Id="rId32" Type="http://schemas.openxmlformats.org/officeDocument/2006/relationships/printerSettings" Target="../printerSettings/printerSettings847.bin"/><Relationship Id="rId5" Type="http://schemas.openxmlformats.org/officeDocument/2006/relationships/printerSettings" Target="../printerSettings/printerSettings820.bin"/><Relationship Id="rId15" Type="http://schemas.openxmlformats.org/officeDocument/2006/relationships/printerSettings" Target="../printerSettings/printerSettings830.bin"/><Relationship Id="rId23" Type="http://schemas.openxmlformats.org/officeDocument/2006/relationships/printerSettings" Target="../printerSettings/printerSettings838.bin"/><Relationship Id="rId28" Type="http://schemas.openxmlformats.org/officeDocument/2006/relationships/printerSettings" Target="../printerSettings/printerSettings843.bin"/><Relationship Id="rId10" Type="http://schemas.openxmlformats.org/officeDocument/2006/relationships/printerSettings" Target="../printerSettings/printerSettings825.bin"/><Relationship Id="rId19" Type="http://schemas.openxmlformats.org/officeDocument/2006/relationships/printerSettings" Target="../printerSettings/printerSettings834.bin"/><Relationship Id="rId31" Type="http://schemas.openxmlformats.org/officeDocument/2006/relationships/printerSettings" Target="../printerSettings/printerSettings846.bin"/><Relationship Id="rId4" Type="http://schemas.openxmlformats.org/officeDocument/2006/relationships/printerSettings" Target="../printerSettings/printerSettings819.bin"/><Relationship Id="rId9" Type="http://schemas.openxmlformats.org/officeDocument/2006/relationships/printerSettings" Target="../printerSettings/printerSettings824.bin"/><Relationship Id="rId14" Type="http://schemas.openxmlformats.org/officeDocument/2006/relationships/printerSettings" Target="../printerSettings/printerSettings829.bin"/><Relationship Id="rId22" Type="http://schemas.openxmlformats.org/officeDocument/2006/relationships/printerSettings" Target="../printerSettings/printerSettings837.bin"/><Relationship Id="rId27" Type="http://schemas.openxmlformats.org/officeDocument/2006/relationships/printerSettings" Target="../printerSettings/printerSettings842.bin"/><Relationship Id="rId30" Type="http://schemas.openxmlformats.org/officeDocument/2006/relationships/printerSettings" Target="../printerSettings/printerSettings8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view="pageBreakPreview" zoomScale="130" zoomScaleNormal="100" zoomScaleSheetLayoutView="130" workbookViewId="0">
      <selection activeCell="M5" sqref="M5"/>
    </sheetView>
  </sheetViews>
  <sheetFormatPr defaultRowHeight="15.75"/>
  <cols>
    <col min="1" max="1" width="27.5703125" style="65" customWidth="1"/>
    <col min="2" max="2" width="12.85546875" style="65" customWidth="1"/>
    <col min="3" max="3" width="11.85546875" style="65" customWidth="1"/>
    <col min="4" max="4" width="18" style="65" customWidth="1"/>
    <col min="5" max="7" width="9.140625" style="65"/>
    <col min="8" max="8" width="12.42578125" style="65" customWidth="1"/>
    <col min="9" max="16384" width="9.140625" style="25"/>
  </cols>
  <sheetData>
    <row r="1" spans="1:8" ht="144" customHeight="1">
      <c r="A1" s="148" t="s">
        <v>313</v>
      </c>
      <c r="B1" s="572" t="s">
        <v>734</v>
      </c>
      <c r="C1" s="573"/>
      <c r="D1" s="573"/>
      <c r="E1" s="573"/>
      <c r="F1" s="573"/>
      <c r="G1" s="573"/>
      <c r="H1" s="573"/>
    </row>
    <row r="2" spans="1:8" ht="30.75" customHeight="1">
      <c r="A2" s="148" t="s">
        <v>179</v>
      </c>
      <c r="B2" s="148" t="s">
        <v>735</v>
      </c>
    </row>
    <row r="3" spans="1:8" ht="30.75" customHeight="1">
      <c r="A3" s="148" t="s">
        <v>312</v>
      </c>
      <c r="B3" s="575" t="s">
        <v>736</v>
      </c>
      <c r="C3" s="576"/>
      <c r="D3" s="576"/>
      <c r="E3" s="576"/>
      <c r="F3" s="576"/>
      <c r="G3" s="576"/>
      <c r="H3" s="576"/>
    </row>
    <row r="4" spans="1:8">
      <c r="B4" s="574"/>
      <c r="C4" s="574"/>
    </row>
    <row r="5" spans="1:8" ht="16.5">
      <c r="A5" s="148" t="s">
        <v>122</v>
      </c>
      <c r="B5" s="489"/>
      <c r="C5" s="489"/>
    </row>
    <row r="6" spans="1:8" ht="16.5">
      <c r="B6" s="504"/>
    </row>
    <row r="7" spans="1:8" ht="16.5">
      <c r="A7" s="181"/>
    </row>
  </sheetData>
  <sheetProtection formatColumns="0" formatRows="0" selectLockedCells="1"/>
  <customSheetViews>
    <customSheetView guid="{B36D49CA-5796-4086-B7D0-4AD7F327B4EC}" scale="130" showPageBreaks="1" state="hidden" view="pageBreakPreview" showRuler="0">
      <selection activeCell="D12" sqref="D12"/>
      <pageMargins left="0.75" right="0.75" top="1" bottom="1" header="0.5" footer="0.5"/>
      <pageSetup scale="90" orientation="portrait" r:id="rId1"/>
      <headerFooter alignWithMargins="0"/>
    </customSheetView>
    <customSheetView guid="{CD28740F-9825-447C-B887-B18F0232D126}" scale="130" showPageBreaks="1" state="hidden" view="pageBreakPreview" showRuler="0">
      <selection activeCell="D12" sqref="D12"/>
      <pageMargins left="0.75" right="0.75" top="1" bottom="1" header="0.5" footer="0.5"/>
      <pageSetup scale="90" orientation="portrait" r:id="rId2"/>
      <headerFooter alignWithMargins="0"/>
    </customSheetView>
    <customSheetView guid="{012A8702-091E-4FD1-8E26-12B65B8B3B8C}" state="hidden" showRuler="0">
      <selection activeCell="D2" sqref="D2"/>
      <pageMargins left="0.75" right="0.75" top="1" bottom="1" header="0.5" footer="0.5"/>
      <pageSetup orientation="portrait" r:id="rId3"/>
      <headerFooter alignWithMargins="0"/>
    </customSheetView>
    <customSheetView guid="{0D490C87-B003-4943-9825-ACE0B8E7CC06}" state="hidden" showRuler="0">
      <selection activeCell="B10" sqref="B10"/>
      <pageMargins left="0.75" right="0.75" top="1" bottom="1" header="0.5" footer="0.5"/>
      <pageSetup orientation="portrait" r:id="rId4"/>
      <headerFooter alignWithMargins="0"/>
    </customSheetView>
    <customSheetView guid="{4D67A8FB-66CE-4EFD-8932-C754BE25ED43}" state="hidden" showRuler="0">
      <selection activeCell="D11" sqref="D11"/>
      <pageMargins left="0.75" right="0.75" top="1" bottom="1" header="0.5" footer="0.5"/>
      <pageSetup orientation="portrait" r:id="rId5"/>
      <headerFooter alignWithMargins="0"/>
    </customSheetView>
    <customSheetView guid="{B07CB001-8FAF-40AD-8AD5-A65A64B33B35}" state="hidden" showRuler="0">
      <selection activeCell="H5" sqref="H5"/>
      <pageMargins left="0.75" right="0.75" top="1" bottom="1" header="0.5" footer="0.5"/>
      <pageSetup orientation="portrait" r:id="rId6"/>
      <headerFooter alignWithMargins="0"/>
    </customSheetView>
    <customSheetView guid="{8CF338B0-8CA3-4AF4-816D-CB7A6D8E33BC}" state="hidden" showRuler="0">
      <selection activeCell="G4" sqref="G4"/>
      <pageMargins left="0.75" right="0.75" top="1" bottom="1" header="0.5" footer="0.5"/>
      <pageSetup orientation="portrait" r:id="rId7"/>
      <headerFooter alignWithMargins="0"/>
    </customSheetView>
    <customSheetView guid="{D05C69EC-C4A6-4AED-AFBA-A3044FD4B3FB}" state="hidden" showRuler="0">
      <selection activeCell="F10" sqref="F10"/>
      <pageMargins left="0.75" right="0.75" top="1" bottom="1" header="0.5" footer="0.5"/>
      <pageSetup orientation="portrait" r:id="rId8"/>
      <headerFooter alignWithMargins="0"/>
    </customSheetView>
    <customSheetView guid="{BE615921-12B2-47E1-81BB-292B559B4C46}" state="hidden" showRuler="0">
      <selection activeCell="B11" sqref="B11"/>
      <pageMargins left="0.75" right="0.75" top="1" bottom="1" header="0.5" footer="0.5"/>
      <pageSetup orientation="portrait" r:id="rId9"/>
      <headerFooter alignWithMargins="0"/>
    </customSheetView>
    <customSheetView guid="{13A93EBF-985A-49FD-9FE0-DC75D238EC8C}" state="hidden" showRuler="0">
      <selection activeCell="G17" sqref="G17"/>
      <pageMargins left="0.75" right="0.75" top="1" bottom="1" header="0.5" footer="0.5"/>
      <pageSetup orientation="portrait" r:id="rId10"/>
      <headerFooter alignWithMargins="0"/>
    </customSheetView>
    <customSheetView guid="{1E2D7167-D6B7-4690-9A83-BF768C4223A4}" state="hidden" showRuler="0">
      <selection activeCell="E6" sqref="E6"/>
      <pageMargins left="0.75" right="0.75" top="1" bottom="1" header="0.5" footer="0.5"/>
      <pageSetup orientation="portrait" r:id="rId11"/>
      <headerFooter alignWithMargins="0"/>
    </customSheetView>
    <customSheetView guid="{7A88FC7A-7690-48AB-B789-172043AFADC8}" state="hidden" showRuler="0">
      <selection activeCell="D11" sqref="D11"/>
      <pageMargins left="0.75" right="0.75" top="1" bottom="1" header="0.5" footer="0.5"/>
      <pageSetup orientation="portrait" r:id="rId12"/>
      <headerFooter alignWithMargins="0"/>
    </customSheetView>
    <customSheetView guid="{CB7CD015-9A92-451A-BEF4-2BC98E3768DD}" state="hidden" showRuler="0">
      <selection activeCell="D10" sqref="D10"/>
      <pageMargins left="0.75" right="0.75" top="1" bottom="1" header="0.5" footer="0.5"/>
      <pageSetup orientation="portrait" r:id="rId13"/>
      <headerFooter alignWithMargins="0"/>
    </customSheetView>
    <customSheetView guid="{44C1C443-3199-4288-884A-D16AF7B2CD69}" state="hidden" showRuler="0">
      <selection activeCell="E9" sqref="E9"/>
      <pageMargins left="0.75" right="0.75" top="1" bottom="1" header="0.5" footer="0.5"/>
      <pageSetup orientation="portrait" r:id="rId14"/>
      <headerFooter alignWithMargins="0"/>
    </customSheetView>
    <customSheetView guid="{82E8A0F5-0020-4355-95CF-28601763A783}" state="hidden" showRuler="0">
      <selection activeCell="F11" sqref="F11"/>
      <pageMargins left="0.75" right="0.75" top="1" bottom="1" header="0.5" footer="0.5"/>
      <pageSetup orientation="portrait" r:id="rId15"/>
      <headerFooter alignWithMargins="0"/>
    </customSheetView>
    <customSheetView guid="{240327DD-375F-45D4-BA52-89AFD79FE6A1}" state="hidden" showRuler="0">
      <selection activeCell="B6" sqref="B6"/>
      <pageMargins left="0.75" right="0.75" top="1" bottom="1" header="0.5" footer="0.5"/>
      <pageSetup orientation="portrait" r:id="rId16"/>
      <headerFooter alignWithMargins="0"/>
    </customSheetView>
    <customSheetView guid="{DC28ED1E-3E35-4094-9C2B-5C0A1C1D459C}" state="hidden" showRuler="0">
      <selection activeCell="B1" sqref="B1:H1"/>
      <pageMargins left="0.75" right="0.75" top="1" bottom="1" header="0.5" footer="0.5"/>
      <pageSetup orientation="portrait" r:id="rId17"/>
      <headerFooter alignWithMargins="0"/>
    </customSheetView>
    <customSheetView guid="{7A9EA6D6-4DDF-43D9-92E6-C6AFAD14E266}" state="hidden" showRuler="0">
      <selection activeCell="D6" sqref="D6"/>
      <pageMargins left="0.75" right="0.75" top="1" bottom="1" header="0.5" footer="0.5"/>
      <pageSetup orientation="portrait" r:id="rId18"/>
      <headerFooter alignWithMargins="0"/>
    </customSheetView>
    <customSheetView guid="{43BCBF1E-CDCF-4541-8D79-87EDCECBC1FD}" state="hidden" showRuler="0">
      <selection activeCell="D10" sqref="D10"/>
      <pageMargins left="0.75" right="0.75" top="1" bottom="1" header="0.5" footer="0.5"/>
      <pageSetup orientation="portrait" r:id="rId19"/>
      <headerFooter alignWithMargins="0"/>
    </customSheetView>
    <customSheetView guid="{ECEBABD0-566A-41C4-AA9A-38EA30EFEDA8}" state="hidden" showRuler="0">
      <pageMargins left="0.75" right="0.75" top="1" bottom="1" header="0.5" footer="0.5"/>
      <pageSetup orientation="portrait" r:id="rId20"/>
      <headerFooter alignWithMargins="0"/>
    </customSheetView>
    <customSheetView guid="{A3F641DF-CF1D-48E3-AFDC-E52726A449CB}" state="hidden" showRuler="0">
      <pageMargins left="0.75" right="0.75" top="1" bottom="1" header="0.5" footer="0.5"/>
      <pageSetup orientation="portrait" r:id="rId21"/>
      <headerFooter alignWithMargins="0"/>
    </customSheetView>
    <customSheetView guid="{8E7B022F-1113-4BA2-B2BA-8EDBE02A2557}" state="hidden" showRuler="0">
      <pageMargins left="0.75" right="0.75" top="1" bottom="1" header="0.5" footer="0.5"/>
      <pageSetup orientation="portrait" r:id="rId22"/>
      <headerFooter alignWithMargins="0"/>
    </customSheetView>
    <customSheetView guid="{CD4CA1A8-824A-452F-BDBA-32A47C1B3013}" state="hidden" showRuler="0">
      <selection activeCell="B10" sqref="B10"/>
      <pageMargins left="0.75" right="0.75" top="1" bottom="1" header="0.5" footer="0.5"/>
      <pageSetup orientation="portrait" r:id="rId23"/>
      <headerFooter alignWithMargins="0"/>
    </customSheetView>
    <customSheetView guid="{494F6778-23FE-4AAC-B37D-6C7543FC13B9}" state="hidden" showRuler="0">
      <selection activeCell="F6" sqref="F6"/>
      <pageMargins left="0.75" right="0.75" top="1" bottom="1" header="0.5" footer="0.5"/>
      <pageSetup orientation="portrait" r:id="rId24"/>
      <headerFooter alignWithMargins="0"/>
    </customSheetView>
    <customSheetView guid="{F9FE2C60-2849-4C32-B532-2B1A89FFA9CD}" state="hidden" showRuler="0">
      <selection activeCell="F8" sqref="F8"/>
      <pageMargins left="0.75" right="0.75" top="1" bottom="1" header="0.5" footer="0.5"/>
      <pageSetup orientation="portrait" r:id="rId25"/>
      <headerFooter alignWithMargins="0"/>
    </customSheetView>
    <customSheetView guid="{FE4EC9C4-31B9-4D40-8323-5B16C3BC840F}" state="hidden" showRuler="0">
      <selection activeCell="H11" sqref="H11"/>
      <pageMargins left="0.75" right="0.75" top="1" bottom="1" header="0.5" footer="0.5"/>
      <pageSetup orientation="portrait" r:id="rId26"/>
      <headerFooter alignWithMargins="0"/>
    </customSheetView>
    <customSheetView guid="{82C64B11-1F50-45B5-B7BB-9F1DC733C833}" state="hidden" showRuler="0">
      <selection activeCell="D9" sqref="D9"/>
      <pageMargins left="0.75" right="0.75" top="1" bottom="1" header="0.5" footer="0.5"/>
      <pageSetup orientation="portrait" r:id="rId27"/>
      <headerFooter alignWithMargins="0"/>
    </customSheetView>
    <customSheetView guid="{CFBF18EC-8277-4311-991B-395AF21BB33B}" state="hidden" showRuler="0">
      <selection activeCell="E6" sqref="E6"/>
      <pageMargins left="0.75" right="0.75" top="1" bottom="1" header="0.5" footer="0.5"/>
      <pageSetup orientation="portrait" r:id="rId28"/>
      <headerFooter alignWithMargins="0"/>
    </customSheetView>
    <customSheetView guid="{AA750348-930C-43DE-ADD0-8D60980F5013}" state="hidden" showRuler="0">
      <selection activeCell="E6" sqref="E6"/>
      <pageMargins left="0.75" right="0.75" top="1" bottom="1" header="0.5" footer="0.5"/>
      <pageSetup orientation="portrait" r:id="rId29"/>
      <headerFooter alignWithMargins="0"/>
    </customSheetView>
    <customSheetView guid="{14C32814-5A59-4863-9FB1-822FBB75D7D1}" state="hidden" showRuler="0">
      <selection activeCell="B5" sqref="B5"/>
      <pageMargins left="0.75" right="0.75" top="1" bottom="1" header="0.5" footer="0.5"/>
      <pageSetup orientation="portrait" r:id="rId30"/>
      <headerFooter alignWithMargins="0"/>
    </customSheetView>
    <customSheetView guid="{1F125E51-1799-42D0-B41E-DC039BB17D59}" state="hidden" showRuler="0">
      <selection activeCell="C12" sqref="C12"/>
      <pageMargins left="0.75" right="0.75" top="1" bottom="1" header="0.5" footer="0.5"/>
      <pageSetup orientation="portrait" r:id="rId31"/>
      <headerFooter alignWithMargins="0"/>
    </customSheetView>
    <customSheetView guid="{77353208-2D17-4D2E-ADE3-4F168F350B73}" state="hidden" showRuler="0">
      <selection activeCell="H5" sqref="H5"/>
      <pageMargins left="0.75" right="0.75" top="1" bottom="1" header="0.5" footer="0.5"/>
      <pageSetup orientation="portrait" r:id="rId32"/>
      <headerFooter alignWithMargins="0"/>
    </customSheetView>
    <customSheetView guid="{010B040B-83D1-42E5-9354-A9BE9113BDAC}" state="hidden" showRuler="0">
      <selection activeCell="D2" sqref="D2"/>
      <pageMargins left="0.75" right="0.75" top="1" bottom="1" header="0.5" footer="0.5"/>
      <pageSetup orientation="portrait" r:id="rId33"/>
      <headerFooter alignWithMargins="0"/>
    </customSheetView>
    <customSheetView guid="{FC200EB0-6614-47DB-96CE-7610471486D9}" state="hidden" showRuler="0">
      <selection activeCell="B2" sqref="B2"/>
      <pageMargins left="0.75" right="0.75" top="1" bottom="1" header="0.5" footer="0.5"/>
      <pageSetup orientation="portrait" r:id="rId34"/>
      <headerFooter alignWithMargins="0"/>
    </customSheetView>
    <customSheetView guid="{35C772BD-8F05-4A18-BEC8-6AF744E22539}" state="hidden" showRuler="0">
      <selection activeCell="B6" sqref="B6"/>
      <pageMargins left="0.75" right="0.75" top="1" bottom="1" header="0.5" footer="0.5"/>
      <pageSetup orientation="portrait" r:id="rId35"/>
      <headerFooter alignWithMargins="0"/>
    </customSheetView>
  </customSheetViews>
  <mergeCells count="3">
    <mergeCell ref="B1:H1"/>
    <mergeCell ref="B4:C4"/>
    <mergeCell ref="B3:H3"/>
  </mergeCells>
  <phoneticPr fontId="6" type="noConversion"/>
  <pageMargins left="0.75" right="0.75" top="1" bottom="1" header="0.5" footer="0.5"/>
  <pageSetup scale="90" orientation="portrait" r:id="rId3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L22"/>
  <sheetViews>
    <sheetView showGridLines="0" view="pageBreakPreview" topLeftCell="B2" zoomScale="120" zoomScaleNormal="100" zoomScaleSheetLayoutView="120" workbookViewId="0">
      <selection activeCell="K3" sqref="K3"/>
    </sheetView>
  </sheetViews>
  <sheetFormatPr defaultRowHeight="13.5"/>
  <cols>
    <col min="1" max="1" width="9.85546875" style="114" customWidth="1"/>
    <col min="2" max="2" width="8.85546875" style="114" customWidth="1"/>
    <col min="3" max="4" width="44.140625" style="114" customWidth="1"/>
    <col min="5" max="5" width="12.85546875" style="114" customWidth="1"/>
    <col min="6" max="6" width="9.85546875" style="111" hidden="1" customWidth="1"/>
    <col min="7" max="9" width="9.140625" style="111"/>
    <col min="10" max="16384" width="9.140625" style="108"/>
  </cols>
  <sheetData>
    <row r="1" spans="1:12" ht="18" customHeight="1">
      <c r="A1" s="588" t="s">
        <v>619</v>
      </c>
      <c r="B1" s="597" t="s">
        <v>128</v>
      </c>
      <c r="C1" s="597"/>
      <c r="D1" s="597"/>
      <c r="E1" s="597"/>
      <c r="F1" s="591"/>
      <c r="G1" s="506" t="s">
        <v>725</v>
      </c>
      <c r="H1" s="106"/>
      <c r="I1" s="106"/>
      <c r="J1" s="107"/>
      <c r="L1" s="108" t="s">
        <v>459</v>
      </c>
    </row>
    <row r="2" spans="1:12" ht="117.75" customHeight="1">
      <c r="A2" s="589"/>
      <c r="B2" s="598" t="str">
        <f>Basic!B1</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C2" s="598"/>
      <c r="D2" s="598"/>
      <c r="E2" s="598"/>
      <c r="F2" s="592"/>
      <c r="G2" s="106"/>
      <c r="H2" s="106"/>
      <c r="I2" s="106"/>
      <c r="J2" s="107"/>
    </row>
    <row r="3" spans="1:12" ht="27" customHeight="1">
      <c r="A3" s="589"/>
      <c r="B3" s="599" t="str">
        <f>"Specification No.: " &amp; Basic!B3</f>
        <v>Specification No.: CC/NT/W-AIS/DOM/A06/24/04589</v>
      </c>
      <c r="C3" s="599"/>
      <c r="D3" s="599"/>
      <c r="E3" s="599"/>
      <c r="F3" s="592"/>
      <c r="G3" s="106"/>
      <c r="H3" s="106"/>
      <c r="I3" s="106"/>
      <c r="J3" s="107"/>
    </row>
    <row r="4" spans="1:12" s="119" customFormat="1" ht="18" customHeight="1">
      <c r="A4" s="589"/>
      <c r="B4" s="255">
        <v>1</v>
      </c>
      <c r="C4" s="595" t="s">
        <v>129</v>
      </c>
      <c r="D4" s="595"/>
      <c r="E4" s="595"/>
      <c r="F4" s="592"/>
      <c r="G4" s="117"/>
      <c r="H4" s="117"/>
      <c r="I4" s="116"/>
      <c r="J4" s="118"/>
    </row>
    <row r="5" spans="1:12" s="119" customFormat="1" ht="30.75" customHeight="1">
      <c r="A5" s="589"/>
      <c r="B5" s="256">
        <v>2</v>
      </c>
      <c r="C5" s="595" t="s">
        <v>642</v>
      </c>
      <c r="D5" s="595"/>
      <c r="E5" s="595"/>
      <c r="F5" s="592"/>
      <c r="G5" s="116"/>
      <c r="H5" s="116"/>
      <c r="I5" s="116"/>
      <c r="J5" s="118"/>
    </row>
    <row r="6" spans="1:12" s="119" customFormat="1" ht="30.75" customHeight="1">
      <c r="A6" s="589"/>
      <c r="B6" s="256">
        <v>3</v>
      </c>
      <c r="C6" s="595" t="s">
        <v>645</v>
      </c>
      <c r="D6" s="595"/>
      <c r="E6" s="595"/>
      <c r="F6" s="592"/>
      <c r="G6" s="116"/>
      <c r="H6" s="116"/>
      <c r="I6" s="116"/>
      <c r="J6" s="118"/>
    </row>
    <row r="7" spans="1:12" s="119" customFormat="1" ht="30.75" customHeight="1">
      <c r="A7" s="589"/>
      <c r="B7" s="256">
        <v>3</v>
      </c>
      <c r="C7" s="595" t="s">
        <v>164</v>
      </c>
      <c r="D7" s="595"/>
      <c r="E7" s="595"/>
      <c r="F7" s="592"/>
      <c r="G7" s="116"/>
      <c r="H7" s="116"/>
      <c r="I7" s="116"/>
      <c r="J7" s="118"/>
    </row>
    <row r="8" spans="1:12" s="119" customFormat="1" ht="30.75" customHeight="1">
      <c r="A8" s="589"/>
      <c r="B8" s="256">
        <v>4</v>
      </c>
      <c r="C8" s="595" t="s">
        <v>624</v>
      </c>
      <c r="D8" s="595"/>
      <c r="E8" s="595"/>
      <c r="F8" s="592"/>
      <c r="G8" s="116"/>
      <c r="H8" s="116"/>
      <c r="I8" s="116"/>
      <c r="J8" s="118"/>
    </row>
    <row r="9" spans="1:12" s="119" customFormat="1" ht="48" customHeight="1">
      <c r="A9" s="589"/>
      <c r="B9" s="256">
        <v>5</v>
      </c>
      <c r="C9" s="595" t="s">
        <v>466</v>
      </c>
      <c r="D9" s="595"/>
      <c r="E9" s="595"/>
      <c r="F9" s="592"/>
      <c r="G9" s="116"/>
      <c r="H9" s="116"/>
      <c r="I9" s="116"/>
      <c r="J9" s="118"/>
    </row>
    <row r="10" spans="1:12" s="119" customFormat="1" ht="33" customHeight="1">
      <c r="A10" s="589"/>
      <c r="B10" s="257">
        <v>6</v>
      </c>
      <c r="C10" s="596" t="s">
        <v>609</v>
      </c>
      <c r="D10" s="596"/>
      <c r="E10" s="596"/>
      <c r="F10" s="592"/>
      <c r="G10" s="116"/>
      <c r="H10" s="116"/>
      <c r="I10" s="116"/>
      <c r="J10" s="254"/>
    </row>
    <row r="11" spans="1:12" s="119" customFormat="1" ht="27" customHeight="1">
      <c r="A11" s="589"/>
      <c r="B11" s="256">
        <v>7</v>
      </c>
      <c r="C11" s="596" t="s">
        <v>719</v>
      </c>
      <c r="D11" s="596"/>
      <c r="E11" s="596"/>
      <c r="F11" s="592"/>
      <c r="G11" s="116"/>
      <c r="H11" s="116"/>
      <c r="I11" s="116"/>
      <c r="J11" s="254"/>
    </row>
    <row r="12" spans="1:12" s="119" customFormat="1" ht="33" customHeight="1">
      <c r="A12" s="589"/>
      <c r="B12" s="258" t="s">
        <v>389</v>
      </c>
      <c r="C12" s="577" t="s">
        <v>467</v>
      </c>
      <c r="D12" s="577"/>
      <c r="E12" s="578"/>
      <c r="F12" s="592"/>
      <c r="G12" s="116"/>
      <c r="H12" s="116"/>
      <c r="I12" s="116"/>
      <c r="J12" s="118"/>
    </row>
    <row r="13" spans="1:12" ht="5.25" customHeight="1">
      <c r="A13" s="589"/>
      <c r="B13" s="259"/>
      <c r="C13" s="259"/>
      <c r="D13" s="259"/>
      <c r="E13" s="259"/>
      <c r="F13" s="592"/>
      <c r="G13" s="106"/>
      <c r="H13" s="106"/>
      <c r="I13" s="106"/>
      <c r="J13" s="107"/>
    </row>
    <row r="14" spans="1:12" ht="18" customHeight="1">
      <c r="A14" s="589"/>
      <c r="B14" s="594"/>
      <c r="C14" s="594"/>
      <c r="D14" s="594"/>
      <c r="E14" s="594"/>
      <c r="F14" s="592"/>
      <c r="G14" s="106"/>
      <c r="H14" s="106"/>
      <c r="I14" s="106"/>
      <c r="J14" s="107"/>
    </row>
    <row r="15" spans="1:12" ht="8.1" customHeight="1">
      <c r="A15" s="589"/>
      <c r="B15" s="110"/>
      <c r="C15" s="110"/>
      <c r="D15" s="110"/>
      <c r="E15" s="110"/>
      <c r="F15" s="592"/>
      <c r="G15" s="106"/>
      <c r="H15" s="106"/>
      <c r="I15" s="106"/>
      <c r="J15" s="107"/>
    </row>
    <row r="16" spans="1:12" ht="24" customHeight="1">
      <c r="A16" s="589"/>
      <c r="B16" s="579"/>
      <c r="C16" s="580"/>
      <c r="D16" s="580"/>
      <c r="E16" s="581"/>
      <c r="F16" s="592"/>
    </row>
    <row r="17" spans="1:10" ht="15.95" customHeight="1">
      <c r="A17" s="589"/>
      <c r="B17" s="582"/>
      <c r="C17" s="583"/>
      <c r="D17" s="583"/>
      <c r="E17" s="584"/>
      <c r="F17" s="592"/>
      <c r="G17" s="106"/>
      <c r="H17" s="106"/>
      <c r="I17" s="106"/>
      <c r="J17" s="107"/>
    </row>
    <row r="18" spans="1:10" ht="24" customHeight="1">
      <c r="A18" s="589"/>
      <c r="B18" s="582"/>
      <c r="C18" s="583"/>
      <c r="D18" s="583"/>
      <c r="E18" s="584"/>
      <c r="F18" s="592"/>
      <c r="G18" s="112"/>
      <c r="H18" s="112"/>
      <c r="I18" s="112"/>
      <c r="J18" s="112"/>
    </row>
    <row r="19" spans="1:10" ht="15.95" customHeight="1">
      <c r="A19" s="590"/>
      <c r="B19" s="585"/>
      <c r="C19" s="586"/>
      <c r="D19" s="586"/>
      <c r="E19" s="587"/>
      <c r="F19" s="593"/>
      <c r="G19" s="112"/>
      <c r="H19" s="112"/>
      <c r="I19" s="112"/>
      <c r="J19" s="112"/>
    </row>
    <row r="20" spans="1:10" ht="15.75">
      <c r="A20" s="109"/>
      <c r="B20" s="113"/>
      <c r="C20" s="113"/>
      <c r="D20" s="113"/>
      <c r="E20" s="113"/>
      <c r="F20" s="106"/>
      <c r="G20" s="106"/>
      <c r="H20" s="106"/>
      <c r="I20" s="106"/>
      <c r="J20" s="107"/>
    </row>
    <row r="21" spans="1:10" ht="15.75">
      <c r="A21" s="109"/>
      <c r="B21" s="109"/>
      <c r="C21" s="109"/>
      <c r="D21" s="109"/>
      <c r="E21" s="109"/>
      <c r="F21" s="106"/>
      <c r="G21" s="106"/>
      <c r="H21" s="106"/>
      <c r="I21" s="106"/>
      <c r="J21" s="107"/>
    </row>
    <row r="22" spans="1:10" ht="15.75">
      <c r="A22" s="109"/>
      <c r="B22" s="109"/>
      <c r="C22" s="109"/>
      <c r="D22" s="109"/>
      <c r="E22" s="109"/>
      <c r="F22" s="106"/>
      <c r="G22" s="106"/>
      <c r="H22" s="106"/>
      <c r="I22" s="106"/>
      <c r="J22" s="107"/>
    </row>
  </sheetData>
  <sheetProtection password="CBD2" sheet="1" formatColumns="0" formatRows="0" selectLockedCells="1"/>
  <customSheetViews>
    <customSheetView guid="{B36D49CA-5796-4086-B7D0-4AD7F327B4EC}" scale="120" showGridLines="0" printArea="1" hiddenColumns="1" view="pageBreakPreview" topLeftCell="B1">
      <selection activeCell="K3" sqref="K3"/>
      <pageMargins left="0.15748031496063" right="0.23622047244094499" top="0.78" bottom="0.98425196850393704" header="0.35433070866141703" footer="0.511811023622047"/>
      <printOptions horizontalCentered="1"/>
      <pageSetup paperSize="9" scale="91" orientation="landscape" r:id="rId1"/>
      <headerFooter alignWithMargins="0"/>
    </customSheetView>
    <customSheetView guid="{CD28740F-9825-447C-B887-B18F0232D126}" scale="120" showGridLines="0" printArea="1" hiddenColumns="1" view="pageBreakPreview" topLeftCell="B4">
      <selection activeCell="K3" sqref="K3"/>
      <pageMargins left="0.15748031496063" right="0.23622047244094499" top="0.78" bottom="0.98425196850393704" header="0.35433070866141703" footer="0.511811023622047"/>
      <printOptions horizontalCentered="1"/>
      <pageSetup paperSize="9" scale="91" orientation="landscape" r:id="rId2"/>
      <headerFooter alignWithMargins="0"/>
    </customSheetView>
    <customSheetView guid="{012A8702-091E-4FD1-8E26-12B65B8B3B8C}" showGridLines="0">
      <selection activeCell="C8" sqref="C8:E8"/>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0D490C87-B003-4943-9825-ACE0B8E7CC06}" showGridLines="0">
      <selection activeCell="B2" sqref="B2:E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4D67A8FB-66CE-4EFD-8932-C754BE25ED43}" scale="120" showPageBreaks="1" showGridLines="0" printArea="1" view="pageBreakPreview">
      <selection activeCell="B1" sqref="B1:E1"/>
      <pageMargins left="0.15748031496063" right="0.23622047244094499" top="0.78" bottom="0.98425196850393704" header="0.35433070866141703" footer="0.511811023622047"/>
      <printOptions horizontalCentered="1"/>
      <pageSetup paperSize="9" scale="94" orientation="landscape" r:id="rId5"/>
      <headerFooter alignWithMargins="0"/>
    </customSheetView>
    <customSheetView guid="{B07CB001-8FAF-40AD-8AD5-A65A64B33B35}"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6"/>
      <headerFooter alignWithMargins="0"/>
    </customSheetView>
    <customSheetView guid="{8CF338B0-8CA3-4AF4-816D-CB7A6D8E33BC}"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D05C69EC-C4A6-4AED-AFBA-A3044FD4B3FB}"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BE615921-12B2-47E1-81BB-292B559B4C46}" showGridLines="0" topLeftCell="B1">
      <selection activeCell="C8" sqref="C8:E8"/>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13A93EBF-985A-49FD-9FE0-DC75D238EC8C}" showGridLines="0" topLeftCell="B1">
      <selection activeCell="F1" sqref="F1:F18"/>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1E2D7167-D6B7-4690-9A83-BF768C4223A4}" showGridLines="0">
      <selection activeCell="B75" sqref="B75:C75"/>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7A88FC7A-7690-48AB-B789-172043AFADC8}" showGridLines="0">
      <selection activeCell="B75" sqref="B75:C75"/>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CB7CD015-9A92-451A-BEF4-2BC98E3768DD}" showGridLines="0">
      <selection activeCell="C9" sqref="C9:E9"/>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4C1C443-3199-4288-884A-D16AF7B2CD69}" showGridLines="0">
      <selection activeCell="C9" sqref="C9:E9"/>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82E8A0F5-0020-4355-95CF-28601763A783}" showGridLines="0" topLeftCell="A4">
      <selection activeCell="C9" sqref="C9:E9"/>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82C64B11-1F50-45B5-B7BB-9F1DC733C833}" showGridLines="0">
      <selection activeCell="B75" sqref="B75:C75"/>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CFBF18EC-8277-4311-991B-395AF21BB33B}" showGridLines="0">
      <selection activeCell="B75" sqref="B75:C75"/>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AA750348-930C-43DE-ADD0-8D60980F5013}" showGridLines="0">
      <selection activeCell="B75" sqref="B75:C75"/>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14C32814-5A59-4863-9FB1-822FBB75D7D1}" showGridLines="0">
      <selection activeCell="C5" sqref="C5:E5"/>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1F125E51-1799-42D0-B41E-DC039BB17D59}"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31"/>
      <headerFooter alignWithMargins="0"/>
    </customSheetView>
    <customSheetView guid="{77353208-2D17-4D2E-ADE3-4F168F350B73}"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32"/>
      <headerFooter alignWithMargins="0"/>
    </customSheetView>
    <customSheetView guid="{010B040B-83D1-42E5-9354-A9BE9113BDAC}" showGridLines="0">
      <selection activeCell="C8" sqref="C8:E8"/>
      <pageMargins left="0.15748031496063" right="0.23622047244094499" top="0.78" bottom="0.98425196850393704" header="0.35433070866141703" footer="0.511811023622047"/>
      <printOptions horizontalCentered="1"/>
      <pageSetup paperSize="9" orientation="landscape" r:id="rId33"/>
      <headerFooter alignWithMargins="0"/>
    </customSheetView>
    <customSheetView guid="{FC200EB0-6614-47DB-96CE-7610471486D9}" showGridLines="0">
      <selection activeCell="C12" sqref="C12:E12"/>
      <pageMargins left="0.15748031496063" right="0.23622047244094499" top="0.78" bottom="0.98425196850393704" header="0.35433070866141703" footer="0.511811023622047"/>
      <printOptions horizontalCentered="1"/>
      <pageSetup paperSize="9" orientation="landscape" r:id="rId34"/>
      <headerFooter alignWithMargins="0"/>
    </customSheetView>
    <customSheetView guid="{35C772BD-8F05-4A18-BEC8-6AF744E22539}" showGridLines="0" topLeftCell="B7">
      <selection activeCell="C8" sqref="C8:E8"/>
      <pageMargins left="0.15748031496063" right="0.23622047244094499" top="0.78" bottom="0.98425196850393704" header="0.35433070866141703" footer="0.511811023622047"/>
      <printOptions horizontalCentered="1"/>
      <pageSetup paperSize="9" orientation="landscape" r:id="rId35"/>
      <headerFooter alignWithMargins="0"/>
    </customSheetView>
  </customSheetViews>
  <mergeCells count="16">
    <mergeCell ref="C12:E12"/>
    <mergeCell ref="B16:E19"/>
    <mergeCell ref="A1:A19"/>
    <mergeCell ref="F1:F19"/>
    <mergeCell ref="B14:E14"/>
    <mergeCell ref="C7:E7"/>
    <mergeCell ref="C9:E9"/>
    <mergeCell ref="C10:E10"/>
    <mergeCell ref="C6:E6"/>
    <mergeCell ref="B1:E1"/>
    <mergeCell ref="B2:E2"/>
    <mergeCell ref="B3:E3"/>
    <mergeCell ref="C4:E4"/>
    <mergeCell ref="C11:E11"/>
    <mergeCell ref="C5:E5"/>
    <mergeCell ref="C8:E8"/>
  </mergeCells>
  <phoneticPr fontId="28" type="noConversion"/>
  <printOptions horizontalCentered="1"/>
  <pageMargins left="0.15748031496063" right="0.23622047244094499" top="0.78" bottom="0.98425196850393704" header="0.35433070866141703" footer="0.511811023622047"/>
  <pageSetup paperSize="9" scale="85" orientation="landscape" r:id="rId36"/>
  <headerFooter alignWithMargins="0"/>
  <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B39"/>
  <sheetViews>
    <sheetView showGridLines="0" view="pageBreakPreview" zoomScaleNormal="100" zoomScaleSheetLayoutView="100" workbookViewId="0">
      <selection activeCell="D9" sqref="D9"/>
    </sheetView>
  </sheetViews>
  <sheetFormatPr defaultRowHeight="16.5"/>
  <cols>
    <col min="1" max="1" width="9.140625" style="25"/>
    <col min="2" max="2" width="31.85546875" style="29" customWidth="1"/>
    <col min="3" max="3" width="12.85546875" style="29" customWidth="1"/>
    <col min="4" max="4" width="55.7109375" style="29" customWidth="1"/>
    <col min="5" max="5" width="16.140625" style="29" customWidth="1"/>
    <col min="6" max="6" width="15" style="128" hidden="1" customWidth="1"/>
    <col min="7" max="9" width="11.85546875" style="128" hidden="1" customWidth="1"/>
    <col min="10" max="25" width="11.85546875" style="128" customWidth="1"/>
    <col min="26" max="26" width="9.140625" style="25"/>
    <col min="27" max="27" width="15.28515625" style="25" customWidth="1"/>
    <col min="28" max="16384" width="9.140625" style="25"/>
  </cols>
  <sheetData>
    <row r="1" spans="2:28" ht="141.75" customHeight="1">
      <c r="B1" s="602" t="str">
        <f>Basic!B1</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C1" s="602"/>
      <c r="D1" s="602"/>
      <c r="E1" s="132"/>
      <c r="F1" s="120"/>
      <c r="G1" s="69"/>
      <c r="H1" s="69"/>
      <c r="I1" s="69"/>
      <c r="J1" s="69"/>
      <c r="K1" s="69"/>
      <c r="L1" s="69"/>
      <c r="M1" s="69"/>
      <c r="N1" s="69"/>
      <c r="O1" s="69"/>
      <c r="P1" s="69"/>
      <c r="Q1" s="69"/>
      <c r="R1" s="69"/>
      <c r="S1" s="69"/>
      <c r="T1" s="69"/>
      <c r="U1" s="69"/>
      <c r="V1" s="69"/>
      <c r="W1" s="69"/>
      <c r="X1" s="69"/>
      <c r="Y1" s="69"/>
    </row>
    <row r="2" spans="2:28" ht="25.5" customHeight="1">
      <c r="B2" s="603" t="str">
        <f>Basic!A3&amp;Basic!B3</f>
        <v>Specification No. :CC/NT/W-AIS/DOM/A06/24/04589</v>
      </c>
      <c r="C2" s="603"/>
      <c r="D2" s="603"/>
      <c r="E2" s="33"/>
      <c r="F2" s="29"/>
      <c r="G2" s="29"/>
      <c r="H2" s="29"/>
      <c r="I2" s="29"/>
      <c r="J2" s="29"/>
      <c r="K2" s="29"/>
      <c r="L2" s="29"/>
      <c r="M2" s="29"/>
      <c r="N2" s="29"/>
      <c r="O2" s="29"/>
      <c r="P2" s="29"/>
      <c r="Q2" s="29"/>
      <c r="R2" s="29"/>
      <c r="S2" s="29"/>
      <c r="T2" s="29"/>
      <c r="U2" s="29"/>
      <c r="V2" s="29"/>
      <c r="W2" s="29"/>
      <c r="X2" s="29"/>
      <c r="Y2" s="29"/>
      <c r="AA2" s="25" t="s">
        <v>165</v>
      </c>
      <c r="AB2" s="66">
        <v>1</v>
      </c>
    </row>
    <row r="3" spans="2:28" ht="12" customHeight="1">
      <c r="B3" s="28"/>
      <c r="C3" s="28"/>
      <c r="D3" s="28"/>
      <c r="E3" s="28"/>
      <c r="F3" s="29"/>
      <c r="G3" s="29"/>
      <c r="H3" s="29"/>
      <c r="I3" s="29"/>
      <c r="J3" s="29"/>
      <c r="K3" s="29"/>
      <c r="L3" s="29"/>
      <c r="M3" s="29"/>
      <c r="N3" s="29"/>
      <c r="O3" s="29"/>
      <c r="P3" s="29"/>
      <c r="Q3" s="29"/>
      <c r="R3" s="29"/>
      <c r="S3" s="29"/>
      <c r="T3" s="29"/>
      <c r="U3" s="29"/>
      <c r="V3" s="29"/>
      <c r="W3" s="29"/>
      <c r="X3" s="29"/>
      <c r="Y3" s="29"/>
      <c r="AA3" s="25" t="s">
        <v>166</v>
      </c>
      <c r="AB3" s="223" t="s">
        <v>9</v>
      </c>
    </row>
    <row r="4" spans="2:28" ht="36.75" customHeight="1">
      <c r="B4" s="605" t="s">
        <v>559</v>
      </c>
      <c r="C4" s="605"/>
      <c r="D4" s="436"/>
      <c r="E4" s="28"/>
      <c r="F4" s="29"/>
      <c r="G4" s="29"/>
      <c r="H4" s="29"/>
      <c r="I4" s="29">
        <f>IF(D4="Yes",1,0)</f>
        <v>0</v>
      </c>
      <c r="J4" s="29"/>
      <c r="K4" s="29"/>
      <c r="L4" s="29"/>
      <c r="M4" s="29"/>
      <c r="N4" s="29"/>
      <c r="O4" s="29"/>
      <c r="P4" s="29"/>
      <c r="Q4" s="29"/>
      <c r="R4" s="29"/>
      <c r="S4" s="29"/>
      <c r="T4" s="29"/>
      <c r="U4" s="29"/>
      <c r="V4" s="29"/>
      <c r="W4" s="29"/>
      <c r="X4" s="29"/>
      <c r="Y4" s="29"/>
      <c r="AB4" s="66"/>
    </row>
    <row r="5" spans="2:28" ht="48.75" customHeight="1">
      <c r="B5" s="605" t="str">
        <f>IF(I4=1,"Name of the Designated Authority of GoI under Public  Procurement Policy for MSE Order 2012","" )</f>
        <v/>
      </c>
      <c r="C5" s="605"/>
      <c r="D5" s="86"/>
      <c r="E5" s="28"/>
      <c r="F5" s="29"/>
      <c r="G5" s="29"/>
      <c r="H5" s="29"/>
      <c r="I5" s="29">
        <f>IF(D11="Yes",1,0)</f>
        <v>1</v>
      </c>
      <c r="J5" s="29"/>
      <c r="K5" s="29"/>
      <c r="L5" s="29"/>
      <c r="M5" s="29"/>
      <c r="N5" s="29"/>
      <c r="O5" s="29"/>
      <c r="P5" s="29"/>
      <c r="Q5" s="29"/>
      <c r="R5" s="29"/>
      <c r="S5" s="29"/>
      <c r="T5" s="29"/>
      <c r="U5" s="29"/>
      <c r="V5" s="29"/>
      <c r="W5" s="29"/>
      <c r="X5" s="29"/>
      <c r="Y5" s="29"/>
      <c r="AB5" s="66"/>
    </row>
    <row r="6" spans="2:28" ht="20.100000000000001" customHeight="1">
      <c r="B6" s="328"/>
      <c r="C6" s="328"/>
      <c r="D6" s="328"/>
      <c r="E6" s="28"/>
      <c r="F6" s="29"/>
      <c r="G6" s="29"/>
      <c r="H6" s="29"/>
      <c r="I6" s="29"/>
      <c r="J6" s="29"/>
      <c r="K6" s="29"/>
      <c r="L6" s="29"/>
      <c r="M6" s="29"/>
      <c r="N6" s="29"/>
      <c r="O6" s="29"/>
      <c r="P6" s="29"/>
      <c r="Q6" s="29"/>
      <c r="R6" s="29"/>
      <c r="S6" s="29"/>
      <c r="T6" s="29"/>
      <c r="U6" s="29"/>
      <c r="V6" s="29"/>
      <c r="W6" s="29"/>
      <c r="X6" s="29"/>
      <c r="Y6" s="29"/>
      <c r="AB6" s="66"/>
    </row>
    <row r="7" spans="2:28" ht="20.100000000000001" customHeight="1">
      <c r="B7" s="328"/>
      <c r="C7" s="328"/>
      <c r="D7" s="328"/>
      <c r="E7" s="28"/>
      <c r="F7" s="29"/>
      <c r="G7" s="29"/>
      <c r="H7" s="29"/>
      <c r="I7" s="29"/>
      <c r="J7" s="29"/>
      <c r="K7" s="29"/>
      <c r="L7" s="29"/>
      <c r="M7" s="29"/>
      <c r="N7" s="29"/>
      <c r="O7" s="29"/>
      <c r="P7" s="29"/>
      <c r="Q7" s="29"/>
      <c r="R7" s="29"/>
      <c r="S7" s="29"/>
      <c r="T7" s="29"/>
      <c r="U7" s="29"/>
      <c r="V7" s="29"/>
      <c r="W7" s="29"/>
      <c r="X7" s="29"/>
      <c r="Y7" s="29"/>
      <c r="AB7" s="66"/>
    </row>
    <row r="8" spans="2:28" ht="12" customHeight="1">
      <c r="B8" s="32"/>
      <c r="C8" s="32"/>
      <c r="F8" s="29"/>
      <c r="G8" s="29"/>
      <c r="H8" s="29"/>
      <c r="I8" s="29"/>
      <c r="J8" s="29"/>
      <c r="K8" s="29"/>
      <c r="L8" s="29"/>
      <c r="M8" s="29"/>
      <c r="N8" s="29"/>
      <c r="O8" s="29"/>
      <c r="P8" s="29"/>
      <c r="Q8" s="29"/>
      <c r="R8" s="29"/>
      <c r="S8" s="29"/>
      <c r="T8" s="29"/>
      <c r="U8" s="29"/>
      <c r="V8" s="29"/>
      <c r="W8" s="29"/>
      <c r="X8" s="29"/>
      <c r="Y8" s="29"/>
    </row>
    <row r="9" spans="2:28" s="24" customFormat="1" ht="43.5" customHeight="1">
      <c r="B9" s="133" t="s">
        <v>560</v>
      </c>
      <c r="C9" s="50"/>
      <c r="D9" s="435" t="s">
        <v>611</v>
      </c>
      <c r="F9" s="473" t="s">
        <v>611</v>
      </c>
      <c r="G9" s="474">
        <f>IF(D9="SOLE BIDDER", 1,2)</f>
        <v>1</v>
      </c>
      <c r="H9" s="53">
        <f>IF(D9="SOLE BIDDER",1,2)</f>
        <v>1</v>
      </c>
      <c r="I9" s="53"/>
      <c r="J9" s="53"/>
      <c r="K9" s="53"/>
      <c r="L9" s="53"/>
      <c r="M9" s="53"/>
      <c r="N9" s="53"/>
      <c r="O9" s="53"/>
      <c r="P9" s="53"/>
      <c r="Q9" s="53"/>
      <c r="R9" s="53"/>
      <c r="S9" s="53"/>
      <c r="U9" s="53"/>
      <c r="V9" s="53"/>
      <c r="W9" s="53"/>
      <c r="X9" s="53"/>
      <c r="Y9" s="53"/>
      <c r="AA9" s="53">
        <f>IF(D9= "Sole Bidder", 0, D10)</f>
        <v>0</v>
      </c>
    </row>
    <row r="10" spans="2:28" ht="50.1" hidden="1" customHeight="1">
      <c r="B10" s="133" t="str">
        <f>IF(D9= "JOINT VENTURE (JV)", "Total Nos. of  Partners in the JV [excluding the Lead Partner]", "")</f>
        <v/>
      </c>
      <c r="C10" s="49"/>
      <c r="D10" s="434">
        <v>1</v>
      </c>
      <c r="F10" s="473" t="s">
        <v>561</v>
      </c>
      <c r="G10" s="475"/>
    </row>
    <row r="11" spans="2:28" ht="34.5" hidden="1" customHeight="1">
      <c r="B11" s="606" t="str">
        <f>IF(D9= "JV (Joint Venture)", "Whether other partner of the JV is MSE or not   
[Select from drop down menu]", "")</f>
        <v/>
      </c>
      <c r="C11" s="606"/>
      <c r="D11" s="144" t="s">
        <v>537</v>
      </c>
    </row>
    <row r="12" spans="2:28" ht="19.5" customHeight="1">
      <c r="B12" s="100"/>
      <c r="C12" s="100"/>
      <c r="D12" s="53"/>
    </row>
    <row r="13" spans="2:28" ht="20.100000000000001" customHeight="1">
      <c r="B13" s="134" t="str">
        <f>IF(D9= "Sole Bidder", "Name of Sole Bidder", "Name of Lead Partner")</f>
        <v>Name of Sole Bidder</v>
      </c>
      <c r="C13" s="135"/>
      <c r="D13" s="433"/>
    </row>
    <row r="14" spans="2:28" ht="20.100000000000001" customHeight="1">
      <c r="B14" s="136" t="str">
        <f>IF(D9= "Sole Bidder", "Address of Sole Bidder", "Address of Lead Partner")</f>
        <v>Address of Sole Bidder</v>
      </c>
      <c r="C14" s="137"/>
      <c r="D14" s="239"/>
    </row>
    <row r="15" spans="2:28" ht="20.100000000000001" customHeight="1">
      <c r="B15" s="138"/>
      <c r="C15" s="139"/>
      <c r="D15" s="239"/>
    </row>
    <row r="16" spans="2:28" ht="20.100000000000001" customHeight="1">
      <c r="B16" s="140"/>
      <c r="C16" s="141"/>
      <c r="D16" s="86"/>
    </row>
    <row r="17" spans="2:6" ht="20.100000000000001" customHeight="1"/>
    <row r="18" spans="2:6" ht="20.100000000000001" customHeight="1">
      <c r="B18" s="134" t="str">
        <f>IF(D10=1,"Other Partner",IF(D10="2 or More","Other Partner-1",""))</f>
        <v>Other Partner</v>
      </c>
      <c r="C18" s="135"/>
      <c r="D18" s="433"/>
      <c r="F18" s="175"/>
    </row>
    <row r="19" spans="2:6" ht="20.100000000000001" customHeight="1">
      <c r="B19" s="136" t="str">
        <f>IF(D10=1,"Address of other Partner",IF(D10="2 or More","Address of other Partner - 1",""))</f>
        <v>Address of other Partner</v>
      </c>
      <c r="C19" s="137"/>
      <c r="D19" s="239"/>
    </row>
    <row r="20" spans="2:6" ht="20.100000000000001" customHeight="1">
      <c r="B20" s="138"/>
      <c r="C20" s="139"/>
      <c r="D20" s="239"/>
    </row>
    <row r="21" spans="2:6" ht="20.100000000000001" customHeight="1">
      <c r="B21" s="140"/>
      <c r="C21" s="141"/>
      <c r="D21" s="239"/>
    </row>
    <row r="22" spans="2:6" ht="20.100000000000001" customHeight="1"/>
    <row r="23" spans="2:6" ht="20.100000000000001" hidden="1" customHeight="1">
      <c r="B23" s="134" t="s">
        <v>10</v>
      </c>
      <c r="C23" s="135"/>
      <c r="D23" s="239"/>
    </row>
    <row r="24" spans="2:6" ht="20.100000000000001" hidden="1" customHeight="1">
      <c r="B24" s="136" t="s">
        <v>11</v>
      </c>
      <c r="C24" s="137"/>
      <c r="D24" s="239" t="s">
        <v>478</v>
      </c>
    </row>
    <row r="25" spans="2:6" ht="20.100000000000001" hidden="1" customHeight="1">
      <c r="B25" s="138"/>
      <c r="C25" s="139"/>
      <c r="D25" s="239" t="s">
        <v>478</v>
      </c>
    </row>
    <row r="26" spans="2:6" ht="20.100000000000001" hidden="1" customHeight="1">
      <c r="B26" s="140"/>
      <c r="C26" s="141"/>
      <c r="D26" s="239" t="s">
        <v>478</v>
      </c>
    </row>
    <row r="28" spans="2:6" ht="39" hidden="1" customHeight="1">
      <c r="B28" s="604" t="s">
        <v>290</v>
      </c>
      <c r="C28" s="604"/>
      <c r="D28" s="123" t="s">
        <v>465</v>
      </c>
      <c r="E28" s="182" t="str">
        <f>IF(OR(D28="Yes",D28="No",D28="")=TRUE, "", "In Correct Entry")</f>
        <v/>
      </c>
    </row>
    <row r="29" spans="2:6" ht="19.5" hidden="1" customHeight="1">
      <c r="B29" s="604" t="s">
        <v>289</v>
      </c>
      <c r="C29" s="604"/>
      <c r="D29" s="239"/>
      <c r="E29" s="179"/>
    </row>
    <row r="30" spans="2:6" ht="19.5" hidden="1" customHeight="1">
      <c r="B30" s="604"/>
      <c r="C30" s="604"/>
      <c r="D30" s="188"/>
    </row>
    <row r="31" spans="2:6" ht="20.100000000000001" customHeight="1"/>
    <row r="32" spans="2:6" ht="21" customHeight="1">
      <c r="B32" s="142" t="s">
        <v>170</v>
      </c>
      <c r="C32" s="143"/>
      <c r="D32" s="239"/>
    </row>
    <row r="33" spans="2:5" ht="21" customHeight="1">
      <c r="B33" s="142" t="s">
        <v>171</v>
      </c>
      <c r="C33" s="143"/>
      <c r="D33" s="86"/>
    </row>
    <row r="34" spans="2:5" ht="21" customHeight="1">
      <c r="B34" s="38"/>
      <c r="C34" s="38"/>
      <c r="D34" s="38"/>
    </row>
    <row r="35" spans="2:5" ht="21" customHeight="1">
      <c r="B35" s="142" t="s">
        <v>6</v>
      </c>
      <c r="C35" s="143"/>
      <c r="D35" s="491"/>
      <c r="E35" s="128"/>
    </row>
    <row r="36" spans="2:5" ht="21" customHeight="1">
      <c r="B36" s="142" t="s">
        <v>7</v>
      </c>
      <c r="C36" s="143"/>
      <c r="D36" s="86"/>
      <c r="E36" s="128"/>
    </row>
    <row r="37" spans="2:5">
      <c r="B37" s="600" t="s">
        <v>551</v>
      </c>
      <c r="C37" s="600"/>
      <c r="D37" s="600"/>
      <c r="E37" s="128"/>
    </row>
    <row r="38" spans="2:5">
      <c r="B38" s="601"/>
      <c r="C38" s="601"/>
      <c r="D38" s="601"/>
    </row>
    <row r="39" spans="2:5">
      <c r="B39" s="601"/>
      <c r="C39" s="601"/>
      <c r="D39" s="601"/>
    </row>
  </sheetData>
  <sheetProtection password="CBD2" sheet="1" formatColumns="0" formatRows="0" selectLockedCells="1"/>
  <customSheetViews>
    <customSheetView guid="{B36D49CA-5796-4086-B7D0-4AD7F327B4EC}" showPageBreaks="1" showGridLines="0" printArea="1" hiddenRows="1" hiddenColumns="1" view="pageBreakPreview">
      <selection activeCell="D9" sqref="D9"/>
      <pageMargins left="0.75" right="0.64" top="0.55000000000000004" bottom="0.46" header="0.4" footer="0.33"/>
      <pageSetup scale="89" orientation="portrait" r:id="rId1"/>
      <headerFooter alignWithMargins="0"/>
    </customSheetView>
    <customSheetView guid="{CD28740F-9825-447C-B887-B18F0232D126}" showPageBreaks="1" showGridLines="0" printArea="1" hiddenRows="1" hiddenColumns="1" view="pageBreakPreview">
      <selection activeCell="D9" sqref="D9"/>
      <pageMargins left="0.75" right="0.64" top="0.55000000000000004" bottom="0.46" header="0.4" footer="0.33"/>
      <pageSetup scale="89" orientation="portrait" r:id="rId2"/>
      <headerFooter alignWithMargins="0"/>
    </customSheetView>
    <customSheetView guid="{012A8702-091E-4FD1-8E26-12B65B8B3B8C}" showPageBreaks="1" showGridLines="0" printArea="1" hiddenRows="1" hiddenColumns="1" view="pageBreakPreview" topLeftCell="A6">
      <selection activeCell="D13" sqref="D13"/>
      <pageMargins left="0.75" right="0.64" top="0.55000000000000004" bottom="0.46" header="0.4" footer="0.33"/>
      <pageSetup scale="89" orientation="portrait" r:id="rId3"/>
      <headerFooter alignWithMargins="0"/>
    </customSheetView>
    <customSheetView guid="{0D490C87-B003-4943-9825-ACE0B8E7CC06}" scale="110" showPageBreaks="1" showGridLines="0" printArea="1" hiddenRows="1" hiddenColumns="1" view="pageBreakPreview">
      <selection activeCell="D9" sqref="D9"/>
      <pageMargins left="0.75" right="0.64" top="0.55000000000000004" bottom="0.46" header="0.4" footer="0.33"/>
      <pageSetup scale="89" orientation="portrait" r:id="rId4"/>
      <headerFooter alignWithMargins="0"/>
    </customSheetView>
    <customSheetView guid="{4D67A8FB-66CE-4EFD-8932-C754BE25ED43}" scale="110" showPageBreaks="1" showGridLines="0" printArea="1" hiddenRows="1" hiddenColumns="1" view="pageBreakPreview">
      <selection activeCell="D4" sqref="D4"/>
      <pageMargins left="0.75" right="0.64" top="0.55000000000000004" bottom="0.46" header="0.4" footer="0.33"/>
      <pageSetup scale="89" orientation="portrait" r:id="rId5"/>
      <headerFooter alignWithMargins="0"/>
    </customSheetView>
    <customSheetView guid="{B07CB001-8FAF-40AD-8AD5-A65A64B33B35}" scale="110" showPageBreaks="1" showGridLines="0" printArea="1" hiddenRows="1" hiddenColumns="1" view="pageBreakPreview">
      <selection activeCell="D9" sqref="D9"/>
      <pageMargins left="0.75" right="0.64" top="0.55000000000000004" bottom="0.46" header="0.4" footer="0.33"/>
      <pageSetup scale="89" orientation="portrait" r:id="rId6"/>
      <headerFooter alignWithMargins="0"/>
    </customSheetView>
    <customSheetView guid="{8CF338B0-8CA3-4AF4-816D-CB7A6D8E33BC}" scale="110" showPageBreaks="1" showGridLines="0" printArea="1" hiddenRows="1" hiddenColumns="1" view="pageBreakPreview">
      <selection activeCell="D36" sqref="D36"/>
      <pageMargins left="0.75" right="0.64" top="0.55000000000000004" bottom="0.46" header="0.4" footer="0.33"/>
      <pageSetup scale="89" orientation="portrait" r:id="rId7"/>
      <headerFooter alignWithMargins="0"/>
    </customSheetView>
    <customSheetView guid="{D05C69EC-C4A6-4AED-AFBA-A3044FD4B3FB}" scale="110" showPageBreaks="1" showGridLines="0" printArea="1" hiddenRows="1" hiddenColumns="1" view="pageBreakPreview">
      <selection activeCell="D4" sqref="D4"/>
      <pageMargins left="0.75" right="0.64" top="0.55000000000000004" bottom="0.46" header="0.4" footer="0.33"/>
      <pageSetup orientation="portrait" r:id="rId8"/>
      <headerFooter alignWithMargins="0"/>
    </customSheetView>
    <customSheetView guid="{BE615921-12B2-47E1-81BB-292B559B4C46}" scale="110" showPageBreaks="1" showGridLines="0" printArea="1" hiddenRows="1" hiddenColumns="1" view="pageBreakPreview" topLeftCell="A4">
      <selection activeCell="D10" sqref="D10"/>
      <pageMargins left="0.75" right="0.64" top="0.55000000000000004" bottom="0.46" header="0.4" footer="0.33"/>
      <pageSetup orientation="portrait" r:id="rId9"/>
      <headerFooter alignWithMargins="0"/>
    </customSheetView>
    <customSheetView guid="{13A93EBF-985A-49FD-9FE0-DC75D238EC8C}" scale="110" showPageBreaks="1" showGridLines="0" printArea="1" hiddenRows="1" hiddenColumns="1" view="pageBreakPreview" topLeftCell="A7">
      <selection activeCell="D16" sqref="D16"/>
      <pageMargins left="0.75" right="0.64" top="0.55000000000000004" bottom="0.46" header="0.4" footer="0.33"/>
      <pageSetup orientation="portrait" r:id="rId10"/>
      <headerFooter alignWithMargins="0"/>
    </customSheetView>
    <customSheetView guid="{1E2D7167-D6B7-4690-9A83-BF768C4223A4}" showPageBreaks="1" showGridLines="0" printArea="1" hiddenRows="1" view="pageBreakPreview" topLeftCell="A4">
      <selection activeCell="D6" sqref="D6"/>
      <pageMargins left="0.75" right="0.64" top="0.55000000000000004" bottom="0.46" header="0.4" footer="0.33"/>
      <pageSetup orientation="portrait" r:id="rId11"/>
      <headerFooter alignWithMargins="0"/>
    </customSheetView>
    <customSheetView guid="{7A88FC7A-7690-48AB-B789-172043AFADC8}" showPageBreaks="1" showGridLines="0" printArea="1" hiddenRows="1" view="pageBreakPreview" topLeftCell="A16">
      <selection activeCell="D31" sqref="D31"/>
      <pageMargins left="0.75" right="0.64" top="0.55000000000000004" bottom="0.46" header="0.4" footer="0.33"/>
      <pageSetup orientation="portrait" r:id="rId12"/>
      <headerFooter alignWithMargins="0"/>
    </customSheetView>
    <customSheetView guid="{CB7CD015-9A92-451A-BEF4-2BC98E3768DD}" showPageBreaks="1" showGridLines="0" printArea="1" hiddenRows="1" view="pageBreakPreview" topLeftCell="A4">
      <selection activeCell="D6" sqref="D6"/>
      <pageMargins left="0.75" right="0.64" top="0.55000000000000004" bottom="0.46" header="0.4" footer="0.33"/>
      <pageSetup orientation="portrait" r:id="rId13"/>
      <headerFooter alignWithMargins="0"/>
    </customSheetView>
    <customSheetView guid="{44C1C443-3199-4288-884A-D16AF7B2CD69}" showPageBreaks="1" showGridLines="0" printArea="1" hiddenRows="1" view="pageBreakPreview" topLeftCell="A4">
      <selection activeCell="D6" sqref="D6"/>
      <pageMargins left="0.75" right="0.64" top="0.55000000000000004" bottom="0.46" header="0.4" footer="0.33"/>
      <pageSetup orientation="portrait" r:id="rId14"/>
      <headerFooter alignWithMargins="0"/>
    </customSheetView>
    <customSheetView guid="{82E8A0F5-0020-4355-95CF-28601763A783}" showPageBreaks="1" showGridLines="0" printArea="1" hiddenRows="1" view="pageBreakPreview">
      <selection activeCell="D31" sqref="D31"/>
      <pageMargins left="0.75" right="0.64" top="0.55000000000000004" bottom="0.46" header="0.4" footer="0.33"/>
      <pageSetup orientation="portrait" r:id="rId15"/>
      <headerFooter alignWithMargins="0"/>
    </customSheetView>
    <customSheetView guid="{240327DD-375F-45D4-BA52-89AFD79FE6A1}" showPageBreaks="1" showGridLines="0" printArea="1" hiddenRows="1" view="pageBreakPreview" topLeftCell="A19">
      <selection activeCell="D6" sqref="D6"/>
      <pageMargins left="0.75" right="0.64" top="0.55000000000000004" bottom="0.46" header="0.4" footer="0.33"/>
      <pageSetup orientation="portrait" r:id="rId16"/>
      <headerFooter alignWithMargins="0"/>
    </customSheetView>
    <customSheetView guid="{DC28ED1E-3E35-4094-9C2B-5C0A1C1D459C}" showGridLines="0" hiddenRows="1">
      <selection activeCell="D6" sqref="D6"/>
      <pageMargins left="0.75" right="0.64" top="0.55000000000000004" bottom="0.46" header="0.4" footer="0.33"/>
      <pageSetup orientation="portrait" r:id="rId17"/>
      <headerFooter alignWithMargins="0"/>
    </customSheetView>
    <customSheetView guid="{7A9EA6D6-4DDF-43D9-92E6-C6AFAD14E266}" showGridLines="0" hiddenRows="1">
      <selection activeCell="D6" sqref="D6"/>
      <pageMargins left="0.75" right="0.64" top="0.55000000000000004" bottom="0.46" header="0.4" footer="0.33"/>
      <pageSetup orientation="portrait" r:id="rId18"/>
      <headerFooter alignWithMargins="0"/>
    </customSheetView>
    <customSheetView guid="{43BCBF1E-CDCF-4541-8D79-87EDCECBC1FD}" scale="90" showGridLines="0">
      <selection activeCell="D14" sqref="D14"/>
      <pageMargins left="0.75" right="0.64" top="0.55000000000000004" bottom="0.46" header="0.4" footer="0.33"/>
      <pageSetup orientation="portrait" r:id="rId19"/>
      <headerFooter alignWithMargins="0"/>
    </customSheetView>
    <customSheetView guid="{ECEBABD0-566A-41C4-AA9A-38EA30EFEDA8}" showPageBreaks="1" showGridLines="0" printArea="1" showRuler="0">
      <selection activeCell="D24" sqref="D24"/>
      <pageMargins left="0.75" right="0.64" top="0.69" bottom="0.7" header="0.4" footer="0.37"/>
      <pageSetup orientation="portrait" r:id="rId20"/>
      <headerFooter alignWithMargins="0"/>
    </customSheetView>
    <customSheetView guid="{A3F641DF-CF1D-48E3-AFDC-E52726A449CB}" showPageBreaks="1" showGridLines="0" printArea="1" showRuler="0" topLeftCell="A4">
      <selection activeCell="D6" sqref="D6"/>
      <pageMargins left="0.75" right="0.64" top="0.69" bottom="0.7" header="0.4" footer="0.37"/>
      <pageSetup orientation="portrait" r:id="rId21"/>
      <headerFooter alignWithMargins="0"/>
    </customSheetView>
    <customSheetView guid="{8E7B022F-1113-4BA2-B2BA-8EDBE02A2557}" showGridLines="0" showRuler="0">
      <selection activeCell="D6" sqref="D6"/>
      <pageMargins left="0.75" right="0.64" top="0.69" bottom="0.46" header="0.4" footer="0.33"/>
      <pageSetup orientation="portrait" r:id="rId22"/>
      <headerFooter alignWithMargins="0"/>
    </customSheetView>
    <customSheetView guid="{CD4CA1A8-824A-452F-BDBA-32A47C1B3013}" showGridLines="0">
      <selection activeCell="D6" sqref="D6"/>
      <pageMargins left="0.75" right="0.64" top="0.55000000000000004" bottom="0.46" header="0.4" footer="0.33"/>
      <pageSetup orientation="portrait" r:id="rId23"/>
      <headerFooter alignWithMargins="0"/>
    </customSheetView>
    <customSheetView guid="{494F6778-23FE-4AAC-B37D-6C7543FC13B9}" scale="90" showGridLines="0" hiddenRows="1">
      <selection activeCell="D6" sqref="D6"/>
      <pageMargins left="0.75" right="0.64" top="0.55000000000000004" bottom="0.46" header="0.4" footer="0.33"/>
      <pageSetup orientation="portrait" r:id="rId24"/>
      <headerFooter alignWithMargins="0"/>
    </customSheetView>
    <customSheetView guid="{F9FE2C60-2849-4C32-B532-2B1A89FFA9CD}" showGridLines="0" hiddenRows="1">
      <selection activeCell="D6" sqref="D6"/>
      <pageMargins left="0.75" right="0.64" top="0.55000000000000004" bottom="0.46" header="0.4" footer="0.33"/>
      <pageSetup orientation="portrait" r:id="rId25"/>
      <headerFooter alignWithMargins="0"/>
    </customSheetView>
    <customSheetView guid="{FE4EC9C4-31B9-4D40-8323-5B16C3BC840F}" showPageBreaks="1" showGridLines="0" printArea="1" hiddenRows="1" view="pageBreakPreview" topLeftCell="A16">
      <selection activeCell="D6" sqref="D6"/>
      <pageMargins left="0.75" right="0.64" top="0.55000000000000004" bottom="0.46" header="0.4" footer="0.33"/>
      <pageSetup orientation="portrait" r:id="rId26"/>
      <headerFooter alignWithMargins="0"/>
    </customSheetView>
    <customSheetView guid="{82C64B11-1F50-45B5-B7BB-9F1DC733C833}" showPageBreaks="1" showGridLines="0" printArea="1" hiddenRows="1" view="pageBreakPreview" topLeftCell="A13">
      <selection activeCell="B75" sqref="B75:C75"/>
      <pageMargins left="0.75" right="0.64" top="0.55000000000000004" bottom="0.46" header="0.4" footer="0.33"/>
      <pageSetup orientation="portrait" r:id="rId27"/>
      <headerFooter alignWithMargins="0"/>
    </customSheetView>
    <customSheetView guid="{CFBF18EC-8277-4311-991B-395AF21BB33B}" showPageBreaks="1" showGridLines="0" printArea="1" hiddenRows="1" view="pageBreakPreview" topLeftCell="A4">
      <selection activeCell="D6" sqref="D6"/>
      <pageMargins left="0.75" right="0.64" top="0.55000000000000004" bottom="0.46" header="0.4" footer="0.33"/>
      <pageSetup orientation="portrait" r:id="rId28"/>
      <headerFooter alignWithMargins="0"/>
    </customSheetView>
    <customSheetView guid="{AA750348-930C-43DE-ADD0-8D60980F5013}" showPageBreaks="1" showGridLines="0" printArea="1" hiddenRows="1" view="pageBreakPreview" topLeftCell="A4">
      <selection activeCell="D6" sqref="D6"/>
      <pageMargins left="0.75" right="0.64" top="0.55000000000000004" bottom="0.46" header="0.4" footer="0.33"/>
      <pageSetup orientation="portrait" r:id="rId29"/>
      <headerFooter alignWithMargins="0"/>
    </customSheetView>
    <customSheetView guid="{14C32814-5A59-4863-9FB1-822FBB75D7D1}" showPageBreaks="1" showGridLines="0" printArea="1" hiddenRows="1" view="pageBreakPreview" topLeftCell="A6">
      <selection activeCell="D35" sqref="D35"/>
      <pageMargins left="0.75" right="0.64" top="0.55000000000000004" bottom="0.46" header="0.4" footer="0.33"/>
      <pageSetup orientation="portrait" r:id="rId30"/>
      <headerFooter alignWithMargins="0"/>
    </customSheetView>
    <customSheetView guid="{1F125E51-1799-42D0-B41E-DC039BB17D59}" scale="110" showPageBreaks="1" showGridLines="0" printArea="1" hiddenRows="1" hiddenColumns="1" view="pageBreakPreview">
      <selection activeCell="D23" sqref="D23"/>
      <pageMargins left="0.75" right="0.64" top="0.55000000000000004" bottom="0.46" header="0.4" footer="0.33"/>
      <pageSetup scale="89" orientation="portrait" r:id="rId31"/>
      <headerFooter alignWithMargins="0"/>
    </customSheetView>
    <customSheetView guid="{77353208-2D17-4D2E-ADE3-4F168F350B73}" scale="110" showPageBreaks="1" showGridLines="0" printArea="1" hiddenRows="1" hiddenColumns="1" view="pageBreakPreview">
      <selection activeCell="D9" sqref="D9"/>
      <pageMargins left="0.75" right="0.64" top="0.55000000000000004" bottom="0.46" header="0.4" footer="0.33"/>
      <pageSetup scale="89" orientation="portrait" r:id="rId32"/>
      <headerFooter alignWithMargins="0"/>
    </customSheetView>
    <customSheetView guid="{010B040B-83D1-42E5-9354-A9BE9113BDAC}" showPageBreaks="1" showGridLines="0" printArea="1" hiddenRows="1" hiddenColumns="1" view="pageBreakPreview">
      <selection activeCell="D13" sqref="D13"/>
      <pageMargins left="0.75" right="0.64" top="0.55000000000000004" bottom="0.46" header="0.4" footer="0.33"/>
      <pageSetup scale="89" orientation="portrait" r:id="rId33"/>
      <headerFooter alignWithMargins="0"/>
    </customSheetView>
    <customSheetView guid="{FC200EB0-6614-47DB-96CE-7610471486D9}" showPageBreaks="1" showGridLines="0" printArea="1" hiddenRows="1" hiddenColumns="1" view="pageBreakPreview" topLeftCell="A3">
      <selection activeCell="D9" sqref="D9"/>
      <pageMargins left="0.75" right="0.64" top="0.55000000000000004" bottom="0.46" header="0.4" footer="0.33"/>
      <pageSetup scale="89" orientation="portrait" r:id="rId34"/>
      <headerFooter alignWithMargins="0"/>
    </customSheetView>
    <customSheetView guid="{35C772BD-8F05-4A18-BEC8-6AF744E22539}" showPageBreaks="1" showGridLines="0" printArea="1" hiddenRows="1" hiddenColumns="1" view="pageBreakPreview">
      <selection activeCell="D5" sqref="D5"/>
      <pageMargins left="0.75" right="0.64" top="0.55000000000000004" bottom="0.46" header="0.4" footer="0.33"/>
      <pageSetup scale="89" orientation="portrait" r:id="rId35"/>
      <headerFooter alignWithMargins="0"/>
    </customSheetView>
  </customSheetViews>
  <mergeCells count="8">
    <mergeCell ref="B37:D39"/>
    <mergeCell ref="B1:D1"/>
    <mergeCell ref="B2:D2"/>
    <mergeCell ref="B29:C30"/>
    <mergeCell ref="B28:C28"/>
    <mergeCell ref="B4:C4"/>
    <mergeCell ref="B5:C5"/>
    <mergeCell ref="B11:C11"/>
  </mergeCells>
  <phoneticPr fontId="6" type="noConversion"/>
  <conditionalFormatting sqref="B23:D26">
    <cfRule type="expression" dxfId="44" priority="7" stopIfTrue="1">
      <formula>$AA$9&lt;2</formula>
    </cfRule>
  </conditionalFormatting>
  <conditionalFormatting sqref="B18:C21">
    <cfRule type="expression" dxfId="43" priority="8" stopIfTrue="1">
      <formula>$AA$9&lt;1</formula>
    </cfRule>
  </conditionalFormatting>
  <conditionalFormatting sqref="D12">
    <cfRule type="expression" dxfId="42" priority="9" stopIfTrue="1">
      <formula>$AA$9=0</formula>
    </cfRule>
  </conditionalFormatting>
  <conditionalFormatting sqref="B10:D10">
    <cfRule type="expression" dxfId="41" priority="10" stopIfTrue="1">
      <formula>$D$9="Sole Bidder"</formula>
    </cfRule>
  </conditionalFormatting>
  <conditionalFormatting sqref="B29:D30">
    <cfRule type="expression" dxfId="40" priority="11" stopIfTrue="1">
      <formula>$D$28="No"</formula>
    </cfRule>
  </conditionalFormatting>
  <conditionalFormatting sqref="D22">
    <cfRule type="expression" dxfId="39" priority="6">
      <formula>$D$9="Sole Bidder"</formula>
    </cfRule>
  </conditionalFormatting>
  <conditionalFormatting sqref="D11">
    <cfRule type="expression" dxfId="38" priority="5" stopIfTrue="1">
      <formula>$D$9="Sole Bidder"</formula>
    </cfRule>
  </conditionalFormatting>
  <conditionalFormatting sqref="A17:XFD26">
    <cfRule type="expression" dxfId="37" priority="1" stopIfTrue="1">
      <formula>$G$9=1</formula>
    </cfRule>
  </conditionalFormatting>
  <dataValidations count="4">
    <dataValidation type="list" allowBlank="1" showInputMessage="1" showErrorMessage="1" sqref="D9" xr:uid="{00000000-0002-0000-0200-000000000000}">
      <formula1>$F$9:$F$10</formula1>
    </dataValidation>
    <dataValidation type="list" allowBlank="1" showInputMessage="1" showErrorMessage="1" sqref="D10" xr:uid="{00000000-0002-0000-0200-000001000000}">
      <formula1>$AB$2:$AB$3</formula1>
    </dataValidation>
    <dataValidation type="list" allowBlank="1" showInputMessage="1" showErrorMessage="1" sqref="D28 D11" xr:uid="{00000000-0002-0000-0200-000002000000}">
      <formula1>"Yes, No"</formula1>
    </dataValidation>
    <dataValidation type="list" allowBlank="1" showInputMessage="1" showErrorMessage="1" sqref="D4" xr:uid="{00000000-0002-0000-0200-000003000000}">
      <formula1>"YES,NO"</formula1>
    </dataValidation>
  </dataValidations>
  <pageMargins left="0.75" right="0.64" top="0.55000000000000004" bottom="0.46" header="0.4" footer="0.33"/>
  <pageSetup scale="89" orientation="portrait" r:id="rId36"/>
  <headerFooter alignWithMargins="0"/>
  <drawing r:id="rId3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topLeftCell="A7" zoomScaleNormal="100" zoomScaleSheetLayoutView="100" workbookViewId="0">
      <selection activeCell="H7" sqref="H7"/>
    </sheetView>
  </sheetViews>
  <sheetFormatPr defaultRowHeight="16.5"/>
  <cols>
    <col min="1" max="1" width="12.140625" style="29" customWidth="1"/>
    <col min="2" max="2" width="15.7109375" style="29" customWidth="1"/>
    <col min="3" max="3" width="11.42578125" style="29" customWidth="1"/>
    <col min="4" max="4" width="17.140625" style="29" customWidth="1"/>
    <col min="5" max="5" width="40.85546875" style="29" customWidth="1"/>
    <col min="6" max="6" width="12.85546875" style="29" hidden="1" customWidth="1"/>
    <col min="7" max="25" width="9.7109375" style="29" customWidth="1"/>
    <col min="26" max="26" width="18" style="153" customWidth="1"/>
    <col min="27" max="28" width="9.140625" style="24"/>
    <col min="29" max="16384" width="9.140625" style="25"/>
  </cols>
  <sheetData>
    <row r="1" spans="1:46">
      <c r="A1" s="21" t="str">
        <f>Basic!A3&amp;Basic!B3</f>
        <v>Specification No. :CC/NT/W-AIS/DOM/A06/24/04589</v>
      </c>
      <c r="B1" s="22"/>
      <c r="C1" s="22"/>
      <c r="D1" s="22"/>
      <c r="E1" s="23" t="str">
        <f>"Attachment-3(JV) "</f>
        <v xml:space="preserve">Attachment-3(JV) </v>
      </c>
      <c r="F1" s="68"/>
      <c r="G1" s="68"/>
      <c r="H1" s="68"/>
      <c r="I1" s="68"/>
      <c r="J1" s="68"/>
      <c r="K1" s="68"/>
      <c r="L1" s="68"/>
      <c r="M1" s="68"/>
      <c r="N1" s="68"/>
      <c r="O1" s="68"/>
      <c r="P1" s="68"/>
      <c r="Q1" s="68"/>
      <c r="R1" s="68"/>
      <c r="S1" s="68"/>
      <c r="T1" s="68"/>
      <c r="U1" s="68"/>
      <c r="V1" s="68"/>
      <c r="W1" s="68"/>
      <c r="X1" s="68"/>
      <c r="Y1" s="68"/>
      <c r="Z1" s="155" t="str">
        <f>'Names of Bidder'!D9</f>
        <v>SOLE BIDDER</v>
      </c>
      <c r="AT1" s="156" t="str">
        <f>Basic!B2</f>
        <v>SS-125</v>
      </c>
    </row>
    <row r="2" spans="1:46">
      <c r="Z2" s="155">
        <f>'Names of Bidder'!AA9</f>
        <v>0</v>
      </c>
    </row>
    <row r="3" spans="1:46" ht="96" customHeight="1">
      <c r="A3" s="608" t="str">
        <f>Basic!B1</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608"/>
      <c r="C3" s="608"/>
      <c r="D3" s="608"/>
      <c r="E3" s="608"/>
      <c r="F3" s="69"/>
      <c r="G3" s="69"/>
      <c r="H3" s="69"/>
      <c r="I3" s="69"/>
      <c r="J3" s="69"/>
      <c r="K3" s="69"/>
      <c r="L3" s="69"/>
      <c r="M3" s="69"/>
      <c r="N3" s="69"/>
      <c r="O3" s="69"/>
      <c r="P3" s="69"/>
      <c r="Q3" s="69"/>
      <c r="R3" s="69"/>
      <c r="S3" s="69"/>
      <c r="T3" s="69"/>
      <c r="U3" s="69"/>
      <c r="V3" s="69"/>
      <c r="W3" s="69"/>
      <c r="X3" s="69"/>
      <c r="Y3" s="69"/>
      <c r="Z3" s="157"/>
      <c r="AA3" s="27"/>
      <c r="AB3" s="26"/>
    </row>
    <row r="4" spans="1:46" ht="20.100000000000001" customHeight="1">
      <c r="A4" s="28"/>
      <c r="AB4" s="30"/>
      <c r="AC4" s="10"/>
    </row>
    <row r="5" spans="1:46" ht="20.100000000000001" customHeight="1">
      <c r="A5" s="609" t="s">
        <v>346</v>
      </c>
      <c r="B5" s="609"/>
      <c r="C5" s="609"/>
      <c r="D5" s="609"/>
      <c r="E5" s="609"/>
      <c r="F5" s="28"/>
      <c r="G5" s="28"/>
      <c r="H5" s="28"/>
      <c r="I5" s="28"/>
      <c r="J5" s="28"/>
      <c r="K5" s="28"/>
      <c r="L5" s="28"/>
      <c r="M5" s="28"/>
      <c r="N5" s="28"/>
      <c r="O5" s="28"/>
      <c r="P5" s="28"/>
      <c r="Q5" s="28"/>
      <c r="R5" s="28"/>
      <c r="S5" s="28"/>
      <c r="T5" s="28"/>
      <c r="U5" s="28"/>
      <c r="V5" s="28"/>
      <c r="W5" s="28"/>
      <c r="X5" s="28"/>
      <c r="Y5" s="28"/>
      <c r="Z5" s="158"/>
      <c r="AB5" s="30"/>
      <c r="AC5" s="10"/>
    </row>
    <row r="6" spans="1:46" ht="20.100000000000001" customHeight="1">
      <c r="A6" s="32"/>
      <c r="AB6" s="30"/>
      <c r="AC6" s="10"/>
    </row>
    <row r="7" spans="1:46" ht="20.100000000000001" customHeight="1">
      <c r="A7" s="33" t="s">
        <v>556</v>
      </c>
      <c r="E7" s="14" t="s">
        <v>352</v>
      </c>
      <c r="F7" s="14"/>
      <c r="G7" s="14"/>
      <c r="H7" s="14"/>
      <c r="I7" s="14"/>
      <c r="J7" s="14"/>
      <c r="K7" s="14"/>
      <c r="L7" s="14"/>
      <c r="M7" s="14"/>
      <c r="N7" s="14"/>
      <c r="O7" s="14"/>
      <c r="P7" s="14"/>
      <c r="Q7" s="14"/>
      <c r="R7" s="14"/>
      <c r="S7" s="14"/>
      <c r="T7" s="14"/>
      <c r="U7" s="14"/>
      <c r="V7" s="14"/>
      <c r="W7" s="14"/>
      <c r="X7" s="14"/>
      <c r="Y7" s="14"/>
      <c r="AB7" s="30"/>
      <c r="AC7" s="10"/>
    </row>
    <row r="8" spans="1:46" ht="36" customHeight="1">
      <c r="A8" s="607" t="str">
        <f>IF(F8=1,B9,"JOINT VENTURE (JV) OF "&amp;B9&amp;" &amp; "&amp;B17)</f>
        <v/>
      </c>
      <c r="B8" s="607"/>
      <c r="C8" s="607"/>
      <c r="D8" s="607"/>
      <c r="E8" s="11" t="s">
        <v>354</v>
      </c>
      <c r="F8" s="14">
        <f>'Names of Bidder'!G9</f>
        <v>1</v>
      </c>
      <c r="G8" s="14"/>
      <c r="I8" s="14"/>
      <c r="J8" s="14"/>
      <c r="K8" s="14"/>
      <c r="L8" s="14"/>
      <c r="M8" s="14"/>
      <c r="N8" s="14"/>
      <c r="O8" s="14"/>
      <c r="P8" s="14"/>
      <c r="Q8" s="14"/>
      <c r="R8" s="14"/>
      <c r="S8" s="14"/>
      <c r="T8" s="14"/>
      <c r="U8" s="14"/>
      <c r="V8" s="14"/>
      <c r="W8" s="14"/>
      <c r="X8" s="14"/>
      <c r="Y8" s="14"/>
      <c r="Z8" s="159" t="str">
        <f>IF('Names of Bidder'!D10=1,'Names of Bidder'!D13&amp;" &amp; "&amp;'Names of Bidder'!D18,IF('Names of Bidder'!D10="2 or More",'Names of Bidder'!D13&amp;" , "&amp;'Names of Bidder'!D18&amp;" &amp; "&amp;'Names of Bidder'!D23,""))</f>
        <v xml:space="preserve"> &amp; </v>
      </c>
      <c r="AB8" s="30"/>
      <c r="AC8" s="10"/>
    </row>
    <row r="9" spans="1:46" ht="20.100000000000001" customHeight="1">
      <c r="A9" s="12" t="s">
        <v>353</v>
      </c>
      <c r="B9" s="611" t="str">
        <f>IF('Names of Bidder'!D13=0, "", 'Names of Bidder'!D13)</f>
        <v/>
      </c>
      <c r="C9" s="611"/>
      <c r="D9" s="611"/>
      <c r="E9" s="11" t="s">
        <v>356</v>
      </c>
      <c r="F9" s="11"/>
      <c r="G9" s="11"/>
      <c r="H9" s="11"/>
      <c r="I9" s="11"/>
      <c r="J9" s="11"/>
      <c r="K9" s="11"/>
      <c r="L9" s="11"/>
      <c r="M9" s="11"/>
      <c r="N9" s="11"/>
      <c r="O9" s="11"/>
      <c r="P9" s="11"/>
      <c r="Q9" s="11"/>
      <c r="R9" s="11"/>
      <c r="S9" s="11"/>
      <c r="T9" s="11"/>
      <c r="U9" s="11"/>
      <c r="V9" s="11"/>
      <c r="W9" s="11"/>
      <c r="X9" s="11"/>
      <c r="Y9" s="11"/>
      <c r="AB9" s="30"/>
      <c r="AC9" s="10"/>
    </row>
    <row r="10" spans="1:46" ht="20.100000000000001" customHeight="1">
      <c r="A10" s="12" t="s">
        <v>355</v>
      </c>
      <c r="B10" s="611" t="str">
        <f>IF('Names of Bidder'!D14=0, "", 'Names of Bidder'!D14)</f>
        <v/>
      </c>
      <c r="C10" s="611"/>
      <c r="D10" s="611"/>
      <c r="E10" s="11" t="s">
        <v>180</v>
      </c>
      <c r="F10" s="11"/>
      <c r="G10" s="11"/>
      <c r="H10" s="11"/>
      <c r="I10" s="11"/>
      <c r="J10" s="11"/>
      <c r="K10" s="11"/>
      <c r="L10" s="11"/>
      <c r="M10" s="11"/>
      <c r="N10" s="11"/>
      <c r="O10" s="11"/>
      <c r="P10" s="11"/>
      <c r="Q10" s="11"/>
      <c r="R10" s="11"/>
      <c r="S10" s="11"/>
      <c r="T10" s="11"/>
      <c r="U10" s="11"/>
      <c r="V10" s="11"/>
      <c r="W10" s="11"/>
      <c r="X10" s="11"/>
      <c r="Y10" s="11"/>
      <c r="AB10" s="30"/>
      <c r="AC10" s="10"/>
    </row>
    <row r="11" spans="1:46" ht="20.100000000000001" customHeight="1">
      <c r="B11" s="611" t="str">
        <f>IF('Names of Bidder'!D15=0, "", 'Names of Bidder'!D15)</f>
        <v/>
      </c>
      <c r="C11" s="611"/>
      <c r="D11" s="611"/>
      <c r="E11" s="11" t="s">
        <v>357</v>
      </c>
      <c r="F11" s="11"/>
      <c r="G11" s="11"/>
      <c r="H11" s="11"/>
      <c r="I11" s="11"/>
      <c r="J11" s="11"/>
      <c r="K11" s="11"/>
      <c r="L11" s="11"/>
      <c r="M11" s="11"/>
      <c r="N11" s="11"/>
      <c r="O11" s="11"/>
      <c r="P11" s="11"/>
      <c r="Q11" s="11"/>
      <c r="R11" s="11"/>
      <c r="S11" s="11"/>
      <c r="T11" s="11"/>
      <c r="U11" s="11"/>
      <c r="V11" s="11"/>
      <c r="W11" s="11"/>
      <c r="X11" s="11"/>
      <c r="Y11" s="11"/>
    </row>
    <row r="12" spans="1:46" ht="20.100000000000001" customHeight="1">
      <c r="A12" s="32"/>
      <c r="B12" s="611" t="str">
        <f>IF('Names of Bidder'!D16=0, "", 'Names of Bidder'!D16)</f>
        <v/>
      </c>
      <c r="C12" s="611"/>
      <c r="D12" s="611"/>
      <c r="E12" s="11"/>
      <c r="F12" s="11"/>
      <c r="G12" s="11"/>
      <c r="H12" s="11"/>
      <c r="I12" s="11"/>
      <c r="J12" s="11"/>
      <c r="K12" s="11"/>
      <c r="L12" s="11"/>
      <c r="M12" s="11"/>
      <c r="N12" s="11"/>
      <c r="O12" s="11"/>
      <c r="P12" s="11"/>
      <c r="Q12" s="11"/>
      <c r="R12" s="11"/>
      <c r="S12" s="11"/>
      <c r="T12" s="11"/>
      <c r="U12" s="11"/>
      <c r="V12" s="11"/>
      <c r="W12" s="11"/>
      <c r="X12" s="11"/>
      <c r="Y12" s="11"/>
    </row>
    <row r="13" spans="1:46" ht="9.9499999999999993" customHeight="1">
      <c r="A13" s="32"/>
      <c r="B13" s="129"/>
      <c r="C13" s="129"/>
      <c r="D13" s="129"/>
      <c r="E13" s="25"/>
      <c r="F13" s="11"/>
      <c r="G13" s="11"/>
      <c r="H13" s="11"/>
      <c r="I13" s="11"/>
      <c r="J13" s="11"/>
      <c r="K13" s="11"/>
      <c r="L13" s="11"/>
      <c r="M13" s="11"/>
      <c r="N13" s="11"/>
      <c r="O13" s="11"/>
      <c r="P13" s="11"/>
      <c r="Q13" s="11"/>
      <c r="R13" s="11"/>
      <c r="S13" s="11"/>
      <c r="T13" s="11"/>
      <c r="U13" s="11"/>
      <c r="V13" s="11"/>
      <c r="W13" s="11"/>
      <c r="X13" s="11"/>
      <c r="Y13" s="11"/>
    </row>
    <row r="14" spans="1:46" ht="20.100000000000001" customHeight="1">
      <c r="A14" s="612" t="str">
        <f>IF('Names of Bidder'!D9="Sole Bidder", "This Attachment is Not Applicable", "")</f>
        <v>This Attachment is Not Applicable</v>
      </c>
      <c r="B14" s="612"/>
      <c r="C14" s="612"/>
      <c r="D14" s="612"/>
      <c r="E14" s="612"/>
      <c r="F14" s="11"/>
      <c r="G14" s="11"/>
      <c r="H14" s="11"/>
      <c r="I14" s="11"/>
      <c r="J14" s="11"/>
      <c r="K14" s="11"/>
      <c r="L14" s="11"/>
      <c r="M14" s="11"/>
      <c r="N14" s="11"/>
      <c r="O14" s="11"/>
      <c r="P14" s="11"/>
      <c r="Q14" s="11"/>
      <c r="R14" s="11"/>
      <c r="S14" s="11"/>
      <c r="T14" s="11"/>
      <c r="U14" s="11"/>
      <c r="V14" s="11"/>
      <c r="W14" s="11"/>
      <c r="X14" s="11"/>
      <c r="Y14" s="11"/>
    </row>
    <row r="15" spans="1:46" ht="20.100000000000001" customHeight="1">
      <c r="A15" s="33" t="s">
        <v>172</v>
      </c>
      <c r="B15" s="129"/>
      <c r="C15" s="129"/>
      <c r="D15" s="129"/>
      <c r="E15" s="11"/>
      <c r="F15" s="11"/>
      <c r="G15" s="11"/>
      <c r="H15" s="11"/>
      <c r="I15" s="11"/>
      <c r="J15" s="11"/>
      <c r="K15" s="11"/>
      <c r="L15" s="11"/>
      <c r="M15" s="11"/>
      <c r="N15" s="11"/>
      <c r="O15" s="11"/>
      <c r="P15" s="11"/>
      <c r="Q15" s="11"/>
      <c r="R15" s="11"/>
      <c r="S15" s="11"/>
      <c r="T15" s="11"/>
      <c r="U15" s="11"/>
      <c r="V15" s="11"/>
      <c r="W15" s="11"/>
      <c r="X15" s="11"/>
      <c r="Y15" s="11"/>
    </row>
    <row r="16" spans="1:46" ht="20.100000000000001" customHeight="1">
      <c r="A16" s="33"/>
      <c r="B16" s="613" t="str">
        <f>IF(Z2=1,"Other Partner",IF(Z2="2 or More","Other Partner-1",""))</f>
        <v/>
      </c>
      <c r="C16" s="613"/>
      <c r="D16" s="613"/>
      <c r="E16" s="145" t="str">
        <f>IF(Z2="2 or More", "Other Partner-2", "")</f>
        <v/>
      </c>
      <c r="F16" s="11"/>
      <c r="G16" s="11"/>
      <c r="H16" s="11"/>
      <c r="I16" s="11"/>
      <c r="J16" s="11"/>
      <c r="K16" s="11"/>
      <c r="L16" s="11"/>
      <c r="M16" s="11"/>
      <c r="N16" s="11"/>
      <c r="O16" s="11"/>
      <c r="P16" s="11"/>
      <c r="Q16" s="11"/>
      <c r="R16" s="11"/>
      <c r="S16" s="11"/>
      <c r="T16" s="11"/>
      <c r="U16" s="11"/>
      <c r="V16" s="11"/>
      <c r="W16" s="11"/>
      <c r="X16" s="11"/>
      <c r="Y16" s="11"/>
    </row>
    <row r="17" spans="1:28" ht="20.100000000000001" customHeight="1">
      <c r="A17" s="12" t="s">
        <v>353</v>
      </c>
      <c r="B17" s="611" t="str">
        <f>IF('Names of Bidder'!D18=0, "", 'Names of Bidder'!D18)</f>
        <v/>
      </c>
      <c r="C17" s="611"/>
      <c r="D17" s="611"/>
      <c r="E17" s="241" t="str">
        <f>IF($Z$2="2 or More", IF('Names of Bidder'!D23=0, "", 'Names of Bidder'!D23), "")</f>
        <v/>
      </c>
      <c r="F17" s="11"/>
      <c r="G17" s="11"/>
      <c r="H17" s="11"/>
      <c r="I17" s="11"/>
      <c r="J17" s="11"/>
      <c r="K17" s="11"/>
      <c r="L17" s="11"/>
      <c r="M17" s="11"/>
      <c r="N17" s="11"/>
      <c r="O17" s="11"/>
      <c r="P17" s="11"/>
      <c r="Q17" s="11"/>
      <c r="R17" s="11"/>
      <c r="S17" s="11"/>
      <c r="T17" s="11"/>
      <c r="U17" s="11"/>
      <c r="V17" s="11"/>
      <c r="W17" s="11"/>
      <c r="X17" s="11"/>
      <c r="Y17" s="11"/>
    </row>
    <row r="18" spans="1:28" ht="20.100000000000001" customHeight="1">
      <c r="A18" s="12" t="s">
        <v>355</v>
      </c>
      <c r="B18" s="611" t="str">
        <f>IF('Names of Bidder'!D19=0, "", 'Names of Bidder'!D19)</f>
        <v/>
      </c>
      <c r="C18" s="611"/>
      <c r="D18" s="611"/>
      <c r="E18" s="241" t="str">
        <f>IF($Z$2="2 or More", IF('Names of Bidder'!D24=0, "", 'Names of Bidder'!D24), "")</f>
        <v/>
      </c>
      <c r="F18" s="11"/>
      <c r="G18" s="11"/>
      <c r="H18" s="11"/>
      <c r="I18" s="11"/>
      <c r="J18" s="11"/>
      <c r="K18" s="11"/>
      <c r="L18" s="11"/>
      <c r="M18" s="11"/>
      <c r="N18" s="11"/>
      <c r="O18" s="11"/>
      <c r="P18" s="11"/>
      <c r="Q18" s="11"/>
      <c r="R18" s="11"/>
      <c r="S18" s="11"/>
      <c r="T18" s="11"/>
      <c r="U18" s="11"/>
      <c r="V18" s="11"/>
      <c r="W18" s="11"/>
      <c r="X18" s="11"/>
      <c r="Y18" s="11"/>
    </row>
    <row r="19" spans="1:28" ht="20.100000000000001" customHeight="1">
      <c r="A19" s="32"/>
      <c r="B19" s="611" t="str">
        <f>IF('Names of Bidder'!D20=0, "", 'Names of Bidder'!D20)</f>
        <v/>
      </c>
      <c r="C19" s="611"/>
      <c r="D19" s="611"/>
      <c r="E19" s="241" t="str">
        <f>IF($Z$2="2 or More", IF('Names of Bidder'!D25=0, "", 'Names of Bidder'!D25), "")</f>
        <v/>
      </c>
      <c r="AA19" s="11"/>
    </row>
    <row r="20" spans="1:28" ht="20.100000000000001" customHeight="1">
      <c r="A20" s="32"/>
      <c r="B20" s="611" t="str">
        <f>IF('Names of Bidder'!D21=0, "", 'Names of Bidder'!D21)</f>
        <v/>
      </c>
      <c r="C20" s="611"/>
      <c r="D20" s="611"/>
      <c r="E20" s="241" t="str">
        <f>IF($Z$2="2 or More", IF('Names of Bidder'!D26=0, "", 'Names of Bidder'!D26), "")</f>
        <v/>
      </c>
      <c r="AA20" s="11"/>
    </row>
    <row r="21" spans="1:28" ht="20.100000000000001" customHeight="1">
      <c r="A21" s="29" t="s">
        <v>347</v>
      </c>
    </row>
    <row r="22" spans="1:28" ht="84" customHeight="1">
      <c r="A22" s="610" t="s">
        <v>348</v>
      </c>
      <c r="B22" s="610"/>
      <c r="C22" s="610"/>
      <c r="D22" s="610"/>
      <c r="E22" s="610"/>
      <c r="F22" s="32"/>
      <c r="G22" s="32"/>
      <c r="H22" s="32"/>
      <c r="I22" s="32"/>
      <c r="J22" s="32"/>
      <c r="K22" s="32"/>
      <c r="L22" s="32"/>
      <c r="M22" s="32"/>
      <c r="N22" s="32"/>
      <c r="O22" s="32"/>
      <c r="P22" s="32"/>
      <c r="Q22" s="32"/>
      <c r="R22" s="32"/>
      <c r="S22" s="32"/>
      <c r="T22" s="32"/>
      <c r="U22" s="32"/>
      <c r="V22" s="32"/>
      <c r="W22" s="32"/>
      <c r="X22" s="32"/>
      <c r="Y22" s="32"/>
      <c r="Z22" s="160"/>
      <c r="AA22" s="34"/>
      <c r="AB22" s="34"/>
    </row>
    <row r="23" spans="1:28" ht="33" customHeight="1">
      <c r="D23" s="37"/>
    </row>
    <row r="24" spans="1:28" ht="33" customHeight="1">
      <c r="A24" s="36" t="s">
        <v>6</v>
      </c>
      <c r="B24" s="67" t="str">
        <f>IF('Names of Bidder'!D35=0, "", 'Names of Bidder'!D35)</f>
        <v/>
      </c>
      <c r="C24" s="33"/>
      <c r="D24" s="37" t="s">
        <v>4</v>
      </c>
      <c r="E24" s="240" t="str">
        <f>IF('Names of Bidder'!D32=0, "", 'Names of Bidder'!D32)</f>
        <v/>
      </c>
      <c r="F24" s="33"/>
      <c r="G24" s="33"/>
      <c r="H24" s="33"/>
      <c r="I24" s="33"/>
      <c r="J24" s="33"/>
      <c r="K24" s="33"/>
      <c r="L24" s="33"/>
      <c r="M24" s="33"/>
      <c r="N24" s="33"/>
      <c r="O24" s="33"/>
      <c r="P24" s="33"/>
      <c r="Q24" s="33"/>
      <c r="R24" s="33"/>
      <c r="S24" s="33"/>
      <c r="T24" s="33"/>
      <c r="U24" s="33"/>
      <c r="V24" s="33"/>
      <c r="W24" s="33"/>
      <c r="X24" s="33"/>
      <c r="Y24" s="33"/>
      <c r="AA24" s="24">
        <f>Basic!B4</f>
        <v>0</v>
      </c>
    </row>
    <row r="25" spans="1:28" ht="33" customHeight="1">
      <c r="A25" s="36" t="s">
        <v>7</v>
      </c>
      <c r="B25" s="240" t="str">
        <f>IF('Names of Bidder'!D36=0, "", 'Names of Bidder'!D36)</f>
        <v/>
      </c>
      <c r="C25" s="33"/>
      <c r="D25" s="37" t="s">
        <v>5</v>
      </c>
      <c r="E25" s="240" t="str">
        <f>IF('Names of Bidder'!D33=0, "", 'Names of Bidder'!D33)</f>
        <v/>
      </c>
      <c r="F25" s="120"/>
      <c r="G25" s="120"/>
      <c r="H25" s="120"/>
      <c r="I25" s="120"/>
      <c r="J25" s="120"/>
      <c r="K25" s="120"/>
      <c r="L25" s="120"/>
      <c r="M25" s="120"/>
      <c r="N25" s="120"/>
      <c r="O25" s="120"/>
      <c r="P25" s="120"/>
      <c r="Q25" s="120"/>
      <c r="R25" s="120"/>
      <c r="S25" s="120"/>
      <c r="T25" s="120"/>
      <c r="U25" s="120"/>
      <c r="V25" s="120"/>
      <c r="W25" s="120"/>
      <c r="X25" s="120"/>
      <c r="Y25" s="120"/>
      <c r="AA25" s="24">
        <f>Basic!B5</f>
        <v>0</v>
      </c>
    </row>
    <row r="26" spans="1:28" ht="33" customHeight="1">
      <c r="C26" s="33"/>
      <c r="D26" s="37"/>
      <c r="F26" s="120"/>
      <c r="G26" s="120"/>
      <c r="H26" s="120"/>
      <c r="I26" s="120"/>
      <c r="J26" s="120"/>
      <c r="K26" s="120"/>
      <c r="L26" s="120"/>
      <c r="M26" s="120"/>
      <c r="N26" s="120"/>
      <c r="O26" s="120"/>
      <c r="P26" s="120"/>
      <c r="Q26" s="120"/>
      <c r="R26" s="120"/>
      <c r="S26" s="120"/>
      <c r="T26" s="120"/>
      <c r="U26" s="120"/>
      <c r="V26" s="120"/>
      <c r="W26" s="120"/>
      <c r="X26" s="120"/>
      <c r="Y26" s="120"/>
    </row>
    <row r="27" spans="1:28" ht="33" customHeight="1">
      <c r="A27" s="33"/>
      <c r="C27" s="33"/>
      <c r="E27" s="33"/>
      <c r="F27" s="33"/>
      <c r="G27" s="33"/>
      <c r="H27" s="33"/>
      <c r="I27" s="33"/>
      <c r="J27" s="33"/>
      <c r="K27" s="33"/>
      <c r="L27" s="33"/>
      <c r="M27" s="33"/>
      <c r="N27" s="33"/>
      <c r="O27" s="33"/>
      <c r="P27" s="33"/>
      <c r="Q27" s="33"/>
      <c r="R27" s="33"/>
      <c r="S27" s="33"/>
      <c r="T27" s="33"/>
      <c r="U27" s="33"/>
      <c r="V27" s="33"/>
      <c r="W27" s="33"/>
      <c r="X27" s="33"/>
      <c r="Y27" s="33"/>
    </row>
    <row r="28" spans="1:28" ht="20.100000000000001" customHeight="1"/>
    <row r="29" spans="1:28" ht="20.100000000000001" customHeight="1">
      <c r="A29" s="38"/>
    </row>
    <row r="30" spans="1:28" ht="20.100000000000001" customHeight="1"/>
    <row r="31" spans="1:28" ht="20.100000000000001" customHeight="1"/>
    <row r="32" spans="1:28"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password="CBD2" sheet="1" formatColumns="0" formatRows="0" selectLockedCells="1"/>
  <customSheetViews>
    <customSheetView guid="{B36D49CA-5796-4086-B7D0-4AD7F327B4EC}" showPageBreaks="1" showGridLines="0" printArea="1" hiddenColumns="1" view="pageBreakPreview" topLeftCell="A7">
      <selection activeCell="H7" sqref="H7"/>
      <pageMargins left="0.75" right="0.63" top="0.57999999999999996" bottom="0.6" header="0.34" footer="0.35"/>
      <pageSetup scale="97" orientation="portrait" r:id="rId1"/>
      <headerFooter alignWithMargins="0">
        <oddFooter>&amp;R&amp;"Book Antiqua,Bold"&amp;8 Page &amp;P of &amp;N</oddFooter>
      </headerFooter>
    </customSheetView>
    <customSheetView guid="{CD28740F-9825-447C-B887-B18F0232D126}" showPageBreaks="1" showGridLines="0" printArea="1" hiddenColumns="1" view="pageBreakPreview" topLeftCell="A7">
      <selection activeCell="H7" sqref="H7"/>
      <pageMargins left="0.75" right="0.63" top="0.57999999999999996" bottom="0.6" header="0.34" footer="0.35"/>
      <pageSetup scale="97" orientation="portrait" r:id="rId2"/>
      <headerFooter alignWithMargins="0">
        <oddFooter>&amp;R&amp;"Book Antiqua,Bold"&amp;8 Page &amp;P of &amp;N</oddFooter>
      </headerFooter>
    </customSheetView>
    <customSheetView guid="{012A8702-091E-4FD1-8E26-12B65B8B3B8C}" showPageBreaks="1" showGridLines="0" printArea="1" hiddenColumns="1" view="pageBreakPreview" topLeftCell="A7">
      <selection activeCell="E2" sqref="E2"/>
      <pageMargins left="0.75" right="0.63" top="0.57999999999999996" bottom="0.6" header="0.34" footer="0.35"/>
      <pageSetup scale="97" orientation="portrait" r:id="rId3"/>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E2" sqref="E2"/>
      <pageMargins left="0.75" right="0.63" top="0.57999999999999996" bottom="0.6" header="0.34" footer="0.35"/>
      <pageSetup scale="97" orientation="portrait" r:id="rId4"/>
      <headerFooter alignWithMargins="0">
        <oddFooter>&amp;R&amp;"Book Antiqua,Bold"&amp;8 Page &amp;P of &amp;N</oddFooter>
      </headerFooter>
    </customSheetView>
    <customSheetView guid="{4D67A8FB-66CE-4EFD-8932-C754BE25ED43}" showPageBreaks="1" showGridLines="0" printArea="1" hiddenColumns="1" view="pageBreakPreview">
      <selection activeCell="E2" sqref="E2"/>
      <pageMargins left="0.75" right="0.63" top="0.57999999999999996" bottom="0.6" header="0.34" footer="0.35"/>
      <pageSetup scale="97" orientation="portrait" r:id="rId5"/>
      <headerFooter alignWithMargins="0">
        <oddFooter>&amp;R&amp;"Book Antiqua,Bold"&amp;8 Page &amp;P of &amp;N</oddFooter>
      </headerFooter>
    </customSheetView>
    <customSheetView guid="{B07CB001-8FAF-40AD-8AD5-A65A64B33B35}" showPageBreaks="1" showGridLines="0" printArea="1" hiddenColumns="1" view="pageBreakPreview">
      <selection activeCell="L21" sqref="L21"/>
      <pageMargins left="0.75" right="0.63" top="0.57999999999999996" bottom="0.6" header="0.34" footer="0.35"/>
      <pageSetup scale="97" orientation="portrait" r:id="rId6"/>
      <headerFooter alignWithMargins="0">
        <oddFooter>&amp;R&amp;"Book Antiqua,Bold"&amp;8 Page &amp;P of &amp;N</oddFooter>
      </headerFooter>
    </customSheetView>
    <customSheetView guid="{8CF338B0-8CA3-4AF4-816D-CB7A6D8E33BC}" showPageBreaks="1" showGridLines="0" printArea="1" hiddenColumns="1" view="pageBreakPreview" topLeftCell="A19">
      <selection activeCell="B18" sqref="B18:D18"/>
      <pageMargins left="0.75" right="0.63" top="0.57999999999999996" bottom="0.6" header="0.34" footer="0.35"/>
      <pageSetup scale="97" orientation="portrait" r:id="rId7"/>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A3" sqref="A3:E3"/>
      <pageMargins left="0.75" right="0.63" top="0.57999999999999996" bottom="0.6" header="0.34" footer="0.35"/>
      <pageSetup scale="97" orientation="portrait" r:id="rId8"/>
      <headerFooter alignWithMargins="0">
        <oddFooter>&amp;R&amp;"Book Antiqua,Bold"&amp;8 Page &amp;P of &amp;N</oddFooter>
      </headerFooter>
    </customSheetView>
    <customSheetView guid="{BE615921-12B2-47E1-81BB-292B559B4C46}" showPageBreaks="1" showGridLines="0" printArea="1" hiddenColumns="1" view="pageBreakPreview" topLeftCell="A7">
      <selection activeCell="L13" sqref="L13"/>
      <pageMargins left="0.75" right="0.63" top="0.57999999999999996" bottom="0.6" header="0.34" footer="0.35"/>
      <pageSetup scale="97" orientation="portrait" r:id="rId9"/>
      <headerFooter alignWithMargins="0">
        <oddFooter>&amp;R&amp;"Book Antiqua,Bold"&amp;8 Page &amp;P of &amp;N</oddFooter>
      </headerFooter>
    </customSheetView>
    <customSheetView guid="{13A93EBF-985A-49FD-9FE0-DC75D238EC8C}" showPageBreaks="1" showGridLines="0" printArea="1" view="pageBreakPreview">
      <selection activeCell="A22" sqref="A22:E22"/>
      <pageMargins left="0.75" right="0.63" top="0.57999999999999996" bottom="0.6" header="0.34" footer="0.35"/>
      <pageSetup scale="97"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6">
      <selection activeCell="B75" sqref="B75:C75"/>
      <pageMargins left="0.75" right="0.63" top="0.57999999999999996" bottom="0.6" header="0.34" footer="0.35"/>
      <pageSetup scale="97"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7"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4">
      <selection activeCell="G9" sqref="G9"/>
      <pageMargins left="0.75" right="0.63" top="0.57999999999999996" bottom="0.6" header="0.34" footer="0.35"/>
      <pageSetup scale="97" orientation="portrait" r:id="rId13"/>
      <headerFooter alignWithMargins="0">
        <oddFooter>&amp;R&amp;"Book Antiqua,Bold"&amp;8 Page &amp;P of &amp;N</oddFooter>
      </headerFooter>
    </customSheetView>
    <customSheetView guid="{44C1C443-3199-4288-884A-D16AF7B2CD69}" showPageBreaks="1" showGridLines="0" printArea="1" view="pageBreakPreview">
      <selection activeCell="G9" sqref="G9"/>
      <pageMargins left="0.75" right="0.63" top="0.57999999999999996" bottom="0.6" header="0.34" footer="0.35"/>
      <pageSetup scale="97" orientation="portrait" r:id="rId14"/>
      <headerFooter alignWithMargins="0">
        <oddFooter>&amp;R&amp;"Book Antiqua,Bold"&amp;8 Page &amp;P of &amp;N</oddFooter>
      </headerFooter>
    </customSheetView>
    <customSheetView guid="{82E8A0F5-0020-4355-95CF-28601763A783}" showPageBreaks="1" showGridLines="0" printArea="1" view="pageBreakPreview">
      <selection activeCell="G9" sqref="G9"/>
      <pageMargins left="0.75" right="0.63" top="0.57999999999999996" bottom="0.6" header="0.34" footer="0.35"/>
      <pageSetup scale="97" orientation="portrait" r:id="rId15"/>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6"/>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21"/>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6"/>
      <headerFooter alignWithMargins="0">
        <oddFooter>&amp;R&amp;"Book Antiqua,Bold"&amp;8 Page &amp;P of &amp;N</oddFooter>
      </headerFooter>
    </customSheetView>
    <customSheetView guid="{82C64B11-1F50-45B5-B7BB-9F1DC733C833}" showPageBreaks="1" showGridLines="0" printArea="1" view="pageBreakPreview" topLeftCell="A19">
      <selection activeCell="B75" sqref="B75:C75"/>
      <pageMargins left="0.75" right="0.63" top="0.57999999999999996" bottom="0.6" header="0.34" footer="0.35"/>
      <pageSetup scale="97"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6">
      <selection activeCell="B75" sqref="B75:C75"/>
      <pageMargins left="0.75" right="0.63" top="0.57999999999999996" bottom="0.6" header="0.34" footer="0.35"/>
      <pageSetup scale="97"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6">
      <selection activeCell="B75" sqref="B75:C75"/>
      <pageMargins left="0.75" right="0.63" top="0.57999999999999996" bottom="0.6" header="0.34" footer="0.35"/>
      <pageSetup scale="97"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A22" sqref="A22:E22"/>
      <pageMargins left="0.75" right="0.63" top="0.57999999999999996" bottom="0.6" header="0.34" footer="0.35"/>
      <pageSetup scale="97" orientation="portrait" r:id="rId30"/>
      <headerFooter alignWithMargins="0">
        <oddFooter>&amp;R&amp;"Book Antiqua,Bold"&amp;8 Page &amp;P of &amp;N</oddFooter>
      </headerFooter>
    </customSheetView>
    <customSheetView guid="{1F125E51-1799-42D0-B41E-DC039BB17D59}" showPageBreaks="1" showGridLines="0" printArea="1" hiddenColumns="1" view="pageBreakPreview">
      <selection activeCell="B18" sqref="B18:D18"/>
      <pageMargins left="0.75" right="0.63" top="0.57999999999999996" bottom="0.6" header="0.34" footer="0.35"/>
      <pageSetup scale="97" orientation="portrait" r:id="rId31"/>
      <headerFooter alignWithMargins="0">
        <oddFooter>&amp;R&amp;"Book Antiqua,Bold"&amp;8 Page &amp;P of &amp;N</oddFooter>
      </headerFooter>
    </customSheetView>
    <customSheetView guid="{77353208-2D17-4D2E-ADE3-4F168F350B73}" showPageBreaks="1" showGridLines="0" printArea="1" hiddenColumns="1" view="pageBreakPreview">
      <selection activeCell="L21" sqref="L21"/>
      <pageMargins left="0.75" right="0.63" top="0.57999999999999996" bottom="0.6" header="0.34" footer="0.35"/>
      <pageSetup scale="97" orientation="portrait" r:id="rId32"/>
      <headerFooter alignWithMargins="0">
        <oddFooter>&amp;R&amp;"Book Antiqua,Bold"&amp;8 Page &amp;P of &amp;N</oddFooter>
      </headerFooter>
    </customSheetView>
    <customSheetView guid="{010B040B-83D1-42E5-9354-A9BE9113BDAC}" showPageBreaks="1" showGridLines="0" printArea="1" hiddenColumns="1" view="pageBreakPreview">
      <selection activeCell="E2" sqref="E2"/>
      <pageMargins left="0.75" right="0.63" top="0.57999999999999996" bottom="0.6" header="0.34" footer="0.35"/>
      <pageSetup scale="97" orientation="portrait" r:id="rId33"/>
      <headerFooter alignWithMargins="0">
        <oddFooter>&amp;R&amp;"Book Antiqua,Bold"&amp;8 Page &amp;P of &amp;N</oddFooter>
      </headerFooter>
    </customSheetView>
    <customSheetView guid="{FC200EB0-6614-47DB-96CE-7610471486D9}" showPageBreaks="1" showGridLines="0" printArea="1" hiddenColumns="1" view="pageBreakPreview">
      <selection activeCell="E2" sqref="E2"/>
      <pageMargins left="0.75" right="0.63" top="0.57999999999999996" bottom="0.6" header="0.34" footer="0.35"/>
      <pageSetup scale="97" orientation="portrait" r:id="rId34"/>
      <headerFooter alignWithMargins="0">
        <oddFooter>&amp;R&amp;"Book Antiqua,Bold"&amp;8 Page &amp;P of &amp;N</oddFooter>
      </headerFooter>
    </customSheetView>
    <customSheetView guid="{35C772BD-8F05-4A18-BEC8-6AF744E22539}" showPageBreaks="1" showGridLines="0" printArea="1" hiddenColumns="1" view="pageBreakPreview" topLeftCell="A19">
      <selection activeCell="E2" sqref="E2"/>
      <pageMargins left="0.75" right="0.63" top="0.57999999999999996" bottom="0.6" header="0.34" footer="0.35"/>
      <pageSetup scale="97" orientation="portrait" r:id="rId35"/>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36" priority="2" stopIfTrue="1">
      <formula>$Z$2=0</formula>
    </cfRule>
  </conditionalFormatting>
  <conditionalFormatting sqref="A22:E22">
    <cfRule type="expression" dxfId="35" priority="3" stopIfTrue="1">
      <formula>$Z$1="Sole Bidder"</formula>
    </cfRule>
  </conditionalFormatting>
  <conditionalFormatting sqref="A15:XFD20">
    <cfRule type="expression" dxfId="34" priority="1" stopIfTrue="1">
      <formula>$F$8=1</formula>
    </cfRule>
  </conditionalFormatting>
  <pageMargins left="0.75" right="0.63" top="0.57999999999999996" bottom="0.6" header="0.34" footer="0.35"/>
  <pageSetup scale="97" orientation="portrait" r:id="rId36"/>
  <headerFooter alignWithMargins="0">
    <oddFooter>&amp;R&amp;"Book Antiqua,Bold"&amp;8 Page &amp;P of &amp;N</oddFooter>
  </headerFooter>
  <drawing r:id="rId3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X340"/>
  <sheetViews>
    <sheetView showGridLines="0" showZeros="0" view="pageBreakPreview" zoomScaleNormal="100" zoomScaleSheetLayoutView="100" workbookViewId="0">
      <selection activeCell="A5" sqref="A5:I5"/>
    </sheetView>
  </sheetViews>
  <sheetFormatPr defaultRowHeight="15.75"/>
  <cols>
    <col min="1" max="1" width="14.28515625" style="339" customWidth="1"/>
    <col min="2" max="2" width="13.85546875" style="339" customWidth="1"/>
    <col min="3" max="3" width="11.42578125" style="339" customWidth="1"/>
    <col min="4" max="4" width="12.85546875" style="339" customWidth="1"/>
    <col min="5" max="5" width="17" style="339" customWidth="1"/>
    <col min="6" max="6" width="16" style="339" customWidth="1"/>
    <col min="7" max="7" width="15.42578125" style="339" customWidth="1"/>
    <col min="8" max="8" width="16" style="339" customWidth="1"/>
    <col min="9" max="9" width="15.28515625" style="339" customWidth="1"/>
    <col min="10" max="10" width="11.85546875" style="339" customWidth="1"/>
    <col min="11" max="11" width="19.42578125" style="339" customWidth="1"/>
    <col min="12" max="12" width="16.42578125" style="339" customWidth="1"/>
    <col min="13" max="13" width="11.85546875" style="339" customWidth="1"/>
    <col min="14" max="14" width="10.42578125" style="339" customWidth="1"/>
    <col min="15" max="15" width="11.42578125" style="339" customWidth="1"/>
    <col min="16" max="16" width="10.7109375" style="339" customWidth="1"/>
    <col min="17" max="17" width="13.7109375" style="339" customWidth="1"/>
    <col min="18" max="20" width="9.140625" style="339"/>
    <col min="21" max="21" width="13.5703125" style="339" customWidth="1"/>
    <col min="22" max="16384" width="9.140625" style="339"/>
  </cols>
  <sheetData>
    <row r="1" spans="1:9" ht="24" customHeight="1">
      <c r="A1" s="336" t="str">
        <f>Basic!A3&amp;Basic!B3</f>
        <v>Specification No. :CC/NT/W-AIS/DOM/A06/24/04589</v>
      </c>
      <c r="B1" s="337"/>
      <c r="C1" s="337"/>
      <c r="D1" s="337"/>
      <c r="E1" s="337"/>
      <c r="F1" s="337"/>
      <c r="G1" s="337"/>
      <c r="H1" s="337"/>
      <c r="I1" s="338" t="s">
        <v>555</v>
      </c>
    </row>
    <row r="2" spans="1:9" ht="15.75" customHeight="1"/>
    <row r="3" spans="1:9" ht="107.25" customHeight="1">
      <c r="A3" s="614" t="str">
        <f>Basic!B1</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614"/>
      <c r="C3" s="614"/>
      <c r="D3" s="614"/>
      <c r="E3" s="614"/>
      <c r="F3" s="614"/>
      <c r="G3" s="614"/>
      <c r="H3" s="614"/>
      <c r="I3" s="614"/>
    </row>
    <row r="5" spans="1:9" ht="21.75" customHeight="1">
      <c r="A5" s="615" t="s">
        <v>358</v>
      </c>
      <c r="B5" s="615"/>
      <c r="C5" s="615"/>
      <c r="D5" s="615"/>
      <c r="E5" s="615"/>
      <c r="F5" s="615"/>
      <c r="G5" s="615"/>
      <c r="H5" s="615"/>
      <c r="I5" s="615"/>
    </row>
    <row r="7" spans="1:9" ht="16.5">
      <c r="A7" s="340" t="s">
        <v>556</v>
      </c>
      <c r="F7" s="341" t="s">
        <v>352</v>
      </c>
      <c r="G7" s="342"/>
    </row>
    <row r="8" spans="1:9" ht="33.75" customHeight="1">
      <c r="A8" s="616" t="str">
        <f>'Attach 3(JV)'!A8</f>
        <v/>
      </c>
      <c r="B8" s="616"/>
      <c r="C8" s="616"/>
      <c r="D8" s="616"/>
      <c r="E8" s="616"/>
      <c r="F8" s="343" t="s">
        <v>354</v>
      </c>
      <c r="G8" s="344"/>
    </row>
    <row r="9" spans="1:9" ht="18" customHeight="1">
      <c r="A9" s="340" t="s">
        <v>557</v>
      </c>
      <c r="B9" s="617" t="str">
        <f>'Attach 3(JV)'!B9</f>
        <v/>
      </c>
      <c r="C9" s="617"/>
      <c r="D9" s="617"/>
      <c r="F9" s="343" t="s">
        <v>356</v>
      </c>
      <c r="G9" s="344"/>
    </row>
    <row r="10" spans="1:9" ht="18" customHeight="1">
      <c r="A10" s="340" t="s">
        <v>558</v>
      </c>
      <c r="B10" s="618" t="str">
        <f>'Attach 3(JV)'!B10</f>
        <v/>
      </c>
      <c r="C10" s="618"/>
      <c r="D10" s="618"/>
      <c r="F10" s="343" t="s">
        <v>180</v>
      </c>
      <c r="G10" s="344"/>
    </row>
    <row r="11" spans="1:9" ht="17.25" customHeight="1">
      <c r="B11" s="618" t="str">
        <f>'Attach 3(JV)'!B11</f>
        <v/>
      </c>
      <c r="C11" s="618"/>
      <c r="D11" s="618"/>
      <c r="F11" s="343" t="s">
        <v>357</v>
      </c>
      <c r="G11" s="344"/>
    </row>
    <row r="12" spans="1:9">
      <c r="B12" s="780" t="str">
        <f>'Attach 3(JV)'!B12</f>
        <v/>
      </c>
      <c r="C12" s="780"/>
      <c r="D12" s="780"/>
    </row>
    <row r="13" spans="1:9">
      <c r="A13" s="339" t="s">
        <v>347</v>
      </c>
    </row>
    <row r="15" spans="1:9" ht="27" customHeight="1">
      <c r="A15" s="631" t="s">
        <v>626</v>
      </c>
      <c r="B15" s="631"/>
      <c r="C15" s="631"/>
      <c r="D15" s="631"/>
      <c r="E15" s="631"/>
      <c r="F15" s="631"/>
      <c r="G15" s="631"/>
      <c r="H15" s="631"/>
      <c r="I15" s="631"/>
    </row>
    <row r="16" spans="1:9" ht="9.75" hidden="1" customHeight="1"/>
    <row r="17" spans="1:10" ht="36.75" hidden="1" customHeight="1">
      <c r="A17" s="632"/>
      <c r="B17" s="632"/>
      <c r="C17" s="632"/>
      <c r="D17" s="632"/>
      <c r="E17" s="632"/>
      <c r="F17" s="632"/>
      <c r="G17" s="632"/>
      <c r="H17" s="632"/>
      <c r="I17" s="633"/>
      <c r="J17" s="472">
        <f>+'Names of Bidder'!G9</f>
        <v>1</v>
      </c>
    </row>
    <row r="18" spans="1:10" ht="17.25" hidden="1" customHeight="1">
      <c r="A18" s="345"/>
      <c r="B18" s="634"/>
      <c r="C18" s="634"/>
      <c r="D18" s="634"/>
      <c r="E18" s="634"/>
      <c r="F18" s="634"/>
      <c r="G18" s="634"/>
      <c r="H18" s="634"/>
      <c r="I18" s="634"/>
    </row>
    <row r="19" spans="1:10" ht="25.5" hidden="1" customHeight="1">
      <c r="A19" s="634"/>
      <c r="B19" s="634"/>
      <c r="C19" s="634"/>
      <c r="D19" s="634"/>
      <c r="E19" s="634"/>
      <c r="F19" s="634"/>
      <c r="G19" s="634"/>
      <c r="H19" s="634"/>
      <c r="I19" s="634"/>
    </row>
    <row r="20" spans="1:10" ht="12.75" hidden="1" customHeight="1">
      <c r="A20" s="346"/>
      <c r="B20" s="346"/>
      <c r="C20" s="346"/>
      <c r="D20" s="346"/>
      <c r="E20" s="346"/>
      <c r="F20" s="346"/>
      <c r="G20" s="346"/>
      <c r="H20" s="346"/>
      <c r="I20" s="346"/>
    </row>
    <row r="21" spans="1:10" ht="26.25" hidden="1" customHeight="1">
      <c r="A21" s="630"/>
      <c r="B21" s="630"/>
      <c r="C21" s="630"/>
      <c r="D21" s="630"/>
      <c r="E21" s="630"/>
      <c r="F21" s="630"/>
      <c r="G21" s="630"/>
      <c r="H21" s="630"/>
      <c r="I21" s="630"/>
      <c r="J21" s="347"/>
    </row>
    <row r="22" spans="1:10" ht="26.25" hidden="1" customHeight="1">
      <c r="A22" s="348"/>
      <c r="B22" s="630"/>
      <c r="C22" s="630"/>
      <c r="D22" s="630"/>
      <c r="E22" s="630"/>
      <c r="F22" s="630"/>
      <c r="G22" s="630"/>
      <c r="H22" s="630"/>
      <c r="I22" s="630"/>
      <c r="J22" s="347"/>
    </row>
    <row r="23" spans="1:10" ht="26.25" hidden="1" customHeight="1">
      <c r="A23" s="349"/>
      <c r="B23" s="628"/>
      <c r="C23" s="628"/>
      <c r="D23" s="628"/>
      <c r="E23" s="628"/>
      <c r="F23" s="628"/>
      <c r="G23" s="628"/>
      <c r="H23" s="628"/>
      <c r="I23" s="628"/>
    </row>
    <row r="24" spans="1:10" ht="26.25" hidden="1" customHeight="1">
      <c r="A24" s="349"/>
      <c r="B24" s="628"/>
      <c r="C24" s="628"/>
      <c r="D24" s="628"/>
      <c r="E24" s="628"/>
      <c r="F24" s="628"/>
      <c r="G24" s="628"/>
      <c r="H24" s="628"/>
      <c r="I24" s="628"/>
    </row>
    <row r="25" spans="1:10" ht="41.25" hidden="1" customHeight="1">
      <c r="A25" s="349"/>
      <c r="B25" s="628"/>
      <c r="C25" s="628"/>
      <c r="D25" s="628"/>
      <c r="E25" s="628"/>
      <c r="F25" s="628"/>
      <c r="G25" s="628"/>
      <c r="H25" s="628"/>
      <c r="I25" s="628"/>
    </row>
    <row r="26" spans="1:10" ht="9.75" hidden="1" customHeight="1">
      <c r="A26" s="349"/>
      <c r="B26" s="347"/>
      <c r="C26" s="347"/>
      <c r="D26" s="347"/>
      <c r="E26" s="347"/>
      <c r="F26" s="347"/>
      <c r="G26" s="347"/>
      <c r="H26" s="347"/>
      <c r="I26" s="347"/>
      <c r="J26" s="347"/>
    </row>
    <row r="27" spans="1:10" ht="25.5" hidden="1" customHeight="1">
      <c r="A27" s="348"/>
      <c r="B27" s="629"/>
      <c r="C27" s="629"/>
      <c r="D27" s="629"/>
      <c r="E27" s="629"/>
      <c r="F27" s="629"/>
      <c r="G27" s="629"/>
      <c r="H27" s="629"/>
      <c r="I27" s="629"/>
      <c r="J27" s="347"/>
    </row>
    <row r="28" spans="1:10" ht="24.75" hidden="1" customHeight="1">
      <c r="A28" s="349"/>
      <c r="B28" s="630"/>
      <c r="C28" s="630"/>
      <c r="D28" s="630"/>
      <c r="E28" s="630"/>
      <c r="F28" s="630"/>
      <c r="G28" s="630"/>
      <c r="H28" s="630"/>
      <c r="I28" s="630"/>
      <c r="J28" s="347"/>
    </row>
    <row r="29" spans="1:10" ht="24.75" hidden="1" customHeight="1">
      <c r="A29" s="349"/>
      <c r="B29" s="630"/>
      <c r="C29" s="630"/>
      <c r="D29" s="630"/>
      <c r="E29" s="630"/>
      <c r="F29" s="630"/>
      <c r="G29" s="630"/>
      <c r="H29" s="630"/>
      <c r="I29" s="630"/>
      <c r="J29" s="347"/>
    </row>
    <row r="30" spans="1:10" ht="20.25" hidden="1" customHeight="1">
      <c r="A30" s="347"/>
      <c r="B30" s="781"/>
      <c r="C30" s="781"/>
      <c r="D30" s="781"/>
      <c r="E30" s="781"/>
      <c r="F30" s="781"/>
      <c r="G30" s="781"/>
      <c r="H30" s="781"/>
      <c r="I30" s="781"/>
      <c r="J30" s="347"/>
    </row>
    <row r="31" spans="1:10" ht="14.25" hidden="1" customHeight="1">
      <c r="A31" s="347"/>
      <c r="B31" s="437"/>
      <c r="C31" s="437"/>
      <c r="D31" s="437"/>
      <c r="E31" s="437"/>
      <c r="F31" s="437"/>
      <c r="G31" s="437"/>
      <c r="H31" s="437"/>
      <c r="I31" s="437"/>
      <c r="J31" s="347"/>
    </row>
    <row r="32" spans="1:10" s="352" customFormat="1" ht="24.75" hidden="1" customHeight="1">
      <c r="A32" s="350"/>
      <c r="B32" s="635"/>
      <c r="C32" s="635"/>
      <c r="D32" s="635"/>
      <c r="E32" s="635"/>
      <c r="F32" s="635"/>
      <c r="G32" s="635"/>
      <c r="H32" s="635"/>
      <c r="I32" s="635"/>
      <c r="J32" s="351"/>
    </row>
    <row r="33" spans="1:12" ht="24" hidden="1" customHeight="1">
      <c r="A33" s="347"/>
      <c r="B33" s="629"/>
      <c r="C33" s="629"/>
      <c r="D33" s="629"/>
      <c r="E33" s="629"/>
      <c r="F33" s="629"/>
      <c r="G33" s="629"/>
      <c r="H33" s="629"/>
      <c r="I33" s="629"/>
      <c r="J33" s="347"/>
    </row>
    <row r="34" spans="1:12" ht="54" hidden="1" customHeight="1">
      <c r="A34" s="347"/>
      <c r="B34" s="630"/>
      <c r="C34" s="630"/>
      <c r="D34" s="630"/>
      <c r="E34" s="630"/>
      <c r="F34" s="630"/>
      <c r="G34" s="630"/>
      <c r="H34" s="630"/>
      <c r="I34" s="630"/>
      <c r="J34" s="347"/>
    </row>
    <row r="35" spans="1:12" hidden="1"/>
    <row r="36" spans="1:12" ht="19.5" hidden="1" customHeight="1">
      <c r="A36" s="639"/>
      <c r="B36" s="641"/>
      <c r="C36" s="642"/>
      <c r="D36" s="641"/>
      <c r="E36" s="645"/>
      <c r="F36" s="641"/>
      <c r="G36" s="645"/>
      <c r="H36" s="641"/>
      <c r="I36" s="645"/>
      <c r="J36" s="347"/>
      <c r="K36" s="339">
        <f>J17</f>
        <v>1</v>
      </c>
      <c r="L36" s="339">
        <f>+'Names of Bidder'!D10</f>
        <v>1</v>
      </c>
    </row>
    <row r="37" spans="1:12" ht="20.25" hidden="1" customHeight="1">
      <c r="A37" s="640"/>
      <c r="B37" s="643"/>
      <c r="C37" s="644"/>
      <c r="D37" s="643"/>
      <c r="E37" s="646"/>
      <c r="F37" s="643"/>
      <c r="G37" s="646"/>
      <c r="H37" s="643"/>
      <c r="I37" s="646"/>
      <c r="J37" s="347"/>
    </row>
    <row r="38" spans="1:12" ht="30.75" hidden="1" customHeight="1">
      <c r="A38" s="353"/>
      <c r="B38" s="636"/>
      <c r="C38" s="636"/>
      <c r="D38" s="636"/>
      <c r="E38" s="636"/>
      <c r="F38" s="637"/>
      <c r="G38" s="638"/>
      <c r="H38" s="637"/>
      <c r="I38" s="638"/>
      <c r="J38" s="347"/>
    </row>
    <row r="39" spans="1:12" ht="15.75" hidden="1" customHeight="1">
      <c r="A39" s="647"/>
      <c r="B39" s="650"/>
      <c r="C39" s="651"/>
      <c r="D39" s="656"/>
      <c r="E39" s="657"/>
      <c r="F39" s="658"/>
      <c r="G39" s="659"/>
      <c r="H39" s="657"/>
      <c r="I39" s="657"/>
      <c r="J39" s="347"/>
    </row>
    <row r="40" spans="1:12" ht="15.75" hidden="1" customHeight="1">
      <c r="A40" s="648"/>
      <c r="B40" s="652"/>
      <c r="C40" s="653"/>
      <c r="D40" s="656"/>
      <c r="E40" s="657"/>
      <c r="F40" s="657"/>
      <c r="G40" s="657"/>
      <c r="H40" s="657"/>
      <c r="I40" s="657"/>
      <c r="J40" s="347"/>
    </row>
    <row r="41" spans="1:12" ht="25.5" hidden="1" customHeight="1">
      <c r="A41" s="649"/>
      <c r="B41" s="654"/>
      <c r="C41" s="655"/>
      <c r="D41" s="656"/>
      <c r="E41" s="657"/>
      <c r="F41" s="657"/>
      <c r="G41" s="657"/>
      <c r="H41" s="657"/>
      <c r="I41" s="657"/>
      <c r="J41" s="347"/>
    </row>
    <row r="42" spans="1:12" ht="18.75" hidden="1" customHeight="1">
      <c r="A42" s="353"/>
      <c r="B42" s="636"/>
      <c r="C42" s="636"/>
      <c r="D42" s="656"/>
      <c r="E42" s="657"/>
      <c r="F42" s="656"/>
      <c r="G42" s="657"/>
      <c r="H42" s="656"/>
      <c r="I42" s="657"/>
      <c r="J42" s="347"/>
    </row>
    <row r="43" spans="1:12" ht="20.25" hidden="1" customHeight="1">
      <c r="A43" s="353"/>
      <c r="B43" s="636"/>
      <c r="C43" s="636"/>
      <c r="D43" s="656"/>
      <c r="E43" s="657"/>
      <c r="F43" s="657"/>
      <c r="G43" s="657"/>
      <c r="H43" s="657"/>
      <c r="I43" s="657"/>
      <c r="J43" s="347"/>
    </row>
    <row r="44" spans="1:12" ht="19.5" hidden="1" customHeight="1">
      <c r="A44" s="354"/>
      <c r="B44" s="636"/>
      <c r="C44" s="636"/>
      <c r="D44" s="656"/>
      <c r="E44" s="657"/>
      <c r="F44" s="657"/>
      <c r="G44" s="657"/>
      <c r="H44" s="657"/>
      <c r="I44" s="657"/>
    </row>
    <row r="45" spans="1:12" ht="51.75" hidden="1" customHeight="1">
      <c r="A45" s="353"/>
      <c r="B45" s="636"/>
      <c r="C45" s="636"/>
      <c r="D45" s="656"/>
      <c r="E45" s="657"/>
      <c r="F45" s="657"/>
      <c r="G45" s="657"/>
      <c r="H45" s="657"/>
      <c r="I45" s="657"/>
      <c r="J45" s="347"/>
    </row>
    <row r="46" spans="1:12" ht="49.5" hidden="1" customHeight="1">
      <c r="A46" s="353"/>
      <c r="B46" s="636"/>
      <c r="C46" s="636"/>
      <c r="D46" s="656"/>
      <c r="E46" s="657"/>
      <c r="F46" s="657"/>
      <c r="G46" s="657"/>
      <c r="H46" s="657"/>
      <c r="I46" s="657"/>
      <c r="J46" s="347"/>
    </row>
    <row r="47" spans="1:12" ht="18" hidden="1" customHeight="1">
      <c r="A47" s="353"/>
      <c r="B47" s="636"/>
      <c r="C47" s="636"/>
      <c r="D47" s="656"/>
      <c r="E47" s="657"/>
      <c r="F47" s="657"/>
      <c r="G47" s="657"/>
      <c r="H47" s="657"/>
      <c r="I47" s="657"/>
      <c r="J47" s="347"/>
    </row>
    <row r="48" spans="1:12" ht="18" hidden="1" customHeight="1">
      <c r="A48" s="355"/>
      <c r="B48" s="356"/>
      <c r="C48" s="357"/>
      <c r="D48" s="656"/>
      <c r="E48" s="657"/>
      <c r="F48" s="657"/>
      <c r="G48" s="657"/>
      <c r="H48" s="657"/>
      <c r="I48" s="657"/>
      <c r="J48" s="347"/>
    </row>
    <row r="49" spans="1:24" ht="18" hidden="1" customHeight="1">
      <c r="A49" s="355"/>
      <c r="B49" s="356"/>
      <c r="C49" s="357"/>
      <c r="D49" s="656"/>
      <c r="E49" s="657"/>
      <c r="F49" s="657"/>
      <c r="G49" s="657"/>
      <c r="H49" s="657"/>
      <c r="I49" s="657"/>
      <c r="J49" s="347"/>
    </row>
    <row r="50" spans="1:24" ht="18" hidden="1" customHeight="1">
      <c r="A50" s="358"/>
      <c r="B50" s="356"/>
      <c r="C50" s="359"/>
      <c r="D50" s="660"/>
      <c r="E50" s="661"/>
      <c r="F50" s="661"/>
      <c r="G50" s="661"/>
      <c r="H50" s="661"/>
      <c r="I50" s="661"/>
    </row>
    <row r="51" spans="1:24" ht="35.25" hidden="1" customHeight="1">
      <c r="A51" s="347"/>
      <c r="B51" s="739"/>
      <c r="C51" s="739"/>
      <c r="D51" s="739"/>
      <c r="E51" s="739"/>
      <c r="F51" s="739"/>
      <c r="G51" s="739"/>
      <c r="H51" s="739"/>
      <c r="I51" s="739"/>
      <c r="J51" s="347"/>
    </row>
    <row r="52" spans="1:24" ht="13.5" hidden="1" customHeight="1">
      <c r="A52" s="347"/>
      <c r="B52" s="438"/>
      <c r="C52" s="438"/>
      <c r="D52" s="438"/>
      <c r="E52" s="438"/>
      <c r="F52" s="438"/>
      <c r="G52" s="438"/>
      <c r="H52" s="438"/>
      <c r="I52" s="438"/>
      <c r="J52" s="347"/>
    </row>
    <row r="53" spans="1:24" ht="20.25" hidden="1" customHeight="1">
      <c r="A53" s="360"/>
      <c r="B53" s="666"/>
      <c r="C53" s="666"/>
      <c r="D53" s="666"/>
      <c r="E53" s="666"/>
      <c r="F53" s="666"/>
      <c r="G53" s="666"/>
      <c r="H53" s="666"/>
      <c r="I53" s="666"/>
      <c r="J53" s="347"/>
    </row>
    <row r="54" spans="1:24" ht="9.75" hidden="1" customHeight="1">
      <c r="A54" s="347"/>
      <c r="B54" s="347"/>
      <c r="C54" s="347"/>
      <c r="D54" s="347"/>
      <c r="E54" s="347"/>
      <c r="F54" s="347"/>
      <c r="G54" s="347"/>
      <c r="H54" s="347"/>
      <c r="I54" s="347"/>
      <c r="J54" s="347"/>
    </row>
    <row r="55" spans="1:24" ht="26.25" hidden="1" customHeight="1">
      <c r="A55" s="361"/>
      <c r="B55" s="635"/>
      <c r="C55" s="635"/>
      <c r="D55" s="635"/>
      <c r="E55" s="635"/>
      <c r="F55" s="635"/>
      <c r="G55" s="635"/>
      <c r="H55" s="635"/>
      <c r="I55" s="635"/>
      <c r="J55" s="347"/>
    </row>
    <row r="56" spans="1:24" ht="202.5" hidden="1" customHeight="1">
      <c r="A56" s="362"/>
      <c r="B56" s="667"/>
      <c r="C56" s="667"/>
      <c r="D56" s="667"/>
      <c r="E56" s="667"/>
      <c r="F56" s="667"/>
      <c r="G56" s="667"/>
      <c r="H56" s="667"/>
      <c r="I56" s="667"/>
      <c r="J56" s="347"/>
    </row>
    <row r="57" spans="1:24" ht="56.25" hidden="1" customHeight="1">
      <c r="A57" s="363"/>
      <c r="B57" s="782"/>
      <c r="C57" s="783"/>
      <c r="D57" s="783"/>
      <c r="E57" s="783"/>
      <c r="F57" s="783"/>
      <c r="G57" s="783"/>
      <c r="H57" s="783"/>
      <c r="I57" s="784"/>
      <c r="J57" s="347"/>
    </row>
    <row r="58" spans="1:24" ht="27.75" hidden="1" customHeight="1">
      <c r="A58" s="363"/>
      <c r="B58" s="439"/>
      <c r="C58" s="440"/>
      <c r="D58" s="440"/>
      <c r="E58" s="440"/>
      <c r="F58" s="440"/>
      <c r="G58" s="440"/>
      <c r="H58" s="440"/>
      <c r="I58" s="441"/>
      <c r="J58" s="347"/>
    </row>
    <row r="59" spans="1:24" ht="18.75" hidden="1" customHeight="1">
      <c r="A59" s="668"/>
      <c r="B59" s="669"/>
      <c r="C59" s="669"/>
      <c r="D59" s="669"/>
      <c r="E59" s="669"/>
      <c r="F59" s="669"/>
      <c r="G59" s="669"/>
      <c r="H59" s="669"/>
      <c r="I59" s="670"/>
    </row>
    <row r="60" spans="1:24" ht="24.75" hidden="1" customHeight="1">
      <c r="B60" s="671"/>
      <c r="C60" s="672"/>
      <c r="D60" s="672"/>
      <c r="E60" s="672"/>
      <c r="F60" s="672"/>
      <c r="G60" s="672"/>
      <c r="H60" s="672"/>
      <c r="I60" s="673"/>
    </row>
    <row r="61" spans="1:24" ht="27" hidden="1" customHeight="1">
      <c r="A61" s="347"/>
      <c r="B61" s="674"/>
      <c r="C61" s="674"/>
      <c r="D61" s="674"/>
      <c r="E61" s="674"/>
      <c r="F61" s="674"/>
      <c r="G61" s="674"/>
      <c r="H61" s="674"/>
      <c r="I61" s="674"/>
      <c r="J61" s="347"/>
    </row>
    <row r="62" spans="1:24" ht="38.25" hidden="1" customHeight="1">
      <c r="A62" s="365"/>
      <c r="B62" s="675"/>
      <c r="C62" s="675"/>
      <c r="D62" s="675"/>
      <c r="E62" s="675"/>
      <c r="F62" s="662"/>
      <c r="G62" s="662"/>
      <c r="H62" s="662"/>
      <c r="I62" s="662"/>
      <c r="J62" s="366">
        <f>K36</f>
        <v>1</v>
      </c>
      <c r="K62" s="366" t="str">
        <f>'Attach 3(JV)'!B9</f>
        <v/>
      </c>
      <c r="L62" s="366"/>
      <c r="M62" s="366"/>
      <c r="N62" s="366"/>
      <c r="O62" s="366"/>
      <c r="P62" s="366"/>
      <c r="Q62" s="366"/>
      <c r="R62" s="366"/>
      <c r="S62" s="366"/>
      <c r="T62" s="366"/>
      <c r="U62" s="366"/>
      <c r="V62" s="366"/>
      <c r="W62" s="366"/>
      <c r="X62" s="366"/>
    </row>
    <row r="63" spans="1:24" ht="21.75" hidden="1" customHeight="1">
      <c r="A63" s="367"/>
      <c r="B63" s="663"/>
      <c r="C63" s="663"/>
      <c r="D63" s="663"/>
      <c r="E63" s="663"/>
      <c r="F63" s="664"/>
      <c r="G63" s="664"/>
      <c r="H63" s="664"/>
      <c r="I63" s="664"/>
      <c r="J63" s="366"/>
      <c r="K63" s="366" t="str">
        <f>'Attach 3(JV)'!B17</f>
        <v/>
      </c>
      <c r="L63" s="366"/>
      <c r="M63" s="366"/>
      <c r="N63" s="366"/>
      <c r="O63" s="366"/>
      <c r="P63" s="366"/>
      <c r="Q63" s="366"/>
      <c r="R63" s="366"/>
      <c r="S63" s="366"/>
      <c r="T63" s="366"/>
      <c r="U63" s="366"/>
      <c r="V63" s="366"/>
      <c r="W63" s="366"/>
      <c r="X63" s="366"/>
    </row>
    <row r="64" spans="1:24" ht="44.25" hidden="1" customHeight="1">
      <c r="A64" s="368"/>
      <c r="B64" s="677"/>
      <c r="C64" s="677"/>
      <c r="D64" s="677"/>
      <c r="E64" s="677"/>
      <c r="F64" s="678"/>
      <c r="G64" s="678"/>
      <c r="H64" s="678"/>
      <c r="I64" s="678"/>
      <c r="J64" s="343"/>
      <c r="K64" s="343"/>
      <c r="L64" s="343"/>
      <c r="M64" s="343"/>
      <c r="N64" s="343"/>
      <c r="O64" s="343"/>
      <c r="P64" s="343"/>
      <c r="Q64" s="343"/>
      <c r="R64" s="343"/>
      <c r="S64" s="343"/>
      <c r="T64" s="343"/>
      <c r="U64" s="343"/>
      <c r="V64" s="343"/>
      <c r="W64" s="343"/>
      <c r="X64" s="343"/>
    </row>
    <row r="65" spans="1:24" ht="14.25" hidden="1" customHeight="1">
      <c r="A65" s="369"/>
      <c r="B65" s="668"/>
      <c r="C65" s="669"/>
      <c r="D65" s="669"/>
      <c r="E65" s="669"/>
      <c r="F65" s="669"/>
      <c r="G65" s="669"/>
      <c r="H65" s="669"/>
      <c r="I65" s="670"/>
      <c r="J65" s="343"/>
      <c r="K65" s="343"/>
      <c r="L65" s="343"/>
      <c r="M65" s="343"/>
      <c r="N65" s="343"/>
      <c r="O65" s="343"/>
      <c r="P65" s="343"/>
      <c r="Q65" s="343"/>
      <c r="R65" s="343"/>
      <c r="S65" s="343"/>
      <c r="T65" s="343"/>
      <c r="U65" s="343"/>
      <c r="V65" s="343"/>
      <c r="W65" s="343"/>
      <c r="X65" s="343"/>
    </row>
    <row r="66" spans="1:24" ht="42" hidden="1" customHeight="1">
      <c r="A66" s="368"/>
      <c r="B66" s="677"/>
      <c r="C66" s="677"/>
      <c r="D66" s="677"/>
      <c r="E66" s="677"/>
      <c r="F66" s="678"/>
      <c r="G66" s="678"/>
      <c r="H66" s="678"/>
      <c r="I66" s="678"/>
      <c r="J66" s="343"/>
      <c r="K66" s="343"/>
      <c r="L66" s="343"/>
      <c r="M66" s="343"/>
      <c r="N66" s="343"/>
      <c r="O66" s="343"/>
      <c r="P66" s="343"/>
      <c r="Q66" s="343"/>
      <c r="R66" s="343"/>
      <c r="S66" s="343"/>
      <c r="T66" s="343"/>
      <c r="U66" s="343"/>
      <c r="V66" s="343"/>
      <c r="W66" s="343"/>
      <c r="X66" s="343"/>
    </row>
    <row r="67" spans="1:24" ht="14.25" hidden="1" customHeight="1">
      <c r="A67" s="369"/>
      <c r="B67" s="789"/>
      <c r="C67" s="790"/>
      <c r="D67" s="790"/>
      <c r="E67" s="790"/>
      <c r="F67" s="790"/>
      <c r="G67" s="790"/>
      <c r="H67" s="790"/>
      <c r="I67" s="791"/>
      <c r="J67" s="343"/>
      <c r="K67" s="343"/>
      <c r="L67" s="343"/>
      <c r="M67" s="343"/>
      <c r="N67" s="343"/>
      <c r="O67" s="343"/>
      <c r="P67" s="343"/>
      <c r="Q67" s="343"/>
      <c r="R67" s="343"/>
      <c r="S67" s="343"/>
      <c r="T67" s="343"/>
      <c r="U67" s="343"/>
      <c r="V67" s="343"/>
      <c r="W67" s="343"/>
      <c r="X67" s="343"/>
    </row>
    <row r="68" spans="1:24" ht="23.25" hidden="1" customHeight="1">
      <c r="A68" s="676"/>
      <c r="B68" s="677"/>
      <c r="C68" s="677"/>
      <c r="D68" s="677"/>
      <c r="E68" s="677"/>
      <c r="F68" s="665"/>
      <c r="G68" s="665"/>
      <c r="H68" s="665"/>
      <c r="I68" s="665"/>
      <c r="J68" s="343"/>
      <c r="K68" s="343"/>
      <c r="L68" s="343"/>
      <c r="M68" s="343"/>
      <c r="N68" s="343"/>
      <c r="O68" s="343"/>
      <c r="P68" s="343"/>
      <c r="Q68" s="343"/>
      <c r="R68" s="343"/>
      <c r="S68" s="343"/>
      <c r="T68" s="343"/>
      <c r="U68" s="343"/>
      <c r="V68" s="343"/>
      <c r="W68" s="343"/>
      <c r="X68" s="343"/>
    </row>
    <row r="69" spans="1:24" ht="21" hidden="1" customHeight="1">
      <c r="A69" s="676"/>
      <c r="B69" s="677"/>
      <c r="C69" s="677"/>
      <c r="D69" s="677"/>
      <c r="E69" s="677"/>
      <c r="F69" s="665"/>
      <c r="G69" s="665"/>
      <c r="H69" s="665"/>
      <c r="I69" s="665"/>
      <c r="J69" s="343"/>
      <c r="K69" s="343"/>
      <c r="L69" s="343"/>
      <c r="M69" s="343"/>
      <c r="N69" s="343"/>
      <c r="O69" s="343"/>
      <c r="P69" s="343"/>
      <c r="Q69" s="343"/>
      <c r="R69" s="343"/>
      <c r="S69" s="343"/>
      <c r="T69" s="343"/>
      <c r="U69" s="343"/>
      <c r="V69" s="343"/>
      <c r="W69" s="343"/>
      <c r="X69" s="343"/>
    </row>
    <row r="70" spans="1:24" ht="20.25" hidden="1" customHeight="1">
      <c r="A70" s="676"/>
      <c r="B70" s="677"/>
      <c r="C70" s="677"/>
      <c r="D70" s="677"/>
      <c r="E70" s="677"/>
      <c r="F70" s="665"/>
      <c r="G70" s="665"/>
      <c r="H70" s="665"/>
      <c r="I70" s="665"/>
      <c r="J70" s="343"/>
      <c r="K70" s="343"/>
      <c r="L70" s="343"/>
      <c r="M70" s="343"/>
      <c r="N70" s="343"/>
      <c r="O70" s="343"/>
      <c r="P70" s="343"/>
      <c r="Q70" s="343"/>
      <c r="R70" s="343"/>
      <c r="S70" s="343"/>
      <c r="T70" s="343"/>
      <c r="U70" s="343"/>
      <c r="V70" s="343"/>
      <c r="W70" s="343"/>
      <c r="X70" s="343"/>
    </row>
    <row r="71" spans="1:24" ht="21" hidden="1" customHeight="1">
      <c r="A71" s="676"/>
      <c r="B71" s="677"/>
      <c r="C71" s="677"/>
      <c r="D71" s="677"/>
      <c r="E71" s="677"/>
      <c r="F71" s="665"/>
      <c r="G71" s="665"/>
      <c r="H71" s="665"/>
      <c r="I71" s="665"/>
      <c r="J71" s="343"/>
      <c r="K71" s="343"/>
      <c r="L71" s="343"/>
      <c r="M71" s="343"/>
      <c r="N71" s="343"/>
      <c r="O71" s="343"/>
      <c r="P71" s="343"/>
      <c r="Q71" s="343"/>
      <c r="R71" s="343"/>
      <c r="S71" s="343"/>
      <c r="T71" s="343"/>
      <c r="U71" s="343"/>
      <c r="V71" s="343"/>
      <c r="W71" s="343"/>
      <c r="X71" s="343"/>
    </row>
    <row r="72" spans="1:24" ht="24.95" hidden="1" customHeight="1">
      <c r="A72" s="792"/>
      <c r="E72" s="371"/>
      <c r="F72" s="678"/>
      <c r="G72" s="678"/>
      <c r="H72" s="678"/>
      <c r="I72" s="678"/>
      <c r="J72" s="343"/>
      <c r="K72" s="343"/>
      <c r="L72" s="343"/>
      <c r="M72" s="343"/>
      <c r="N72" s="343"/>
      <c r="O72" s="343"/>
      <c r="P72" s="343"/>
      <c r="Q72" s="343"/>
      <c r="R72" s="343"/>
      <c r="S72" s="343"/>
      <c r="T72" s="343"/>
      <c r="U72" s="343"/>
      <c r="V72" s="343"/>
      <c r="W72" s="343"/>
      <c r="X72" s="343"/>
    </row>
    <row r="73" spans="1:24" ht="24.95" hidden="1" customHeight="1">
      <c r="A73" s="793"/>
      <c r="E73" s="371"/>
      <c r="F73" s="678"/>
      <c r="G73" s="678"/>
      <c r="H73" s="678"/>
      <c r="I73" s="678"/>
      <c r="J73" s="343"/>
      <c r="K73" s="343"/>
      <c r="L73" s="343"/>
      <c r="M73" s="343"/>
      <c r="N73" s="343"/>
      <c r="O73" s="343"/>
      <c r="P73" s="343"/>
      <c r="Q73" s="343"/>
      <c r="R73" s="343"/>
      <c r="S73" s="343"/>
      <c r="T73" s="343"/>
      <c r="U73" s="343"/>
      <c r="V73" s="343"/>
      <c r="W73" s="343"/>
      <c r="X73" s="343"/>
    </row>
    <row r="74" spans="1:24" ht="24.95" hidden="1" customHeight="1">
      <c r="A74" s="794"/>
      <c r="B74" s="372"/>
      <c r="C74" s="372"/>
      <c r="D74" s="372"/>
      <c r="E74" s="373"/>
      <c r="F74" s="678"/>
      <c r="G74" s="678"/>
      <c r="H74" s="678"/>
      <c r="I74" s="678"/>
      <c r="J74" s="343"/>
      <c r="K74" s="343"/>
      <c r="L74" s="343"/>
      <c r="M74" s="343"/>
      <c r="N74" s="343"/>
      <c r="O74" s="343"/>
      <c r="P74" s="343"/>
      <c r="Q74" s="343"/>
      <c r="R74" s="343"/>
      <c r="S74" s="343"/>
      <c r="T74" s="343"/>
      <c r="U74" s="343"/>
      <c r="V74" s="343"/>
      <c r="W74" s="343"/>
      <c r="X74" s="343"/>
    </row>
    <row r="75" spans="1:24" ht="16.5" hidden="1" customHeight="1">
      <c r="A75" s="798"/>
      <c r="B75" s="799"/>
      <c r="C75" s="799"/>
      <c r="D75" s="799"/>
      <c r="E75" s="799"/>
      <c r="F75" s="799"/>
      <c r="G75" s="799"/>
      <c r="H75" s="799"/>
      <c r="I75" s="800"/>
      <c r="J75" s="343"/>
      <c r="K75" s="343"/>
      <c r="L75" s="343"/>
      <c r="M75" s="343"/>
      <c r="N75" s="343"/>
      <c r="O75" s="343"/>
      <c r="P75" s="343"/>
      <c r="Q75" s="343"/>
      <c r="R75" s="343"/>
      <c r="S75" s="343"/>
      <c r="T75" s="343"/>
      <c r="U75" s="343"/>
      <c r="V75" s="343"/>
      <c r="W75" s="343"/>
      <c r="X75" s="343"/>
    </row>
    <row r="76" spans="1:24" ht="24.95" hidden="1" customHeight="1">
      <c r="A76" s="386"/>
      <c r="B76" s="806"/>
      <c r="C76" s="634"/>
      <c r="D76" s="634"/>
      <c r="E76" s="807"/>
      <c r="F76" s="375"/>
      <c r="G76" s="376"/>
      <c r="H76" s="375"/>
      <c r="I76" s="377"/>
      <c r="J76" s="343"/>
      <c r="K76" s="343"/>
      <c r="L76" s="343"/>
      <c r="M76" s="343"/>
      <c r="N76" s="343"/>
      <c r="O76" s="343"/>
      <c r="P76" s="343"/>
      <c r="Q76" s="343"/>
      <c r="R76" s="343"/>
      <c r="S76" s="343"/>
      <c r="T76" s="343"/>
      <c r="U76" s="343"/>
      <c r="V76" s="343"/>
      <c r="W76" s="343"/>
      <c r="X76" s="343"/>
    </row>
    <row r="77" spans="1:24" ht="36" hidden="1" customHeight="1">
      <c r="A77" s="370"/>
      <c r="B77" s="806"/>
      <c r="C77" s="634"/>
      <c r="D77" s="634"/>
      <c r="E77" s="807"/>
      <c r="F77" s="378"/>
      <c r="G77" s="379"/>
      <c r="H77" s="378"/>
      <c r="I77" s="380"/>
      <c r="J77" s="343"/>
      <c r="K77" s="343"/>
      <c r="L77" s="343"/>
      <c r="M77" s="343"/>
      <c r="N77" s="343"/>
      <c r="O77" s="343"/>
      <c r="P77" s="343"/>
      <c r="Q77" s="343"/>
      <c r="R77" s="343"/>
      <c r="S77" s="343"/>
      <c r="T77" s="343"/>
      <c r="U77" s="343"/>
      <c r="V77" s="343"/>
      <c r="W77" s="343"/>
      <c r="X77" s="343"/>
    </row>
    <row r="78" spans="1:24" ht="11.25" hidden="1" customHeight="1">
      <c r="A78" s="370"/>
      <c r="B78" s="381"/>
      <c r="C78" s="381"/>
      <c r="D78" s="381"/>
      <c r="E78" s="381"/>
      <c r="F78" s="787"/>
      <c r="G78" s="788"/>
      <c r="H78" s="787"/>
      <c r="I78" s="788"/>
      <c r="J78" s="343"/>
      <c r="K78" s="343"/>
      <c r="L78" s="343"/>
      <c r="M78" s="343"/>
      <c r="N78" s="343"/>
      <c r="O78" s="343"/>
      <c r="P78" s="343"/>
      <c r="Q78" s="343"/>
      <c r="R78" s="343"/>
      <c r="S78" s="343"/>
      <c r="T78" s="343"/>
      <c r="U78" s="343"/>
      <c r="V78" s="343"/>
      <c r="W78" s="343"/>
      <c r="X78" s="343"/>
    </row>
    <row r="79" spans="1:24" ht="0.75" hidden="1" customHeight="1">
      <c r="A79" s="370"/>
      <c r="B79" s="382"/>
      <c r="C79" s="382"/>
      <c r="D79" s="382"/>
      <c r="E79" s="382"/>
      <c r="F79" s="801"/>
      <c r="G79" s="802"/>
      <c r="H79" s="378"/>
      <c r="I79" s="380"/>
      <c r="J79" s="343"/>
      <c r="K79" s="343"/>
      <c r="L79" s="343"/>
      <c r="M79" s="343"/>
      <c r="N79" s="343"/>
      <c r="O79" s="343"/>
      <c r="P79" s="343"/>
      <c r="Q79" s="343"/>
      <c r="R79" s="343"/>
      <c r="S79" s="343"/>
      <c r="T79" s="343"/>
      <c r="U79" s="343"/>
      <c r="V79" s="343"/>
      <c r="W79" s="343"/>
      <c r="X79" s="343"/>
    </row>
    <row r="80" spans="1:24" ht="3.75" hidden="1" customHeight="1">
      <c r="A80" s="370"/>
      <c r="B80" s="383"/>
      <c r="C80" s="383"/>
      <c r="D80" s="383"/>
      <c r="E80" s="383"/>
      <c r="F80" s="785"/>
      <c r="G80" s="786"/>
      <c r="H80" s="785"/>
      <c r="I80" s="786"/>
      <c r="J80" s="343"/>
      <c r="K80" s="343"/>
      <c r="L80" s="343"/>
      <c r="M80" s="343"/>
      <c r="N80" s="343"/>
      <c r="O80" s="343"/>
      <c r="P80" s="343"/>
      <c r="Q80" s="343"/>
      <c r="R80" s="343"/>
      <c r="S80" s="343"/>
      <c r="T80" s="343"/>
      <c r="U80" s="343"/>
      <c r="V80" s="343"/>
      <c r="W80" s="343"/>
      <c r="X80" s="343"/>
    </row>
    <row r="81" spans="1:24" ht="38.25" hidden="1" customHeight="1">
      <c r="A81" s="384"/>
      <c r="B81" s="768"/>
      <c r="C81" s="768"/>
      <c r="D81" s="768"/>
      <c r="E81" s="769"/>
      <c r="F81" s="797"/>
      <c r="G81" s="795"/>
      <c r="H81" s="795"/>
      <c r="I81" s="796"/>
      <c r="J81" s="343"/>
      <c r="K81" s="343"/>
      <c r="L81" s="343"/>
      <c r="M81" s="343"/>
      <c r="N81" s="343"/>
      <c r="O81" s="343"/>
      <c r="P81" s="343"/>
      <c r="Q81" s="343"/>
      <c r="R81" s="343"/>
      <c r="S81" s="343"/>
      <c r="T81" s="343"/>
      <c r="U81" s="343"/>
      <c r="V81" s="343"/>
      <c r="W81" s="343"/>
      <c r="X81" s="343"/>
    </row>
    <row r="82" spans="1:24" ht="23.25" hidden="1" customHeight="1">
      <c r="A82" s="374"/>
      <c r="B82" s="692"/>
      <c r="C82" s="692"/>
      <c r="D82" s="692"/>
      <c r="E82" s="692"/>
      <c r="F82" s="697"/>
      <c r="G82" s="697"/>
      <c r="H82" s="697"/>
      <c r="I82" s="697"/>
      <c r="J82" s="343"/>
      <c r="K82" s="343"/>
      <c r="L82" s="343"/>
      <c r="M82" s="468"/>
      <c r="N82" s="343"/>
      <c r="O82" s="343"/>
      <c r="P82" s="343"/>
      <c r="Q82" s="343"/>
      <c r="R82" s="343"/>
      <c r="S82" s="343"/>
      <c r="T82" s="343"/>
      <c r="U82" s="343"/>
      <c r="V82" s="343"/>
      <c r="W82" s="343"/>
      <c r="X82" s="343"/>
    </row>
    <row r="83" spans="1:24" ht="24" hidden="1" customHeight="1">
      <c r="A83" s="374"/>
      <c r="B83" s="692"/>
      <c r="C83" s="692"/>
      <c r="D83" s="692"/>
      <c r="E83" s="692"/>
      <c r="F83" s="697"/>
      <c r="G83" s="697"/>
      <c r="H83" s="697"/>
      <c r="I83" s="697"/>
      <c r="J83" s="343"/>
      <c r="K83" s="343"/>
      <c r="L83" s="343"/>
      <c r="M83" s="343"/>
      <c r="N83" s="343"/>
      <c r="O83" s="343"/>
      <c r="P83" s="343"/>
      <c r="Q83" s="343"/>
      <c r="R83" s="343"/>
      <c r="S83" s="343"/>
      <c r="T83" s="343"/>
      <c r="U83" s="343"/>
      <c r="V83" s="343"/>
      <c r="W83" s="343"/>
      <c r="X83" s="343"/>
    </row>
    <row r="84" spans="1:24" ht="20.25" hidden="1" customHeight="1">
      <c r="A84" s="374"/>
      <c r="B84" s="692"/>
      <c r="C84" s="692"/>
      <c r="D84" s="692"/>
      <c r="E84" s="692"/>
      <c r="F84" s="697"/>
      <c r="G84" s="697"/>
      <c r="H84" s="697"/>
      <c r="I84" s="697"/>
      <c r="J84" s="343"/>
      <c r="K84" s="343"/>
      <c r="L84" s="343"/>
      <c r="M84" s="343"/>
      <c r="N84" s="343"/>
      <c r="O84" s="343"/>
      <c r="P84" s="343"/>
      <c r="Q84" s="343"/>
      <c r="R84" s="343"/>
      <c r="S84" s="343"/>
      <c r="T84" s="343"/>
      <c r="U84" s="343"/>
      <c r="V84" s="343"/>
      <c r="W84" s="343"/>
      <c r="X84" s="343"/>
    </row>
    <row r="85" spans="1:24" ht="40.5" hidden="1" customHeight="1">
      <c r="A85" s="445"/>
      <c r="B85" s="692"/>
      <c r="C85" s="692"/>
      <c r="D85" s="692"/>
      <c r="E85" s="693"/>
      <c r="F85" s="697"/>
      <c r="G85" s="697"/>
      <c r="H85" s="808"/>
      <c r="I85" s="809"/>
      <c r="J85" s="343"/>
      <c r="K85" s="343"/>
      <c r="L85" s="343"/>
      <c r="M85" s="343"/>
      <c r="N85" s="343"/>
      <c r="O85" s="343"/>
      <c r="P85" s="343"/>
      <c r="Q85" s="343"/>
      <c r="R85" s="343"/>
      <c r="S85" s="343"/>
      <c r="T85" s="343"/>
      <c r="U85" s="343"/>
      <c r="V85" s="343"/>
      <c r="W85" s="343"/>
      <c r="X85" s="343"/>
    </row>
    <row r="86" spans="1:24" ht="18.75" hidden="1" customHeight="1">
      <c r="A86" s="355"/>
      <c r="B86" s="691"/>
      <c r="C86" s="692"/>
      <c r="D86" s="692"/>
      <c r="E86" s="693"/>
      <c r="F86" s="797"/>
      <c r="G86" s="795"/>
      <c r="H86" s="795"/>
      <c r="I86" s="796"/>
      <c r="J86" s="343"/>
      <c r="K86" s="343"/>
      <c r="L86" s="343"/>
      <c r="M86" s="343"/>
      <c r="N86" s="343"/>
      <c r="O86" s="343"/>
      <c r="P86" s="343"/>
      <c r="Q86" s="343"/>
      <c r="R86" s="343"/>
      <c r="S86" s="343"/>
      <c r="T86" s="343"/>
      <c r="U86" s="343"/>
      <c r="V86" s="343"/>
      <c r="W86" s="343"/>
      <c r="X86" s="343"/>
    </row>
    <row r="87" spans="1:24" ht="82.5" hidden="1" customHeight="1">
      <c r="A87" s="386"/>
      <c r="B87" s="691"/>
      <c r="C87" s="692"/>
      <c r="D87" s="692"/>
      <c r="E87" s="693"/>
      <c r="F87" s="714"/>
      <c r="G87" s="715"/>
      <c r="H87" s="714"/>
      <c r="I87" s="715"/>
      <c r="J87" s="343"/>
      <c r="K87" s="343"/>
      <c r="L87" s="343"/>
      <c r="M87" s="343"/>
      <c r="N87" s="343"/>
      <c r="O87" s="343"/>
      <c r="P87" s="343"/>
      <c r="Q87" s="343"/>
      <c r="R87" s="343"/>
      <c r="S87" s="343"/>
      <c r="T87" s="343"/>
      <c r="U87" s="343"/>
      <c r="V87" s="343"/>
      <c r="W87" s="343"/>
      <c r="X87" s="343"/>
    </row>
    <row r="88" spans="1:24" ht="26.25" hidden="1" customHeight="1">
      <c r="A88" s="353"/>
      <c r="B88" s="691"/>
      <c r="C88" s="692"/>
      <c r="D88" s="692"/>
      <c r="E88" s="692"/>
      <c r="F88" s="697"/>
      <c r="G88" s="697"/>
      <c r="H88" s="697"/>
      <c r="I88" s="697"/>
      <c r="J88" s="343"/>
      <c r="K88" s="343"/>
      <c r="L88" s="343"/>
      <c r="M88" s="343"/>
      <c r="N88" s="343"/>
      <c r="O88" s="343"/>
      <c r="P88" s="343"/>
      <c r="Q88" s="343"/>
      <c r="R88" s="343"/>
      <c r="S88" s="343"/>
      <c r="T88" s="343"/>
      <c r="U88" s="343"/>
      <c r="V88" s="343"/>
      <c r="W88" s="343"/>
      <c r="X88" s="343"/>
    </row>
    <row r="89" spans="1:24" ht="43.5" hidden="1" customHeight="1">
      <c r="A89" s="353"/>
      <c r="B89" s="691"/>
      <c r="C89" s="692"/>
      <c r="D89" s="692"/>
      <c r="E89" s="692"/>
      <c r="F89" s="697"/>
      <c r="G89" s="697"/>
      <c r="H89" s="697"/>
      <c r="I89" s="697"/>
      <c r="J89" s="343"/>
      <c r="K89" s="343"/>
      <c r="L89" s="343"/>
      <c r="M89" s="343"/>
      <c r="N89" s="343"/>
      <c r="O89" s="343"/>
      <c r="P89" s="343"/>
      <c r="Q89" s="343"/>
      <c r="R89" s="343"/>
      <c r="S89" s="343"/>
      <c r="T89" s="343"/>
      <c r="U89" s="343"/>
      <c r="V89" s="343"/>
      <c r="W89" s="343"/>
      <c r="X89" s="343"/>
    </row>
    <row r="90" spans="1:24" ht="16.899999999999999" hidden="1" customHeight="1">
      <c r="A90" s="492"/>
      <c r="B90" s="492"/>
      <c r="C90" s="442"/>
      <c r="D90" s="442"/>
      <c r="E90" s="442"/>
      <c r="F90" s="442"/>
      <c r="G90" s="442"/>
      <c r="H90" s="442"/>
      <c r="I90" s="442"/>
      <c r="J90" s="343"/>
      <c r="K90" s="343"/>
      <c r="L90" s="343"/>
      <c r="M90" s="343"/>
      <c r="N90" s="343"/>
      <c r="O90" s="343"/>
      <c r="P90" s="343"/>
      <c r="Q90" s="343"/>
      <c r="R90" s="343"/>
      <c r="S90" s="343"/>
      <c r="T90" s="343"/>
      <c r="U90" s="343"/>
      <c r="V90" s="343"/>
      <c r="W90" s="343"/>
      <c r="X90" s="343"/>
    </row>
    <row r="91" spans="1:24" ht="16.899999999999999" hidden="1" customHeight="1">
      <c r="A91" s="492"/>
      <c r="B91" s="492"/>
      <c r="C91" s="442"/>
      <c r="D91" s="442"/>
      <c r="E91" s="442"/>
      <c r="F91" s="442"/>
      <c r="G91" s="442"/>
      <c r="H91" s="442"/>
      <c r="I91" s="442"/>
      <c r="J91" s="343"/>
      <c r="K91" s="343"/>
      <c r="L91" s="343"/>
      <c r="M91" s="343"/>
      <c r="N91" s="343"/>
      <c r="O91" s="343"/>
      <c r="P91" s="343"/>
      <c r="Q91" s="343"/>
      <c r="R91" s="343"/>
      <c r="S91" s="343"/>
      <c r="T91" s="343"/>
      <c r="U91" s="343"/>
      <c r="V91" s="343"/>
      <c r="W91" s="343"/>
      <c r="X91" s="343"/>
    </row>
    <row r="92" spans="1:24" ht="17.25" hidden="1" customHeight="1">
      <c r="A92" s="448"/>
      <c r="B92" s="803"/>
      <c r="C92" s="804"/>
      <c r="D92" s="804"/>
      <c r="E92" s="804"/>
      <c r="F92" s="804"/>
      <c r="G92" s="804"/>
      <c r="H92" s="804"/>
      <c r="I92" s="805"/>
      <c r="J92" s="343"/>
      <c r="K92" s="343"/>
      <c r="L92" s="343"/>
      <c r="M92" s="343"/>
      <c r="N92" s="343"/>
      <c r="O92" s="343"/>
      <c r="P92" s="343"/>
      <c r="Q92" s="343"/>
      <c r="R92" s="343"/>
      <c r="S92" s="343"/>
      <c r="T92" s="343"/>
      <c r="U92" s="343"/>
      <c r="V92" s="343"/>
      <c r="W92" s="343"/>
      <c r="X92" s="343"/>
    </row>
    <row r="93" spans="1:24" ht="42.75" hidden="1" customHeight="1">
      <c r="A93" s="449"/>
      <c r="B93" s="694"/>
      <c r="C93" s="695"/>
      <c r="D93" s="695"/>
      <c r="E93" s="695"/>
      <c r="F93" s="695"/>
      <c r="G93" s="695"/>
      <c r="H93" s="695"/>
      <c r="I93" s="696"/>
      <c r="J93" s="343"/>
      <c r="K93" s="343"/>
      <c r="L93" s="343"/>
      <c r="M93" s="343"/>
      <c r="N93" s="343"/>
      <c r="O93" s="343"/>
      <c r="P93" s="343"/>
      <c r="Q93" s="343"/>
      <c r="R93" s="343"/>
      <c r="S93" s="343"/>
      <c r="T93" s="343"/>
      <c r="U93" s="343"/>
      <c r="V93" s="343"/>
      <c r="W93" s="343"/>
      <c r="X93" s="343"/>
    </row>
    <row r="94" spans="1:24" ht="17.25" hidden="1" customHeight="1">
      <c r="A94" s="450"/>
      <c r="B94" s="447"/>
      <c r="C94" s="447"/>
      <c r="D94" s="447"/>
      <c r="E94" s="447"/>
      <c r="F94" s="447"/>
      <c r="G94" s="447"/>
      <c r="H94" s="447"/>
      <c r="I94" s="447"/>
      <c r="J94" s="343"/>
      <c r="K94" s="343"/>
      <c r="L94" s="343"/>
      <c r="M94" s="343"/>
      <c r="N94" s="343"/>
      <c r="O94" s="343"/>
      <c r="P94" s="343"/>
      <c r="Q94" s="343"/>
      <c r="R94" s="343"/>
      <c r="S94" s="343"/>
      <c r="T94" s="343"/>
      <c r="U94" s="343"/>
      <c r="V94" s="343"/>
      <c r="W94" s="343"/>
      <c r="X94" s="343"/>
    </row>
    <row r="95" spans="1:24" ht="54" hidden="1" customHeight="1">
      <c r="A95" s="449"/>
      <c r="B95" s="694"/>
      <c r="C95" s="695"/>
      <c r="D95" s="695"/>
      <c r="E95" s="695"/>
      <c r="F95" s="695"/>
      <c r="G95" s="695"/>
      <c r="H95" s="695"/>
      <c r="I95" s="696"/>
      <c r="J95" s="343"/>
      <c r="K95" s="343"/>
      <c r="L95" s="343"/>
      <c r="M95" s="343"/>
      <c r="N95" s="343"/>
      <c r="O95" s="343"/>
      <c r="P95" s="343"/>
      <c r="Q95" s="343"/>
      <c r="R95" s="343"/>
      <c r="S95" s="343"/>
      <c r="T95" s="343"/>
      <c r="U95" s="343"/>
      <c r="V95" s="343"/>
      <c r="W95" s="343"/>
      <c r="X95" s="343"/>
    </row>
    <row r="96" spans="1:24" ht="17.25" hidden="1" customHeight="1">
      <c r="A96" s="450"/>
      <c r="B96" s="447"/>
      <c r="C96" s="447"/>
      <c r="D96" s="447"/>
      <c r="E96" s="447"/>
      <c r="F96" s="447"/>
      <c r="G96" s="447"/>
      <c r="H96" s="447"/>
      <c r="I96" s="447"/>
      <c r="J96" s="343"/>
      <c r="K96" s="343"/>
      <c r="L96" s="343"/>
      <c r="M96" s="343"/>
      <c r="N96" s="343"/>
      <c r="O96" s="343"/>
      <c r="P96" s="343"/>
      <c r="Q96" s="343"/>
      <c r="R96" s="343"/>
      <c r="S96" s="343"/>
      <c r="T96" s="343"/>
      <c r="U96" s="343"/>
      <c r="V96" s="343"/>
      <c r="W96" s="343"/>
      <c r="X96" s="343"/>
    </row>
    <row r="97" spans="1:24" ht="104.25" hidden="1" customHeight="1">
      <c r="A97" s="449"/>
      <c r="B97" s="694"/>
      <c r="C97" s="695"/>
      <c r="D97" s="695"/>
      <c r="E97" s="695"/>
      <c r="F97" s="695"/>
      <c r="G97" s="695"/>
      <c r="H97" s="695"/>
      <c r="I97" s="696"/>
      <c r="J97" s="343"/>
      <c r="K97" s="343"/>
      <c r="L97" s="343"/>
      <c r="M97" s="343"/>
      <c r="N97" s="343"/>
      <c r="O97" s="343"/>
      <c r="P97" s="343"/>
      <c r="Q97" s="343"/>
      <c r="R97" s="343"/>
      <c r="S97" s="343"/>
      <c r="T97" s="343"/>
      <c r="U97" s="343"/>
      <c r="V97" s="343"/>
      <c r="W97" s="343"/>
      <c r="X97" s="343"/>
    </row>
    <row r="98" spans="1:24" ht="17.25" hidden="1" customHeight="1">
      <c r="A98" s="355"/>
      <c r="B98" s="446"/>
      <c r="C98" s="446"/>
      <c r="D98" s="446"/>
      <c r="E98" s="446"/>
      <c r="F98" s="446"/>
      <c r="G98" s="446"/>
      <c r="H98" s="446"/>
      <c r="I98" s="446"/>
      <c r="J98" s="343"/>
      <c r="K98" s="343"/>
      <c r="L98" s="343"/>
      <c r="M98" s="343"/>
      <c r="N98" s="343"/>
      <c r="O98" s="343"/>
      <c r="P98" s="343"/>
      <c r="Q98" s="343"/>
      <c r="R98" s="343"/>
      <c r="S98" s="343"/>
      <c r="T98" s="343"/>
      <c r="U98" s="343"/>
      <c r="V98" s="343"/>
      <c r="W98" s="343"/>
      <c r="X98" s="343"/>
    </row>
    <row r="99" spans="1:24" ht="117.75" hidden="1" customHeight="1">
      <c r="A99" s="449"/>
      <c r="B99" s="694"/>
      <c r="C99" s="695"/>
      <c r="D99" s="695"/>
      <c r="E99" s="695"/>
      <c r="F99" s="695"/>
      <c r="G99" s="695"/>
      <c r="H99" s="695"/>
      <c r="I99" s="696"/>
      <c r="J99" s="343"/>
      <c r="K99" s="343"/>
      <c r="L99" s="343"/>
      <c r="M99" s="343"/>
      <c r="N99" s="343"/>
      <c r="O99" s="343"/>
      <c r="P99" s="343"/>
      <c r="Q99" s="343"/>
      <c r="R99" s="343"/>
      <c r="S99" s="343"/>
      <c r="T99" s="343"/>
      <c r="U99" s="343"/>
      <c r="V99" s="343"/>
      <c r="W99" s="343"/>
      <c r="X99" s="343"/>
    </row>
    <row r="100" spans="1:24" ht="39.75" hidden="1" customHeight="1">
      <c r="A100" s="449"/>
      <c r="B100" s="694"/>
      <c r="C100" s="695"/>
      <c r="D100" s="695"/>
      <c r="E100" s="695"/>
      <c r="F100" s="695"/>
      <c r="G100" s="695"/>
      <c r="H100" s="695"/>
      <c r="I100" s="696"/>
      <c r="J100" s="343"/>
      <c r="K100" s="343"/>
      <c r="L100" s="343"/>
      <c r="M100" s="343"/>
      <c r="N100" s="343"/>
      <c r="O100" s="343"/>
      <c r="P100" s="343"/>
      <c r="Q100" s="343"/>
      <c r="R100" s="343"/>
      <c r="S100" s="343"/>
      <c r="T100" s="343"/>
      <c r="U100" s="343"/>
      <c r="V100" s="343"/>
      <c r="W100" s="343"/>
      <c r="X100" s="343"/>
    </row>
    <row r="101" spans="1:24" ht="38.25" hidden="1" customHeight="1">
      <c r="A101" s="449"/>
      <c r="B101" s="694"/>
      <c r="C101" s="695"/>
      <c r="D101" s="695"/>
      <c r="E101" s="695"/>
      <c r="F101" s="695"/>
      <c r="G101" s="695"/>
      <c r="H101" s="695"/>
      <c r="I101" s="696"/>
      <c r="J101" s="343"/>
      <c r="K101" s="343"/>
      <c r="L101" s="343"/>
      <c r="M101" s="343"/>
      <c r="N101" s="343"/>
      <c r="O101" s="343"/>
      <c r="P101" s="343"/>
      <c r="Q101" s="343"/>
      <c r="R101" s="343"/>
      <c r="S101" s="343"/>
      <c r="T101" s="343"/>
      <c r="U101" s="343"/>
      <c r="V101" s="343"/>
      <c r="W101" s="343"/>
      <c r="X101" s="343"/>
    </row>
    <row r="102" spans="1:24" ht="56.25" hidden="1" customHeight="1">
      <c r="A102" s="449"/>
      <c r="B102" s="694"/>
      <c r="C102" s="695"/>
      <c r="D102" s="695"/>
      <c r="E102" s="695"/>
      <c r="F102" s="695"/>
      <c r="G102" s="695"/>
      <c r="H102" s="695"/>
      <c r="I102" s="696"/>
      <c r="J102" s="343"/>
      <c r="K102" s="343"/>
      <c r="L102" s="343"/>
      <c r="M102" s="343"/>
      <c r="N102" s="343"/>
      <c r="O102" s="343"/>
      <c r="P102" s="343"/>
      <c r="Q102" s="343"/>
      <c r="R102" s="343"/>
      <c r="S102" s="343"/>
      <c r="T102" s="343"/>
      <c r="U102" s="343"/>
      <c r="V102" s="343"/>
      <c r="W102" s="343"/>
      <c r="X102" s="343"/>
    </row>
    <row r="103" spans="1:24" ht="22.5" hidden="1" customHeight="1">
      <c r="A103" s="449"/>
      <c r="B103" s="451"/>
      <c r="C103" s="451"/>
      <c r="D103" s="451"/>
      <c r="E103" s="451"/>
      <c r="F103" s="451"/>
      <c r="G103" s="451"/>
      <c r="H103" s="451"/>
      <c r="I103" s="451"/>
      <c r="J103" s="343"/>
      <c r="K103" s="343"/>
      <c r="L103" s="343"/>
      <c r="M103" s="343"/>
      <c r="N103" s="343"/>
      <c r="O103" s="343"/>
      <c r="P103" s="343"/>
      <c r="Q103" s="343"/>
      <c r="R103" s="343"/>
      <c r="S103" s="343"/>
      <c r="T103" s="343"/>
      <c r="U103" s="343"/>
      <c r="V103" s="343"/>
      <c r="W103" s="343"/>
      <c r="X103" s="343"/>
    </row>
    <row r="104" spans="1:24" ht="24" hidden="1" customHeight="1">
      <c r="A104" s="401"/>
      <c r="B104" s="691"/>
      <c r="C104" s="692"/>
      <c r="D104" s="692"/>
      <c r="E104" s="692"/>
      <c r="F104" s="692"/>
      <c r="G104" s="692"/>
      <c r="H104" s="692"/>
      <c r="I104" s="693"/>
      <c r="J104" s="343"/>
      <c r="K104" s="343"/>
      <c r="L104" s="343"/>
      <c r="M104" s="343"/>
      <c r="N104" s="343"/>
      <c r="O104" s="343"/>
      <c r="P104" s="343"/>
      <c r="Q104" s="343"/>
      <c r="R104" s="343"/>
      <c r="S104" s="343"/>
      <c r="T104" s="343"/>
      <c r="U104" s="343"/>
      <c r="V104" s="343"/>
      <c r="W104" s="343"/>
      <c r="X104" s="343"/>
    </row>
    <row r="105" spans="1:24" ht="20.25" hidden="1" customHeight="1">
      <c r="A105" s="401"/>
      <c r="B105" s="691"/>
      <c r="C105" s="692"/>
      <c r="D105" s="692"/>
      <c r="E105" s="692"/>
      <c r="F105" s="692"/>
      <c r="G105" s="692"/>
      <c r="H105" s="770"/>
      <c r="I105" s="770"/>
      <c r="J105" s="343"/>
      <c r="K105" s="343"/>
      <c r="L105" s="343"/>
      <c r="M105" s="343"/>
      <c r="N105" s="343"/>
      <c r="O105" s="343"/>
      <c r="P105" s="343"/>
      <c r="Q105" s="343"/>
      <c r="R105" s="343"/>
      <c r="S105" s="343"/>
      <c r="T105" s="343"/>
      <c r="U105" s="343"/>
      <c r="V105" s="343"/>
      <c r="W105" s="343"/>
      <c r="X105" s="343"/>
    </row>
    <row r="106" spans="1:24" ht="20.25" hidden="1" customHeight="1">
      <c r="A106" s="401"/>
      <c r="B106" s="691"/>
      <c r="C106" s="692"/>
      <c r="D106" s="692"/>
      <c r="E106" s="692"/>
      <c r="F106" s="692"/>
      <c r="G106" s="692"/>
      <c r="H106" s="698"/>
      <c r="I106" s="698"/>
      <c r="J106" s="343"/>
      <c r="K106" s="343"/>
      <c r="L106" s="343"/>
      <c r="M106" s="343"/>
      <c r="N106" s="343"/>
      <c r="O106" s="343"/>
      <c r="P106" s="343"/>
      <c r="Q106" s="343"/>
      <c r="R106" s="343"/>
      <c r="S106" s="343"/>
      <c r="T106" s="343"/>
      <c r="U106" s="343"/>
      <c r="V106" s="343"/>
      <c r="W106" s="343"/>
      <c r="X106" s="343"/>
    </row>
    <row r="107" spans="1:24" ht="35.25" hidden="1" customHeight="1">
      <c r="A107" s="401"/>
      <c r="B107" s="691"/>
      <c r="C107" s="692"/>
      <c r="D107" s="692"/>
      <c r="E107" s="692"/>
      <c r="F107" s="692"/>
      <c r="G107" s="692"/>
      <c r="H107" s="698"/>
      <c r="I107" s="698"/>
      <c r="J107" s="343"/>
      <c r="K107" s="343"/>
      <c r="L107" s="343"/>
      <c r="M107" s="343"/>
      <c r="N107" s="343"/>
      <c r="O107" s="343"/>
      <c r="P107" s="343"/>
      <c r="Q107" s="343"/>
      <c r="R107" s="343"/>
      <c r="S107" s="343"/>
      <c r="T107" s="343"/>
      <c r="U107" s="343"/>
      <c r="V107" s="343"/>
      <c r="W107" s="343"/>
      <c r="X107" s="343"/>
    </row>
    <row r="108" spans="1:24" ht="51.75" hidden="1" customHeight="1">
      <c r="A108" s="401"/>
      <c r="B108" s="691"/>
      <c r="C108" s="692"/>
      <c r="D108" s="692"/>
      <c r="E108" s="692"/>
      <c r="F108" s="692"/>
      <c r="G108" s="692"/>
      <c r="H108" s="681"/>
      <c r="I108" s="682"/>
      <c r="J108" s="343"/>
      <c r="K108" s="343"/>
      <c r="L108" s="343"/>
      <c r="M108" s="343"/>
      <c r="N108" s="343"/>
      <c r="O108" s="343"/>
      <c r="P108" s="343"/>
      <c r="Q108" s="343"/>
      <c r="R108" s="343"/>
      <c r="S108" s="343"/>
      <c r="T108" s="343"/>
      <c r="U108" s="343"/>
      <c r="V108" s="343"/>
      <c r="W108" s="343"/>
      <c r="X108" s="343"/>
    </row>
    <row r="109" spans="1:24" ht="36.75" hidden="1" customHeight="1">
      <c r="A109" s="401"/>
      <c r="B109" s="691"/>
      <c r="C109" s="692"/>
      <c r="D109" s="692"/>
      <c r="E109" s="692"/>
      <c r="F109" s="692"/>
      <c r="G109" s="692"/>
      <c r="H109" s="692"/>
      <c r="I109" s="693"/>
      <c r="J109" s="343"/>
      <c r="K109" s="343"/>
      <c r="L109" s="343"/>
      <c r="M109" s="343"/>
      <c r="N109" s="343"/>
      <c r="O109" s="343"/>
      <c r="P109" s="343"/>
      <c r="Q109" s="343"/>
      <c r="R109" s="343"/>
      <c r="S109" s="343"/>
      <c r="T109" s="343"/>
      <c r="U109" s="343"/>
      <c r="V109" s="343"/>
      <c r="W109" s="343"/>
      <c r="X109" s="343"/>
    </row>
    <row r="110" spans="1:24" ht="27" hidden="1" customHeight="1">
      <c r="A110" s="401"/>
      <c r="B110" s="679"/>
      <c r="C110" s="680"/>
      <c r="D110" s="442"/>
      <c r="E110" s="442"/>
      <c r="F110" s="442"/>
      <c r="G110" s="442"/>
      <c r="H110" s="442"/>
      <c r="I110" s="443"/>
      <c r="J110" s="343"/>
      <c r="K110" s="343"/>
      <c r="L110" s="343"/>
      <c r="M110" s="343"/>
      <c r="N110" s="343"/>
      <c r="O110" s="343"/>
      <c r="P110" s="343"/>
      <c r="Q110" s="343"/>
      <c r="R110" s="343"/>
      <c r="S110" s="343"/>
      <c r="T110" s="343"/>
      <c r="U110" s="343"/>
      <c r="V110" s="343"/>
      <c r="W110" s="343"/>
      <c r="X110" s="343"/>
    </row>
    <row r="111" spans="1:24" ht="35.25" hidden="1" customHeight="1">
      <c r="A111" s="454"/>
      <c r="B111" s="690"/>
      <c r="C111" s="690"/>
      <c r="D111" s="690"/>
      <c r="E111" s="690"/>
      <c r="F111" s="690"/>
      <c r="G111" s="681"/>
      <c r="H111" s="682"/>
      <c r="I111" s="683"/>
      <c r="J111" s="343"/>
      <c r="K111" s="343"/>
      <c r="L111" s="343"/>
      <c r="M111" s="343"/>
      <c r="N111" s="343"/>
      <c r="O111" s="343"/>
      <c r="P111" s="343"/>
      <c r="Q111" s="343"/>
      <c r="R111" s="343"/>
      <c r="S111" s="343"/>
      <c r="T111" s="343"/>
      <c r="U111" s="343"/>
      <c r="V111" s="343"/>
      <c r="W111" s="343"/>
      <c r="X111" s="343"/>
    </row>
    <row r="112" spans="1:24" ht="37.5" hidden="1" customHeight="1">
      <c r="A112" s="454"/>
      <c r="B112" s="687"/>
      <c r="C112" s="688"/>
      <c r="D112" s="688"/>
      <c r="E112" s="688"/>
      <c r="F112" s="689"/>
      <c r="G112" s="681"/>
      <c r="H112" s="682"/>
      <c r="I112" s="683"/>
      <c r="J112" s="343"/>
      <c r="K112" s="343"/>
      <c r="L112" s="343"/>
      <c r="M112" s="343"/>
      <c r="N112" s="343"/>
      <c r="O112" s="343"/>
      <c r="P112" s="343"/>
      <c r="Q112" s="343"/>
      <c r="R112" s="343"/>
      <c r="S112" s="343"/>
      <c r="T112" s="343"/>
      <c r="U112" s="343"/>
      <c r="V112" s="343"/>
      <c r="W112" s="343"/>
      <c r="X112" s="343"/>
    </row>
    <row r="113" spans="1:24" ht="19.5" hidden="1" customHeight="1">
      <c r="A113" s="454"/>
      <c r="B113" s="810"/>
      <c r="C113" s="811"/>
      <c r="D113" s="811"/>
      <c r="E113" s="811"/>
      <c r="F113" s="812"/>
      <c r="G113" s="443"/>
      <c r="H113" s="444"/>
      <c r="I113" s="444"/>
      <c r="J113" s="343"/>
      <c r="K113" s="343"/>
      <c r="L113" s="343"/>
      <c r="M113" s="343"/>
      <c r="N113" s="343"/>
      <c r="O113" s="343"/>
      <c r="P113" s="343"/>
      <c r="Q113" s="343"/>
      <c r="R113" s="343"/>
      <c r="S113" s="343"/>
      <c r="T113" s="343"/>
      <c r="U113" s="343"/>
      <c r="V113" s="343"/>
      <c r="W113" s="343"/>
      <c r="X113" s="343"/>
    </row>
    <row r="114" spans="1:24" ht="17.25" hidden="1" customHeight="1">
      <c r="A114" s="817"/>
      <c r="B114" s="690"/>
      <c r="C114" s="690"/>
      <c r="D114" s="690"/>
      <c r="E114" s="690"/>
      <c r="F114" s="690"/>
      <c r="G114" s="455"/>
      <c r="H114" s="455"/>
      <c r="I114" s="455"/>
      <c r="J114" s="343"/>
      <c r="K114" s="343"/>
      <c r="L114" s="343"/>
      <c r="M114" s="343"/>
      <c r="N114" s="343"/>
      <c r="O114" s="343"/>
      <c r="P114" s="343"/>
      <c r="Q114" s="343"/>
      <c r="R114" s="343"/>
      <c r="S114" s="343"/>
      <c r="T114" s="343"/>
      <c r="U114" s="343"/>
      <c r="V114" s="343"/>
      <c r="W114" s="343"/>
      <c r="X114" s="343"/>
    </row>
    <row r="115" spans="1:24" ht="22.5" hidden="1" customHeight="1">
      <c r="A115" s="817"/>
      <c r="B115" s="690"/>
      <c r="C115" s="690"/>
      <c r="D115" s="690"/>
      <c r="E115" s="690"/>
      <c r="F115" s="690"/>
      <c r="G115" s="469"/>
      <c r="H115" s="469"/>
      <c r="I115" s="469"/>
      <c r="J115" s="343"/>
      <c r="K115" s="343"/>
      <c r="L115" s="343"/>
      <c r="M115" s="343"/>
      <c r="N115" s="343"/>
      <c r="O115" s="343"/>
      <c r="P115" s="343"/>
      <c r="Q115" s="343"/>
      <c r="R115" s="343"/>
      <c r="S115" s="343"/>
      <c r="T115" s="343"/>
      <c r="U115" s="343"/>
      <c r="V115" s="343"/>
      <c r="W115" s="343"/>
      <c r="X115" s="343"/>
    </row>
    <row r="116" spans="1:24" ht="24.75" hidden="1" customHeight="1">
      <c r="A116" s="456"/>
      <c r="B116" s="684"/>
      <c r="C116" s="685"/>
      <c r="D116" s="685"/>
      <c r="E116" s="685"/>
      <c r="F116" s="686"/>
      <c r="G116" s="455"/>
      <c r="H116" s="455"/>
      <c r="I116" s="455"/>
      <c r="J116" s="343"/>
      <c r="K116" s="343"/>
      <c r="L116" s="343"/>
      <c r="M116" s="343"/>
      <c r="N116" s="343"/>
      <c r="O116" s="343"/>
      <c r="P116" s="343"/>
      <c r="Q116" s="343"/>
      <c r="R116" s="343"/>
      <c r="S116" s="343"/>
      <c r="T116" s="343"/>
      <c r="U116" s="343"/>
      <c r="V116" s="343"/>
      <c r="W116" s="343"/>
      <c r="X116" s="343"/>
    </row>
    <row r="117" spans="1:24" ht="21.75" hidden="1" customHeight="1">
      <c r="A117" s="457"/>
      <c r="B117" s="687"/>
      <c r="C117" s="688"/>
      <c r="D117" s="688"/>
      <c r="E117" s="688"/>
      <c r="F117" s="689"/>
      <c r="G117" s="470"/>
      <c r="H117" s="471"/>
      <c r="I117" s="471"/>
      <c r="J117" s="343"/>
      <c r="K117" s="343"/>
      <c r="L117" s="343"/>
      <c r="M117" s="343"/>
      <c r="N117" s="343"/>
      <c r="O117" s="343"/>
      <c r="P117" s="343"/>
      <c r="Q117" s="343"/>
      <c r="R117" s="343"/>
      <c r="S117" s="343"/>
      <c r="T117" s="343"/>
      <c r="U117" s="343"/>
      <c r="V117" s="343"/>
      <c r="W117" s="343"/>
      <c r="X117" s="343"/>
    </row>
    <row r="118" spans="1:24" ht="30" hidden="1" customHeight="1">
      <c r="A118" s="458"/>
      <c r="B118" s="679"/>
      <c r="C118" s="680"/>
      <c r="D118" s="680"/>
      <c r="E118" s="680"/>
      <c r="F118" s="680"/>
      <c r="G118" s="680"/>
      <c r="H118" s="680"/>
      <c r="I118" s="818"/>
      <c r="J118" s="343"/>
      <c r="K118" s="343"/>
      <c r="L118" s="343"/>
      <c r="M118" s="343"/>
      <c r="N118" s="343"/>
      <c r="O118" s="343"/>
      <c r="P118" s="343"/>
      <c r="Q118" s="343"/>
      <c r="R118" s="343"/>
      <c r="S118" s="343"/>
      <c r="T118" s="343"/>
      <c r="U118" s="343"/>
      <c r="V118" s="343"/>
      <c r="W118" s="343"/>
      <c r="X118" s="343"/>
    </row>
    <row r="119" spans="1:24" ht="42.75" hidden="1" customHeight="1">
      <c r="A119" s="454"/>
      <c r="B119" s="690"/>
      <c r="C119" s="690"/>
      <c r="D119" s="690"/>
      <c r="E119" s="690"/>
      <c r="F119" s="690"/>
      <c r="G119" s="681"/>
      <c r="H119" s="682"/>
      <c r="I119" s="683"/>
      <c r="J119" s="343"/>
      <c r="K119" s="343"/>
      <c r="L119" s="343"/>
      <c r="M119" s="343"/>
      <c r="N119" s="343"/>
      <c r="O119" s="343"/>
      <c r="P119" s="343"/>
      <c r="Q119" s="343"/>
      <c r="R119" s="343"/>
      <c r="S119" s="343"/>
      <c r="T119" s="343"/>
      <c r="U119" s="343"/>
      <c r="V119" s="343"/>
      <c r="W119" s="343"/>
      <c r="X119" s="343"/>
    </row>
    <row r="120" spans="1:24" ht="40.5" hidden="1" customHeight="1">
      <c r="A120" s="454"/>
      <c r="B120" s="687"/>
      <c r="C120" s="688"/>
      <c r="D120" s="688"/>
      <c r="E120" s="688"/>
      <c r="F120" s="689"/>
      <c r="G120" s="681"/>
      <c r="H120" s="682"/>
      <c r="I120" s="683"/>
      <c r="J120" s="343"/>
      <c r="K120" s="343"/>
      <c r="L120" s="343"/>
      <c r="M120" s="343"/>
      <c r="N120" s="343"/>
      <c r="O120" s="343"/>
      <c r="P120" s="343"/>
      <c r="Q120" s="343"/>
      <c r="R120" s="343"/>
      <c r="S120" s="343"/>
      <c r="T120" s="343"/>
      <c r="U120" s="343"/>
      <c r="V120" s="343"/>
      <c r="W120" s="343"/>
      <c r="X120" s="343"/>
    </row>
    <row r="121" spans="1:24" ht="21.75" hidden="1" customHeight="1">
      <c r="A121" s="454"/>
      <c r="B121" s="810"/>
      <c r="C121" s="811"/>
      <c r="D121" s="811"/>
      <c r="E121" s="811"/>
      <c r="F121" s="812"/>
      <c r="G121" s="443"/>
      <c r="H121" s="444"/>
      <c r="I121" s="444"/>
      <c r="J121" s="343"/>
      <c r="K121" s="343"/>
      <c r="L121" s="343"/>
      <c r="M121" s="343"/>
      <c r="N121" s="343"/>
      <c r="O121" s="343"/>
      <c r="P121" s="343"/>
      <c r="Q121" s="343"/>
      <c r="R121" s="343"/>
      <c r="S121" s="343"/>
      <c r="T121" s="343"/>
      <c r="U121" s="343"/>
      <c r="V121" s="343"/>
      <c r="W121" s="343"/>
      <c r="X121" s="343"/>
    </row>
    <row r="122" spans="1:24" ht="21.75" hidden="1" customHeight="1">
      <c r="A122" s="817"/>
      <c r="B122" s="690"/>
      <c r="C122" s="690"/>
      <c r="D122" s="690"/>
      <c r="E122" s="690"/>
      <c r="F122" s="690"/>
      <c r="G122" s="455"/>
      <c r="H122" s="455"/>
      <c r="I122" s="455"/>
      <c r="J122" s="343"/>
      <c r="K122" s="343"/>
      <c r="L122" s="343"/>
      <c r="M122" s="343"/>
      <c r="N122" s="343"/>
      <c r="O122" s="343"/>
      <c r="P122" s="343"/>
      <c r="Q122" s="343"/>
      <c r="R122" s="343"/>
      <c r="S122" s="343"/>
      <c r="T122" s="343"/>
      <c r="U122" s="343"/>
      <c r="V122" s="343"/>
      <c r="W122" s="343"/>
      <c r="X122" s="343"/>
    </row>
    <row r="123" spans="1:24" ht="21.75" hidden="1" customHeight="1">
      <c r="A123" s="817"/>
      <c r="B123" s="690"/>
      <c r="C123" s="690"/>
      <c r="D123" s="690"/>
      <c r="E123" s="690"/>
      <c r="F123" s="690"/>
      <c r="G123" s="469"/>
      <c r="H123" s="469"/>
      <c r="I123" s="469"/>
      <c r="J123" s="343"/>
      <c r="K123" s="343"/>
      <c r="L123" s="343"/>
      <c r="M123" s="343"/>
      <c r="N123" s="343"/>
      <c r="O123" s="343"/>
      <c r="P123" s="343"/>
      <c r="Q123" s="343"/>
      <c r="R123" s="343"/>
      <c r="S123" s="343"/>
      <c r="T123" s="343"/>
      <c r="U123" s="343"/>
      <c r="V123" s="343"/>
      <c r="W123" s="343"/>
      <c r="X123" s="343"/>
    </row>
    <row r="124" spans="1:24" ht="21.75" hidden="1" customHeight="1">
      <c r="A124" s="456"/>
      <c r="B124" s="684"/>
      <c r="C124" s="685"/>
      <c r="D124" s="685"/>
      <c r="E124" s="685"/>
      <c r="F124" s="686"/>
      <c r="G124" s="455"/>
      <c r="H124" s="455"/>
      <c r="I124" s="455"/>
      <c r="J124" s="343"/>
      <c r="K124" s="343"/>
      <c r="L124" s="343"/>
      <c r="M124" s="343"/>
      <c r="N124" s="343"/>
      <c r="O124" s="343"/>
      <c r="P124" s="343"/>
      <c r="Q124" s="343"/>
      <c r="R124" s="343"/>
      <c r="S124" s="343"/>
      <c r="T124" s="343"/>
      <c r="U124" s="343"/>
      <c r="V124" s="343"/>
      <c r="W124" s="343"/>
      <c r="X124" s="343"/>
    </row>
    <row r="125" spans="1:24" ht="21.75" hidden="1" customHeight="1">
      <c r="A125" s="457"/>
      <c r="B125" s="687"/>
      <c r="C125" s="688"/>
      <c r="D125" s="688"/>
      <c r="E125" s="688"/>
      <c r="F125" s="689"/>
      <c r="G125" s="470"/>
      <c r="H125" s="471"/>
      <c r="I125" s="471"/>
      <c r="J125" s="343"/>
      <c r="K125" s="343"/>
      <c r="L125" s="343"/>
      <c r="M125" s="343"/>
      <c r="N125" s="343"/>
      <c r="O125" s="343"/>
      <c r="P125" s="343"/>
      <c r="Q125" s="343"/>
      <c r="R125" s="343"/>
      <c r="S125" s="343"/>
      <c r="T125" s="343"/>
      <c r="U125" s="343"/>
      <c r="V125" s="343"/>
      <c r="W125" s="343"/>
      <c r="X125" s="343"/>
    </row>
    <row r="126" spans="1:24" ht="21.75" hidden="1" customHeight="1">
      <c r="A126" s="452"/>
      <c r="B126" s="453"/>
      <c r="C126" s="453"/>
      <c r="D126" s="453"/>
      <c r="E126" s="453"/>
      <c r="F126" s="453"/>
      <c r="G126" s="447"/>
      <c r="H126" s="447"/>
      <c r="I126" s="447"/>
      <c r="J126" s="343"/>
      <c r="K126" s="343"/>
      <c r="L126" s="343"/>
      <c r="M126" s="343"/>
      <c r="N126" s="343"/>
      <c r="O126" s="343"/>
      <c r="P126" s="343"/>
      <c r="Q126" s="343"/>
      <c r="R126" s="343"/>
      <c r="S126" s="343"/>
      <c r="T126" s="343"/>
      <c r="U126" s="343"/>
      <c r="V126" s="343"/>
      <c r="W126" s="343"/>
      <c r="X126" s="343"/>
    </row>
    <row r="127" spans="1:24" ht="17.25" hidden="1" customHeight="1">
      <c r="A127" s="813"/>
      <c r="B127" s="813"/>
      <c r="C127" s="813"/>
      <c r="D127" s="813"/>
      <c r="E127" s="813"/>
      <c r="F127" s="813"/>
      <c r="G127" s="813"/>
      <c r="H127" s="813"/>
      <c r="I127" s="813"/>
      <c r="J127" s="343"/>
      <c r="K127" s="343"/>
      <c r="L127" s="343"/>
      <c r="M127" s="343"/>
      <c r="N127" s="343"/>
      <c r="O127" s="343"/>
      <c r="P127" s="343"/>
      <c r="Q127" s="343"/>
      <c r="R127" s="343"/>
      <c r="S127" s="343"/>
      <c r="T127" s="343"/>
      <c r="U127" s="343"/>
      <c r="V127" s="343"/>
      <c r="W127" s="343"/>
      <c r="X127" s="343"/>
    </row>
    <row r="128" spans="1:24" ht="17.25" hidden="1" customHeight="1">
      <c r="A128" s="448"/>
      <c r="B128" s="803"/>
      <c r="C128" s="804"/>
      <c r="D128" s="804"/>
      <c r="E128" s="804"/>
      <c r="F128" s="804"/>
      <c r="G128" s="804"/>
      <c r="H128" s="804"/>
      <c r="I128" s="805"/>
      <c r="J128" s="343"/>
      <c r="K128" s="343"/>
      <c r="L128" s="343"/>
      <c r="M128" s="343"/>
      <c r="N128" s="343"/>
      <c r="O128" s="343"/>
      <c r="P128" s="343"/>
      <c r="Q128" s="343"/>
      <c r="R128" s="343"/>
      <c r="S128" s="343"/>
      <c r="T128" s="343"/>
      <c r="U128" s="343"/>
      <c r="V128" s="343"/>
      <c r="W128" s="343"/>
      <c r="X128" s="343"/>
    </row>
    <row r="129" spans="1:24" ht="17.25" hidden="1" customHeight="1">
      <c r="A129" s="353"/>
      <c r="B129" s="694"/>
      <c r="C129" s="695"/>
      <c r="D129" s="695"/>
      <c r="E129" s="695"/>
      <c r="F129" s="695"/>
      <c r="G129" s="695"/>
      <c r="H129" s="695"/>
      <c r="I129" s="696"/>
      <c r="J129" s="343"/>
      <c r="K129" s="343"/>
      <c r="L129" s="343"/>
      <c r="M129" s="343"/>
      <c r="N129" s="343"/>
      <c r="O129" s="343"/>
      <c r="P129" s="343"/>
      <c r="Q129" s="343"/>
      <c r="R129" s="343"/>
      <c r="S129" s="343"/>
      <c r="T129" s="343"/>
      <c r="U129" s="343"/>
      <c r="V129" s="343"/>
      <c r="W129" s="343"/>
      <c r="X129" s="343"/>
    </row>
    <row r="130" spans="1:24" ht="17.25" hidden="1" customHeight="1">
      <c r="A130" s="353"/>
      <c r="B130" s="353"/>
      <c r="C130" s="353"/>
      <c r="D130" s="353"/>
      <c r="E130" s="353"/>
      <c r="F130" s="353"/>
      <c r="G130" s="353"/>
      <c r="H130" s="353"/>
      <c r="I130" s="353"/>
      <c r="J130" s="343"/>
      <c r="K130" s="343"/>
      <c r="L130" s="343"/>
      <c r="M130" s="343"/>
      <c r="N130" s="343"/>
      <c r="O130" s="343"/>
      <c r="P130" s="343"/>
      <c r="Q130" s="343"/>
      <c r="R130" s="343"/>
      <c r="S130" s="343"/>
      <c r="T130" s="343"/>
      <c r="U130" s="343"/>
      <c r="V130" s="343"/>
      <c r="W130" s="343"/>
      <c r="X130" s="343"/>
    </row>
    <row r="131" spans="1:24" ht="99" hidden="1" customHeight="1">
      <c r="A131" s="401"/>
      <c r="B131" s="694"/>
      <c r="C131" s="695"/>
      <c r="D131" s="695"/>
      <c r="E131" s="695"/>
      <c r="F131" s="695"/>
      <c r="G131" s="695"/>
      <c r="H131" s="695"/>
      <c r="I131" s="696"/>
      <c r="J131" s="343"/>
      <c r="K131" s="343"/>
      <c r="L131" s="343"/>
      <c r="M131" s="343"/>
      <c r="N131" s="343"/>
      <c r="O131" s="343"/>
      <c r="P131" s="343"/>
      <c r="Q131" s="343"/>
      <c r="R131" s="343"/>
      <c r="S131" s="343"/>
      <c r="T131" s="343"/>
      <c r="U131" s="343"/>
      <c r="V131" s="343"/>
      <c r="W131" s="343"/>
      <c r="X131" s="343"/>
    </row>
    <row r="132" spans="1:24" ht="17.25" hidden="1" customHeight="1">
      <c r="A132" s="353"/>
      <c r="B132" s="353"/>
      <c r="C132" s="353"/>
      <c r="D132" s="353"/>
      <c r="E132" s="353"/>
      <c r="F132" s="353"/>
      <c r="G132" s="353"/>
      <c r="H132" s="353"/>
      <c r="I132" s="353"/>
      <c r="J132" s="343"/>
      <c r="K132" s="343"/>
      <c r="L132" s="343"/>
      <c r="M132" s="343"/>
      <c r="N132" s="343"/>
      <c r="O132" s="343"/>
      <c r="P132" s="343"/>
      <c r="Q132" s="343"/>
      <c r="R132" s="343"/>
      <c r="S132" s="343"/>
      <c r="T132" s="343"/>
      <c r="U132" s="343"/>
      <c r="V132" s="343"/>
      <c r="W132" s="343"/>
      <c r="X132" s="343"/>
    </row>
    <row r="133" spans="1:24" ht="17.25" hidden="1" customHeight="1">
      <c r="A133" s="353"/>
      <c r="B133" s="814"/>
      <c r="C133" s="815"/>
      <c r="D133" s="815"/>
      <c r="E133" s="815"/>
      <c r="F133" s="815"/>
      <c r="G133" s="815"/>
      <c r="H133" s="815"/>
      <c r="I133" s="816"/>
      <c r="J133" s="343"/>
      <c r="K133" s="343"/>
      <c r="L133" s="343"/>
      <c r="M133" s="343"/>
      <c r="N133" s="343"/>
      <c r="O133" s="343"/>
      <c r="P133" s="343"/>
      <c r="Q133" s="343"/>
      <c r="R133" s="343"/>
      <c r="S133" s="343"/>
      <c r="T133" s="343"/>
      <c r="U133" s="343"/>
      <c r="V133" s="343"/>
      <c r="W133" s="343"/>
      <c r="X133" s="343"/>
    </row>
    <row r="134" spans="1:24" ht="37.5" hidden="1" customHeight="1">
      <c r="A134" s="353"/>
      <c r="B134" s="690"/>
      <c r="C134" s="690"/>
      <c r="D134" s="690"/>
      <c r="E134" s="690"/>
      <c r="F134" s="690"/>
      <c r="G134" s="681"/>
      <c r="H134" s="682"/>
      <c r="I134" s="683"/>
      <c r="J134" s="343"/>
      <c r="K134" s="343"/>
      <c r="L134" s="343"/>
      <c r="M134" s="343"/>
      <c r="N134" s="343"/>
      <c r="O134" s="343"/>
      <c r="P134" s="343"/>
      <c r="Q134" s="343"/>
      <c r="R134" s="343"/>
      <c r="S134" s="343"/>
      <c r="T134" s="343"/>
      <c r="U134" s="343"/>
      <c r="V134" s="343"/>
      <c r="W134" s="343"/>
      <c r="X134" s="343"/>
    </row>
    <row r="135" spans="1:24" ht="39.75" hidden="1" customHeight="1">
      <c r="A135" s="353"/>
      <c r="B135" s="690"/>
      <c r="C135" s="690"/>
      <c r="D135" s="690"/>
      <c r="E135" s="690"/>
      <c r="F135" s="690"/>
      <c r="G135" s="681"/>
      <c r="H135" s="682"/>
      <c r="I135" s="683"/>
      <c r="J135" s="343"/>
      <c r="K135" s="343"/>
      <c r="L135" s="343"/>
      <c r="M135" s="343"/>
      <c r="N135" s="343"/>
      <c r="O135" s="343"/>
      <c r="P135" s="343"/>
      <c r="Q135" s="343"/>
      <c r="R135" s="343"/>
      <c r="S135" s="343"/>
      <c r="T135" s="343"/>
      <c r="U135" s="343"/>
      <c r="V135" s="343"/>
      <c r="W135" s="343"/>
      <c r="X135" s="343"/>
    </row>
    <row r="136" spans="1:24" hidden="1">
      <c r="A136" s="384"/>
      <c r="B136" s="691"/>
      <c r="C136" s="692"/>
      <c r="D136" s="692"/>
      <c r="E136" s="692"/>
      <c r="F136" s="692"/>
      <c r="G136" s="692"/>
      <c r="H136" s="692"/>
      <c r="I136" s="693"/>
      <c r="J136" s="343"/>
      <c r="K136" s="343"/>
      <c r="L136" s="343"/>
      <c r="M136" s="343"/>
      <c r="N136" s="343"/>
      <c r="O136" s="343"/>
      <c r="P136" s="343"/>
      <c r="Q136" s="343"/>
      <c r="R136" s="343"/>
      <c r="S136" s="343"/>
      <c r="T136" s="343"/>
      <c r="U136" s="343"/>
      <c r="V136" s="343"/>
      <c r="W136" s="343"/>
      <c r="X136" s="343"/>
    </row>
    <row r="137" spans="1:24" ht="23.25" hidden="1" customHeight="1">
      <c r="A137" s="374"/>
      <c r="B137" s="692"/>
      <c r="C137" s="692"/>
      <c r="D137" s="692"/>
      <c r="E137" s="692"/>
      <c r="F137" s="697"/>
      <c r="G137" s="697"/>
      <c r="H137" s="697"/>
      <c r="I137" s="697"/>
      <c r="J137" s="343"/>
      <c r="K137" s="343"/>
      <c r="L137" s="343"/>
      <c r="M137" s="468"/>
      <c r="N137" s="343"/>
      <c r="O137" s="343"/>
      <c r="P137" s="343"/>
      <c r="Q137" s="343"/>
      <c r="R137" s="343"/>
      <c r="S137" s="343"/>
      <c r="T137" s="343"/>
      <c r="U137" s="343"/>
      <c r="V137" s="343"/>
      <c r="W137" s="343"/>
      <c r="X137" s="343"/>
    </row>
    <row r="138" spans="1:24" ht="24" hidden="1" customHeight="1">
      <c r="A138" s="374"/>
      <c r="B138" s="692"/>
      <c r="C138" s="692"/>
      <c r="D138" s="692"/>
      <c r="E138" s="692"/>
      <c r="F138" s="697"/>
      <c r="G138" s="697"/>
      <c r="H138" s="697"/>
      <c r="I138" s="697"/>
      <c r="J138" s="343"/>
      <c r="K138" s="343"/>
      <c r="L138" s="343"/>
      <c r="M138" s="343"/>
      <c r="N138" s="343"/>
      <c r="O138" s="343"/>
      <c r="P138" s="343"/>
      <c r="Q138" s="343"/>
      <c r="R138" s="343"/>
      <c r="S138" s="343"/>
      <c r="T138" s="343"/>
      <c r="U138" s="343"/>
      <c r="V138" s="343"/>
      <c r="W138" s="343"/>
      <c r="X138" s="343"/>
    </row>
    <row r="139" spans="1:24" ht="20.25" hidden="1" customHeight="1">
      <c r="A139" s="374"/>
      <c r="B139" s="692"/>
      <c r="C139" s="692"/>
      <c r="D139" s="692"/>
      <c r="E139" s="692"/>
      <c r="F139" s="697"/>
      <c r="G139" s="697"/>
      <c r="H139" s="697"/>
      <c r="I139" s="697"/>
      <c r="J139" s="343"/>
      <c r="K139" s="343"/>
      <c r="L139" s="343"/>
      <c r="M139" s="343"/>
      <c r="N139" s="343"/>
      <c r="O139" s="343"/>
      <c r="P139" s="343"/>
      <c r="Q139" s="343"/>
      <c r="R139" s="343"/>
      <c r="S139" s="343"/>
      <c r="T139" s="343"/>
      <c r="U139" s="343"/>
      <c r="V139" s="343"/>
      <c r="W139" s="343"/>
      <c r="X139" s="343"/>
    </row>
    <row r="140" spans="1:24" ht="20.25" hidden="1" customHeight="1">
      <c r="A140" s="374"/>
      <c r="B140" s="692"/>
      <c r="C140" s="692"/>
      <c r="D140" s="692"/>
      <c r="E140" s="692"/>
      <c r="F140" s="697"/>
      <c r="G140" s="697"/>
      <c r="H140" s="697"/>
      <c r="I140" s="697"/>
      <c r="J140" s="343"/>
      <c r="K140" s="343"/>
      <c r="L140" s="343"/>
      <c r="M140" s="343"/>
      <c r="N140" s="343"/>
      <c r="O140" s="343"/>
      <c r="P140" s="343"/>
      <c r="Q140" s="343"/>
      <c r="R140" s="343"/>
      <c r="S140" s="343"/>
      <c r="T140" s="343"/>
      <c r="U140" s="343"/>
      <c r="V140" s="343"/>
      <c r="W140" s="343"/>
      <c r="X140" s="343"/>
    </row>
    <row r="141" spans="1:24" ht="40.5" hidden="1" customHeight="1">
      <c r="A141" s="445"/>
      <c r="B141" s="692"/>
      <c r="C141" s="692"/>
      <c r="D141" s="692"/>
      <c r="E141" s="693"/>
      <c r="F141" s="697"/>
      <c r="G141" s="697"/>
      <c r="H141" s="808"/>
      <c r="I141" s="809"/>
      <c r="J141" s="343"/>
      <c r="K141" s="343"/>
      <c r="L141" s="343"/>
      <c r="M141" s="343"/>
      <c r="N141" s="343"/>
      <c r="O141" s="343"/>
      <c r="P141" s="343"/>
      <c r="Q141" s="343"/>
      <c r="R141" s="343"/>
      <c r="S141" s="343"/>
      <c r="T141" s="343"/>
      <c r="U141" s="343"/>
      <c r="V141" s="343"/>
      <c r="W141" s="343"/>
      <c r="X141" s="343"/>
    </row>
    <row r="142" spans="1:24" ht="112.5" hidden="1" customHeight="1">
      <c r="A142" s="386"/>
      <c r="B142" s="691"/>
      <c r="C142" s="692"/>
      <c r="D142" s="692"/>
      <c r="E142" s="693"/>
      <c r="F142" s="714"/>
      <c r="G142" s="715"/>
      <c r="H142" s="714"/>
      <c r="I142" s="715"/>
      <c r="J142" s="343"/>
      <c r="K142" s="343"/>
      <c r="L142" s="343"/>
      <c r="M142" s="343"/>
      <c r="N142" s="343"/>
      <c r="O142" s="343"/>
      <c r="P142" s="343"/>
      <c r="Q142" s="343"/>
      <c r="R142" s="343"/>
      <c r="S142" s="343"/>
      <c r="T142" s="343"/>
      <c r="U142" s="343"/>
      <c r="V142" s="343"/>
      <c r="W142" s="343"/>
      <c r="X142" s="343"/>
    </row>
    <row r="143" spans="1:24" ht="43.5" hidden="1" customHeight="1">
      <c r="A143" s="353"/>
      <c r="B143" s="691"/>
      <c r="C143" s="692"/>
      <c r="D143" s="692"/>
      <c r="E143" s="692"/>
      <c r="F143" s="697"/>
      <c r="G143" s="697"/>
      <c r="H143" s="697"/>
      <c r="I143" s="697"/>
      <c r="J143" s="343"/>
      <c r="K143" s="343"/>
      <c r="L143" s="343"/>
      <c r="M143" s="343"/>
      <c r="N143" s="343"/>
      <c r="O143" s="343"/>
      <c r="P143" s="343"/>
      <c r="Q143" s="343"/>
      <c r="R143" s="343"/>
      <c r="S143" s="343"/>
      <c r="T143" s="343"/>
      <c r="U143" s="343"/>
      <c r="V143" s="343"/>
      <c r="W143" s="343"/>
      <c r="X143" s="343"/>
    </row>
    <row r="144" spans="1:24" hidden="1">
      <c r="A144" s="424"/>
      <c r="B144" s="699"/>
      <c r="C144" s="699"/>
      <c r="D144" s="699"/>
      <c r="E144" s="699"/>
      <c r="F144" s="699"/>
      <c r="G144" s="699"/>
      <c r="H144" s="699"/>
      <c r="I144" s="699"/>
      <c r="J144" s="343"/>
      <c r="K144" s="343"/>
      <c r="L144" s="343"/>
      <c r="M144" s="343"/>
      <c r="N144" s="343"/>
      <c r="O144" s="343"/>
      <c r="P144" s="343"/>
      <c r="Q144" s="343"/>
      <c r="R144" s="343"/>
      <c r="S144" s="343"/>
      <c r="T144" s="343"/>
      <c r="U144" s="343"/>
      <c r="V144" s="343"/>
      <c r="W144" s="343"/>
      <c r="X144" s="343"/>
    </row>
    <row r="145" spans="1:24" ht="17.25" hidden="1" customHeight="1">
      <c r="A145" s="424"/>
      <c r="B145" s="623"/>
      <c r="C145" s="623"/>
      <c r="D145" s="623"/>
      <c r="E145" s="623"/>
      <c r="F145" s="623"/>
      <c r="G145" s="623"/>
      <c r="H145" s="623"/>
      <c r="I145" s="623"/>
      <c r="J145" s="343"/>
      <c r="K145" s="343"/>
      <c r="L145" s="343"/>
      <c r="M145" s="343"/>
      <c r="N145" s="343"/>
      <c r="O145" s="343"/>
      <c r="P145" s="343"/>
      <c r="Q145" s="343"/>
      <c r="R145" s="343"/>
      <c r="S145" s="343"/>
      <c r="T145" s="343"/>
      <c r="U145" s="343"/>
      <c r="V145" s="343"/>
      <c r="W145" s="343"/>
      <c r="X145" s="343"/>
    </row>
    <row r="146" spans="1:24" ht="17.25" hidden="1" customHeight="1">
      <c r="A146" s="424"/>
      <c r="B146" s="488"/>
      <c r="C146" s="438"/>
      <c r="D146" s="438"/>
      <c r="E146" s="438"/>
      <c r="F146" s="438"/>
      <c r="G146" s="438"/>
      <c r="H146" s="438"/>
      <c r="I146" s="438"/>
      <c r="J146" s="343"/>
      <c r="K146" s="343"/>
      <c r="L146" s="343"/>
      <c r="M146" s="343"/>
      <c r="N146" s="343"/>
      <c r="O146" s="343"/>
      <c r="P146" s="343"/>
      <c r="Q146" s="343"/>
      <c r="R146" s="343"/>
      <c r="S146" s="343"/>
      <c r="T146" s="343"/>
      <c r="U146" s="343"/>
      <c r="V146" s="343"/>
      <c r="W146" s="343"/>
      <c r="X146" s="343"/>
    </row>
    <row r="147" spans="1:24" ht="17.25" hidden="1" customHeight="1">
      <c r="A147" s="424"/>
      <c r="B147" s="623"/>
      <c r="C147" s="623"/>
      <c r="D147" s="623"/>
      <c r="E147" s="623"/>
      <c r="F147" s="623"/>
      <c r="G147" s="623"/>
      <c r="H147" s="623"/>
      <c r="I147" s="623"/>
      <c r="J147" s="343"/>
      <c r="K147" s="343"/>
      <c r="L147" s="343"/>
      <c r="M147" s="343"/>
      <c r="N147" s="343"/>
      <c r="O147" s="343"/>
      <c r="P147" s="343"/>
      <c r="Q147" s="343"/>
      <c r="R147" s="343"/>
      <c r="S147" s="343"/>
      <c r="T147" s="343"/>
      <c r="U147" s="343"/>
      <c r="V147" s="343"/>
      <c r="W147" s="343"/>
      <c r="X147" s="343"/>
    </row>
    <row r="148" spans="1:24" ht="17.25" hidden="1" customHeight="1">
      <c r="A148" s="424"/>
      <c r="B148" s="623"/>
      <c r="C148" s="623"/>
      <c r="D148" s="623"/>
      <c r="E148" s="623"/>
      <c r="F148" s="623"/>
      <c r="G148" s="623"/>
      <c r="H148" s="623"/>
      <c r="I148" s="623"/>
      <c r="J148" s="343"/>
      <c r="K148" s="343"/>
      <c r="L148" s="343"/>
      <c r="M148" s="343"/>
      <c r="N148" s="343"/>
      <c r="O148" s="343"/>
      <c r="P148" s="343"/>
      <c r="Q148" s="343"/>
      <c r="R148" s="343"/>
      <c r="S148" s="343"/>
      <c r="T148" s="343"/>
      <c r="U148" s="343"/>
      <c r="V148" s="343"/>
      <c r="W148" s="343"/>
      <c r="X148" s="343"/>
    </row>
    <row r="149" spans="1:24" ht="17.25" hidden="1" customHeight="1">
      <c r="A149" s="486"/>
      <c r="B149" s="486"/>
      <c r="C149" s="486"/>
      <c r="D149" s="486"/>
      <c r="E149" s="486"/>
      <c r="F149" s="486"/>
      <c r="G149" s="486"/>
      <c r="H149" s="486"/>
      <c r="I149" s="486"/>
      <c r="J149" s="343"/>
      <c r="K149" s="343"/>
      <c r="L149" s="343"/>
      <c r="M149" s="343"/>
      <c r="N149" s="343"/>
      <c r="O149" s="343"/>
      <c r="P149" s="343"/>
      <c r="Q149" s="343"/>
      <c r="R149" s="343"/>
      <c r="S149" s="343"/>
      <c r="T149" s="343"/>
      <c r="U149" s="343"/>
      <c r="V149" s="343"/>
      <c r="W149" s="343"/>
      <c r="X149" s="343"/>
    </row>
    <row r="150" spans="1:24" ht="17.25" hidden="1" customHeight="1">
      <c r="A150" s="353"/>
      <c r="B150" s="721"/>
      <c r="C150" s="722"/>
      <c r="D150" s="722"/>
      <c r="E150" s="722"/>
      <c r="F150" s="722"/>
      <c r="G150" s="723"/>
      <c r="H150" s="469"/>
      <c r="I150" s="353"/>
      <c r="J150" s="343"/>
      <c r="K150" s="343"/>
      <c r="L150" s="343"/>
      <c r="M150" s="343"/>
      <c r="N150" s="343"/>
      <c r="O150" s="343"/>
      <c r="P150" s="343"/>
      <c r="Q150" s="343"/>
      <c r="R150" s="343"/>
      <c r="S150" s="343"/>
      <c r="T150" s="343"/>
      <c r="U150" s="343"/>
      <c r="V150" s="343"/>
      <c r="W150" s="343"/>
      <c r="X150" s="343"/>
    </row>
    <row r="151" spans="1:24" ht="17.25" hidden="1" customHeight="1">
      <c r="A151" s="353"/>
      <c r="B151" s="721"/>
      <c r="C151" s="722"/>
      <c r="D151" s="722"/>
      <c r="E151" s="722"/>
      <c r="F151" s="722"/>
      <c r="G151" s="723"/>
      <c r="H151" s="470"/>
      <c r="I151" s="353"/>
      <c r="J151" s="343"/>
      <c r="K151" s="343"/>
      <c r="L151" s="343"/>
      <c r="M151" s="343"/>
      <c r="N151" s="343"/>
      <c r="O151" s="343"/>
      <c r="P151" s="343"/>
      <c r="Q151" s="343"/>
      <c r="R151" s="343"/>
      <c r="S151" s="343"/>
      <c r="T151" s="343"/>
      <c r="U151" s="343"/>
      <c r="V151" s="343"/>
      <c r="W151" s="343"/>
      <c r="X151" s="343"/>
    </row>
    <row r="152" spans="1:24" ht="17.25" hidden="1" customHeight="1">
      <c r="A152" s="366"/>
      <c r="B152" s="487"/>
      <c r="C152" s="437"/>
      <c r="D152" s="437"/>
      <c r="E152" s="437"/>
      <c r="F152" s="437"/>
      <c r="G152" s="437"/>
      <c r="H152" s="366"/>
      <c r="I152" s="366"/>
      <c r="J152" s="343"/>
      <c r="K152" s="343"/>
      <c r="L152" s="343"/>
      <c r="M152" s="343"/>
      <c r="N152" s="343"/>
      <c r="O152" s="343"/>
      <c r="P152" s="343"/>
      <c r="Q152" s="343"/>
      <c r="R152" s="343"/>
      <c r="S152" s="343"/>
      <c r="T152" s="343"/>
      <c r="U152" s="343"/>
      <c r="V152" s="343"/>
      <c r="W152" s="343"/>
      <c r="X152" s="343"/>
    </row>
    <row r="153" spans="1:24" ht="17.25" hidden="1" customHeight="1">
      <c r="A153" s="366"/>
      <c r="B153" s="366"/>
      <c r="C153" s="366"/>
      <c r="D153" s="366"/>
      <c r="E153" s="366"/>
      <c r="F153" s="366"/>
      <c r="G153" s="366"/>
      <c r="H153" s="366"/>
      <c r="I153" s="366"/>
      <c r="J153" s="343"/>
      <c r="K153" s="343"/>
      <c r="L153" s="343"/>
      <c r="M153" s="343"/>
      <c r="N153" s="343"/>
      <c r="O153" s="343"/>
      <c r="P153" s="343"/>
      <c r="Q153" s="343"/>
      <c r="R153" s="343"/>
      <c r="S153" s="343"/>
      <c r="T153" s="343"/>
      <c r="U153" s="343"/>
      <c r="V153" s="343"/>
      <c r="W153" s="343"/>
      <c r="X153" s="343"/>
    </row>
    <row r="154" spans="1:24" ht="16.5" hidden="1" customHeight="1">
      <c r="A154" s="361"/>
      <c r="B154" s="635"/>
      <c r="C154" s="635"/>
      <c r="D154" s="635"/>
      <c r="E154" s="635"/>
      <c r="F154" s="635"/>
      <c r="G154" s="635"/>
      <c r="H154" s="635"/>
      <c r="I154" s="635"/>
      <c r="J154" s="347"/>
    </row>
    <row r="155" spans="1:24" ht="9" hidden="1" customHeight="1">
      <c r="A155" s="347"/>
      <c r="B155" s="366"/>
      <c r="C155" s="366"/>
      <c r="D155" s="366"/>
      <c r="E155" s="366"/>
      <c r="F155" s="366"/>
      <c r="G155" s="366"/>
      <c r="H155" s="366"/>
      <c r="I155" s="347"/>
      <c r="J155" s="347"/>
    </row>
    <row r="156" spans="1:24" ht="18" hidden="1" customHeight="1">
      <c r="A156" s="387"/>
      <c r="B156" s="716"/>
      <c r="C156" s="716"/>
      <c r="D156" s="716"/>
      <c r="E156" s="716"/>
      <c r="F156" s="716"/>
      <c r="G156" s="716"/>
      <c r="H156" s="716"/>
      <c r="I156" s="716"/>
    </row>
    <row r="157" spans="1:24" ht="9" hidden="1" customHeight="1">
      <c r="A157" s="347"/>
      <c r="B157" s="366"/>
      <c r="C157" s="366"/>
      <c r="D157" s="366"/>
      <c r="E157" s="366"/>
      <c r="F157" s="366"/>
      <c r="G157" s="366"/>
      <c r="H157" s="366"/>
      <c r="I157" s="347"/>
      <c r="J157" s="347"/>
    </row>
    <row r="158" spans="1:24" ht="18.75" hidden="1" customHeight="1">
      <c r="A158" s="363"/>
      <c r="B158" s="624"/>
      <c r="C158" s="624"/>
      <c r="D158" s="624"/>
      <c r="E158" s="624"/>
      <c r="F158" s="624"/>
      <c r="G158" s="624"/>
      <c r="H158" s="624"/>
      <c r="I158" s="624"/>
      <c r="J158" s="347"/>
    </row>
    <row r="159" spans="1:24" ht="51.75" hidden="1" customHeight="1">
      <c r="A159" s="363"/>
      <c r="B159" s="625"/>
      <c r="C159" s="625"/>
      <c r="D159" s="625"/>
      <c r="E159" s="625"/>
      <c r="F159" s="625"/>
      <c r="G159" s="625"/>
      <c r="H159" s="625"/>
      <c r="I159" s="625"/>
      <c r="J159" s="347"/>
    </row>
    <row r="160" spans="1:24" hidden="1">
      <c r="A160" s="363"/>
      <c r="B160" s="388"/>
      <c r="C160" s="388"/>
      <c r="D160" s="388"/>
      <c r="E160" s="388"/>
      <c r="F160" s="388"/>
      <c r="G160" s="388"/>
      <c r="H160" s="388"/>
      <c r="I160" s="388"/>
      <c r="J160" s="347"/>
    </row>
    <row r="161" spans="1:10" ht="39.75" hidden="1" customHeight="1">
      <c r="A161" s="389"/>
      <c r="B161" s="700"/>
      <c r="C161" s="700"/>
      <c r="D161" s="700"/>
      <c r="E161" s="700"/>
      <c r="F161" s="700"/>
      <c r="G161" s="700"/>
      <c r="H161" s="700"/>
      <c r="I161" s="700"/>
      <c r="J161" s="347"/>
    </row>
    <row r="162" spans="1:10" ht="12.75" hidden="1" customHeight="1">
      <c r="A162" s="389"/>
      <c r="B162" s="366"/>
      <c r="C162" s="366"/>
      <c r="D162" s="366"/>
      <c r="E162" s="366"/>
      <c r="F162" s="366"/>
      <c r="G162" s="366"/>
      <c r="H162" s="366"/>
      <c r="I162" s="347"/>
      <c r="J162" s="347"/>
    </row>
    <row r="163" spans="1:10" ht="65.25" hidden="1" customHeight="1">
      <c r="A163" s="363"/>
      <c r="B163" s="701"/>
      <c r="C163" s="702"/>
      <c r="D163" s="702"/>
      <c r="E163" s="702"/>
      <c r="F163" s="702"/>
      <c r="G163" s="702"/>
      <c r="H163" s="702"/>
      <c r="I163" s="702"/>
      <c r="J163" s="347"/>
    </row>
    <row r="164" spans="1:10" ht="10.5" hidden="1" customHeight="1">
      <c r="A164" s="390"/>
      <c r="B164" s="391"/>
      <c r="C164" s="391"/>
      <c r="D164" s="391"/>
      <c r="E164" s="391"/>
      <c r="F164" s="391"/>
      <c r="G164" s="391"/>
      <c r="H164" s="391"/>
      <c r="I164" s="391"/>
      <c r="J164" s="347"/>
    </row>
    <row r="165" spans="1:10" ht="77.25" hidden="1" customHeight="1">
      <c r="A165" s="392"/>
      <c r="B165" s="701"/>
      <c r="C165" s="719"/>
      <c r="D165" s="719"/>
      <c r="E165" s="719"/>
      <c r="F165" s="719"/>
      <c r="G165" s="719"/>
      <c r="H165" s="719"/>
      <c r="I165" s="719"/>
    </row>
    <row r="166" spans="1:10" ht="12.75" hidden="1" customHeight="1">
      <c r="B166" s="393"/>
      <c r="C166" s="393"/>
      <c r="D166" s="393"/>
      <c r="E166" s="393"/>
      <c r="F166" s="393"/>
      <c r="G166" s="393"/>
      <c r="H166" s="393"/>
      <c r="I166" s="393"/>
    </row>
    <row r="167" spans="1:10" ht="114" hidden="1" customHeight="1">
      <c r="B167" s="720"/>
      <c r="C167" s="720"/>
      <c r="D167" s="720"/>
      <c r="E167" s="720"/>
      <c r="F167" s="720"/>
      <c r="G167" s="720"/>
      <c r="H167" s="720"/>
      <c r="I167" s="720"/>
    </row>
    <row r="168" spans="1:10" ht="15" hidden="1" customHeight="1">
      <c r="A168" s="347"/>
      <c r="B168" s="394"/>
      <c r="C168" s="394"/>
      <c r="D168" s="394"/>
      <c r="E168" s="394"/>
      <c r="F168" s="394"/>
      <c r="G168" s="394"/>
      <c r="H168" s="394"/>
      <c r="I168" s="394"/>
      <c r="J168" s="347"/>
    </row>
    <row r="169" spans="1:10" ht="54" hidden="1" customHeight="1">
      <c r="A169" s="364"/>
      <c r="B169" s="630"/>
      <c r="C169" s="630"/>
      <c r="D169" s="630"/>
      <c r="E169" s="630"/>
      <c r="F169" s="630"/>
      <c r="G169" s="630"/>
      <c r="H169" s="630"/>
      <c r="I169" s="630"/>
      <c r="J169" s="347"/>
    </row>
    <row r="170" spans="1:10" ht="20.25" hidden="1" customHeight="1">
      <c r="A170" s="395"/>
      <c r="B170" s="626"/>
      <c r="C170" s="626"/>
      <c r="D170" s="626"/>
      <c r="E170" s="626"/>
      <c r="F170" s="626"/>
      <c r="G170" s="626"/>
      <c r="H170" s="626"/>
      <c r="I170" s="626"/>
      <c r="J170" s="347"/>
    </row>
    <row r="171" spans="1:10" ht="22.5" hidden="1" customHeight="1">
      <c r="A171" s="353"/>
      <c r="B171" s="621"/>
      <c r="C171" s="627"/>
      <c r="D171" s="627"/>
      <c r="E171" s="627"/>
      <c r="F171" s="621"/>
      <c r="G171" s="627"/>
      <c r="H171" s="627"/>
      <c r="I171" s="622"/>
      <c r="J171" s="347">
        <f>J17</f>
        <v>1</v>
      </c>
    </row>
    <row r="172" spans="1:10" ht="25.5" hidden="1" customHeight="1">
      <c r="A172" s="353"/>
      <c r="B172" s="621"/>
      <c r="C172" s="627"/>
      <c r="D172" s="627"/>
      <c r="E172" s="627"/>
      <c r="F172" s="627"/>
      <c r="G172" s="627"/>
      <c r="H172" s="627"/>
      <c r="I172" s="627"/>
      <c r="J172" s="347"/>
    </row>
    <row r="173" spans="1:10" ht="19.5" hidden="1" customHeight="1">
      <c r="A173" s="396"/>
      <c r="B173" s="397"/>
      <c r="C173" s="398"/>
      <c r="D173" s="703"/>
      <c r="E173" s="704"/>
      <c r="F173" s="641"/>
      <c r="G173" s="642"/>
      <c r="H173" s="642"/>
      <c r="I173" s="645"/>
      <c r="J173" s="347"/>
    </row>
    <row r="174" spans="1:10" ht="39.75" hidden="1" customHeight="1">
      <c r="A174" s="396"/>
      <c r="B174" s="397"/>
      <c r="C174" s="398"/>
      <c r="D174" s="708"/>
      <c r="E174" s="709"/>
      <c r="F174" s="705"/>
      <c r="G174" s="706"/>
      <c r="H174" s="706"/>
      <c r="I174" s="707"/>
      <c r="J174" s="347"/>
    </row>
    <row r="175" spans="1:10" ht="17.25" hidden="1" customHeight="1">
      <c r="A175" s="401"/>
      <c r="B175" s="710"/>
      <c r="C175" s="711"/>
      <c r="D175" s="717"/>
      <c r="E175" s="718"/>
      <c r="F175" s="717"/>
      <c r="G175" s="718"/>
      <c r="H175" s="717"/>
      <c r="I175" s="718"/>
      <c r="J175" s="347"/>
    </row>
    <row r="176" spans="1:10" ht="17.25" hidden="1" customHeight="1">
      <c r="A176" s="401"/>
      <c r="B176" s="710"/>
      <c r="C176" s="724"/>
      <c r="D176" s="724"/>
      <c r="E176" s="711"/>
      <c r="F176" s="402"/>
      <c r="G176" s="403"/>
      <c r="H176" s="403"/>
      <c r="I176" s="404"/>
      <c r="J176" s="347"/>
    </row>
    <row r="177" spans="1:10" ht="17.25" hidden="1" customHeight="1">
      <c r="A177" s="401"/>
      <c r="B177" s="334"/>
      <c r="C177" s="335"/>
      <c r="D177" s="712"/>
      <c r="E177" s="713"/>
      <c r="F177" s="712"/>
      <c r="G177" s="713"/>
      <c r="H177" s="712"/>
      <c r="I177" s="713"/>
      <c r="J177" s="347"/>
    </row>
    <row r="178" spans="1:10" ht="15.75" hidden="1" customHeight="1">
      <c r="A178" s="401"/>
      <c r="B178" s="466"/>
      <c r="C178" s="467"/>
      <c r="D178" s="712"/>
      <c r="E178" s="713"/>
      <c r="F178" s="712"/>
      <c r="G178" s="713"/>
      <c r="H178" s="712"/>
      <c r="I178" s="713"/>
      <c r="J178" s="347"/>
    </row>
    <row r="179" spans="1:10" ht="15.75" hidden="1" customHeight="1">
      <c r="A179" s="401"/>
      <c r="B179" s="725"/>
      <c r="C179" s="726"/>
      <c r="D179" s="712"/>
      <c r="E179" s="713"/>
      <c r="F179" s="407"/>
      <c r="G179" s="408"/>
      <c r="H179" s="712"/>
      <c r="I179" s="713"/>
    </row>
    <row r="180" spans="1:10" ht="15.75" hidden="1" customHeight="1">
      <c r="A180" s="401"/>
      <c r="B180" s="710"/>
      <c r="C180" s="711"/>
      <c r="D180" s="712"/>
      <c r="E180" s="713"/>
      <c r="F180" s="407"/>
      <c r="G180" s="408"/>
      <c r="H180" s="712"/>
      <c r="I180" s="713"/>
      <c r="J180" s="347"/>
    </row>
    <row r="181" spans="1:10" ht="16.5" hidden="1" customHeight="1">
      <c r="A181" s="401"/>
      <c r="B181" s="409"/>
      <c r="C181" s="410"/>
      <c r="D181" s="712"/>
      <c r="E181" s="713"/>
      <c r="F181" s="407"/>
      <c r="G181" s="408"/>
      <c r="H181" s="712"/>
      <c r="I181" s="713"/>
      <c r="J181" s="347"/>
    </row>
    <row r="182" spans="1:10" hidden="1">
      <c r="A182" s="401"/>
      <c r="B182" s="460"/>
      <c r="C182" s="461"/>
      <c r="D182" s="734"/>
      <c r="E182" s="735"/>
      <c r="F182" s="415"/>
      <c r="G182" s="416"/>
      <c r="H182" s="734"/>
      <c r="I182" s="735"/>
      <c r="J182" s="347"/>
    </row>
    <row r="183" spans="1:10" ht="15.75" hidden="1" customHeight="1">
      <c r="A183" s="364"/>
      <c r="B183" s="733"/>
      <c r="C183" s="733"/>
      <c r="D183" s="695"/>
      <c r="E183" s="695"/>
      <c r="F183" s="695"/>
      <c r="G183" s="695"/>
      <c r="H183" s="695"/>
      <c r="I183" s="696"/>
      <c r="J183" s="347"/>
    </row>
    <row r="184" spans="1:10" ht="20.25" hidden="1" customHeight="1">
      <c r="A184" s="353"/>
      <c r="B184" s="411"/>
      <c r="C184" s="412"/>
      <c r="D184" s="412"/>
      <c r="E184" s="412"/>
      <c r="F184" s="412"/>
      <c r="G184" s="412"/>
      <c r="H184" s="412"/>
      <c r="I184" s="412"/>
      <c r="J184" s="347"/>
    </row>
    <row r="185" spans="1:10" ht="20.25" hidden="1" customHeight="1">
      <c r="A185" s="396"/>
      <c r="B185" s="621"/>
      <c r="C185" s="627"/>
      <c r="D185" s="627"/>
      <c r="E185" s="627"/>
      <c r="F185" s="627"/>
      <c r="G185" s="627"/>
      <c r="H185" s="627"/>
      <c r="I185" s="627"/>
      <c r="J185" s="347"/>
    </row>
    <row r="186" spans="1:10" ht="19.5" hidden="1" customHeight="1">
      <c r="A186" s="396"/>
      <c r="B186" s="397"/>
      <c r="C186" s="398"/>
      <c r="D186" s="703"/>
      <c r="E186" s="704"/>
      <c r="F186" s="641"/>
      <c r="G186" s="642"/>
      <c r="H186" s="642"/>
      <c r="I186" s="645"/>
      <c r="J186" s="347"/>
    </row>
    <row r="187" spans="1:10" ht="47.25" hidden="1" customHeight="1">
      <c r="A187" s="396"/>
      <c r="B187" s="397"/>
      <c r="C187" s="398"/>
      <c r="D187" s="708"/>
      <c r="E187" s="709"/>
      <c r="F187" s="705"/>
      <c r="G187" s="706"/>
      <c r="H187" s="706"/>
      <c r="I187" s="707"/>
      <c r="J187" s="347"/>
    </row>
    <row r="188" spans="1:10" ht="17.25" hidden="1" customHeight="1">
      <c r="A188" s="401"/>
      <c r="B188" s="710"/>
      <c r="C188" s="711"/>
      <c r="D188" s="729"/>
      <c r="E188" s="730"/>
      <c r="F188" s="729"/>
      <c r="G188" s="730"/>
      <c r="H188" s="729"/>
      <c r="I188" s="730"/>
      <c r="J188" s="347"/>
    </row>
    <row r="189" spans="1:10" ht="17.25" hidden="1" customHeight="1">
      <c r="A189" s="401"/>
      <c r="B189" s="710"/>
      <c r="C189" s="724"/>
      <c r="D189" s="724"/>
      <c r="E189" s="711"/>
      <c r="F189" s="402"/>
      <c r="G189" s="403"/>
      <c r="H189" s="403"/>
      <c r="I189" s="404"/>
      <c r="J189" s="347"/>
    </row>
    <row r="190" spans="1:10" ht="15.75" hidden="1" customHeight="1">
      <c r="A190" s="401"/>
      <c r="B190" s="490"/>
      <c r="C190" s="335"/>
      <c r="D190" s="731"/>
      <c r="E190" s="732"/>
      <c r="F190" s="405"/>
      <c r="G190" s="406"/>
      <c r="H190" s="731"/>
      <c r="I190" s="732"/>
      <c r="J190" s="347"/>
    </row>
    <row r="191" spans="1:10" ht="15.75" hidden="1" customHeight="1">
      <c r="A191" s="401"/>
      <c r="B191" s="466"/>
      <c r="C191" s="467"/>
      <c r="D191" s="727"/>
      <c r="E191" s="728"/>
      <c r="F191" s="407"/>
      <c r="G191" s="408"/>
      <c r="H191" s="727"/>
      <c r="I191" s="728"/>
    </row>
    <row r="192" spans="1:10" ht="15.75" hidden="1" customHeight="1">
      <c r="A192" s="401"/>
      <c r="B192" s="725"/>
      <c r="C192" s="726"/>
      <c r="D192" s="727"/>
      <c r="E192" s="728"/>
      <c r="F192" s="407"/>
      <c r="G192" s="408"/>
      <c r="H192" s="727"/>
      <c r="I192" s="728"/>
      <c r="J192" s="347"/>
    </row>
    <row r="193" spans="1:10" ht="20.25" hidden="1" customHeight="1">
      <c r="A193" s="401"/>
      <c r="B193" s="710"/>
      <c r="C193" s="711"/>
      <c r="D193" s="727"/>
      <c r="E193" s="728"/>
      <c r="F193" s="407"/>
      <c r="G193" s="408"/>
      <c r="H193" s="727"/>
      <c r="I193" s="728"/>
      <c r="J193" s="347"/>
    </row>
    <row r="194" spans="1:10" ht="16.5" hidden="1" customHeight="1">
      <c r="A194" s="401"/>
      <c r="B194" s="409"/>
      <c r="C194" s="410"/>
      <c r="D194" s="727"/>
      <c r="E194" s="728"/>
      <c r="F194" s="407"/>
      <c r="G194" s="408"/>
      <c r="H194" s="727"/>
      <c r="I194" s="728"/>
      <c r="J194" s="347"/>
    </row>
    <row r="195" spans="1:10" ht="16.5" hidden="1" customHeight="1">
      <c r="A195" s="401"/>
      <c r="B195" s="460"/>
      <c r="C195" s="461"/>
      <c r="D195" s="744"/>
      <c r="E195" s="745"/>
      <c r="F195" s="413"/>
      <c r="G195" s="414"/>
      <c r="H195" s="744"/>
      <c r="I195" s="745"/>
      <c r="J195" s="347"/>
    </row>
    <row r="196" spans="1:10" ht="51" hidden="1" customHeight="1">
      <c r="A196" s="401"/>
      <c r="B196" s="736"/>
      <c r="C196" s="737"/>
      <c r="D196" s="660"/>
      <c r="E196" s="738"/>
      <c r="F196" s="415"/>
      <c r="G196" s="416"/>
      <c r="H196" s="660"/>
      <c r="I196" s="738"/>
      <c r="J196" s="347"/>
    </row>
    <row r="197" spans="1:10" ht="7.5" hidden="1" customHeight="1">
      <c r="A197" s="364"/>
      <c r="B197" s="739"/>
      <c r="C197" s="739"/>
      <c r="D197" s="720"/>
      <c r="E197" s="720"/>
      <c r="F197" s="720"/>
      <c r="G197" s="720"/>
      <c r="H197" s="720"/>
      <c r="I197" s="740"/>
      <c r="J197" s="347"/>
    </row>
    <row r="198" spans="1:10" ht="10.5" hidden="1" customHeight="1">
      <c r="A198" s="364"/>
      <c r="B198" s="417"/>
      <c r="C198" s="417"/>
      <c r="D198" s="385"/>
      <c r="E198" s="385"/>
      <c r="F198" s="385"/>
      <c r="G198" s="385"/>
      <c r="H198" s="385"/>
      <c r="I198" s="385"/>
      <c r="J198" s="347"/>
    </row>
    <row r="199" spans="1:10" ht="16.5" hidden="1" customHeight="1">
      <c r="A199" s="396"/>
      <c r="B199" s="622"/>
      <c r="C199" s="741"/>
      <c r="D199" s="742"/>
      <c r="E199" s="743"/>
      <c r="F199" s="742"/>
      <c r="G199" s="743"/>
      <c r="H199" s="742"/>
      <c r="I199" s="743"/>
      <c r="J199" s="347"/>
    </row>
    <row r="200" spans="1:10" ht="28.5" hidden="1" customHeight="1">
      <c r="A200" s="396"/>
      <c r="B200" s="627"/>
      <c r="C200" s="622"/>
      <c r="D200" s="752"/>
      <c r="E200" s="753"/>
      <c r="F200" s="752"/>
      <c r="G200" s="753"/>
      <c r="H200" s="752"/>
      <c r="I200" s="753"/>
      <c r="J200" s="347"/>
    </row>
    <row r="201" spans="1:10" ht="56.25" hidden="1" customHeight="1">
      <c r="A201" s="401"/>
      <c r="B201" s="710"/>
      <c r="C201" s="724"/>
      <c r="D201" s="724"/>
      <c r="E201" s="711"/>
      <c r="F201" s="749"/>
      <c r="G201" s="750"/>
      <c r="H201" s="750"/>
      <c r="I201" s="751"/>
    </row>
    <row r="202" spans="1:10" ht="15.75" hidden="1" customHeight="1">
      <c r="A202" s="401"/>
      <c r="B202" s="653"/>
      <c r="C202" s="746"/>
      <c r="D202" s="747"/>
      <c r="E202" s="748"/>
      <c r="F202" s="747"/>
      <c r="G202" s="748"/>
      <c r="H202" s="747"/>
      <c r="I202" s="748"/>
      <c r="J202" s="347"/>
    </row>
    <row r="203" spans="1:10" ht="48.75" hidden="1" customHeight="1">
      <c r="A203" s="401"/>
      <c r="B203" s="710"/>
      <c r="C203" s="724"/>
      <c r="D203" s="724"/>
      <c r="E203" s="711"/>
      <c r="F203" s="749"/>
      <c r="G203" s="750"/>
      <c r="H203" s="750"/>
      <c r="I203" s="751"/>
      <c r="J203" s="347"/>
    </row>
    <row r="204" spans="1:10" ht="18" hidden="1" customHeight="1">
      <c r="A204" s="358"/>
      <c r="B204" s="366"/>
      <c r="C204" s="366"/>
      <c r="D204" s="366"/>
      <c r="E204" s="366"/>
      <c r="H204" s="366"/>
    </row>
    <row r="205" spans="1:10" ht="26.25" hidden="1" customHeight="1">
      <c r="A205" s="353"/>
      <c r="B205" s="627"/>
      <c r="C205" s="627"/>
      <c r="D205" s="627"/>
      <c r="E205" s="627"/>
      <c r="F205" s="621"/>
      <c r="G205" s="627"/>
      <c r="H205" s="627"/>
      <c r="I205" s="622"/>
      <c r="J205" s="347"/>
    </row>
    <row r="206" spans="1:10" ht="29.25" hidden="1" customHeight="1">
      <c r="A206" s="353"/>
      <c r="B206" s="621"/>
      <c r="C206" s="627"/>
      <c r="D206" s="627"/>
      <c r="E206" s="627"/>
      <c r="F206" s="627"/>
      <c r="G206" s="627"/>
      <c r="H206" s="627"/>
      <c r="I206" s="627"/>
      <c r="J206" s="347"/>
    </row>
    <row r="207" spans="1:10" ht="19.5" hidden="1" customHeight="1">
      <c r="A207" s="396"/>
      <c r="B207" s="397"/>
      <c r="C207" s="398"/>
      <c r="D207" s="703"/>
      <c r="E207" s="704"/>
      <c r="F207" s="641"/>
      <c r="G207" s="642"/>
      <c r="H207" s="642"/>
      <c r="I207" s="645"/>
      <c r="J207" s="347"/>
    </row>
    <row r="208" spans="1:10" ht="47.25" hidden="1" customHeight="1">
      <c r="A208" s="396"/>
      <c r="B208" s="397"/>
      <c r="C208" s="398"/>
      <c r="D208" s="708"/>
      <c r="E208" s="709"/>
      <c r="F208" s="705"/>
      <c r="G208" s="706"/>
      <c r="H208" s="706"/>
      <c r="I208" s="707"/>
      <c r="J208" s="347"/>
    </row>
    <row r="209" spans="1:10" ht="17.25" hidden="1" customHeight="1">
      <c r="A209" s="401"/>
      <c r="B209" s="710"/>
      <c r="C209" s="711"/>
      <c r="D209" s="717"/>
      <c r="E209" s="718"/>
      <c r="F209" s="717"/>
      <c r="G209" s="718"/>
      <c r="H209" s="717"/>
      <c r="I209" s="718"/>
      <c r="J209" s="347"/>
    </row>
    <row r="210" spans="1:10" ht="17.25" hidden="1" customHeight="1">
      <c r="A210" s="401"/>
      <c r="B210" s="710"/>
      <c r="C210" s="724"/>
      <c r="D210" s="724"/>
      <c r="E210" s="711"/>
      <c r="F210" s="402"/>
      <c r="G210" s="403"/>
      <c r="H210" s="403"/>
      <c r="I210" s="404"/>
      <c r="J210" s="347"/>
    </row>
    <row r="211" spans="1:10" ht="15.75" hidden="1" customHeight="1">
      <c r="A211" s="401"/>
      <c r="B211" s="334"/>
      <c r="C211" s="335"/>
      <c r="D211" s="712"/>
      <c r="E211" s="713"/>
      <c r="F211" s="712"/>
      <c r="G211" s="713"/>
      <c r="H211" s="712"/>
      <c r="I211" s="713"/>
      <c r="J211" s="347"/>
    </row>
    <row r="212" spans="1:10" ht="15.75" hidden="1" customHeight="1">
      <c r="A212" s="401"/>
      <c r="B212" s="466"/>
      <c r="C212" s="467"/>
      <c r="D212" s="712"/>
      <c r="E212" s="713"/>
      <c r="F212" s="407"/>
      <c r="G212" s="408"/>
      <c r="H212" s="712"/>
      <c r="I212" s="713"/>
    </row>
    <row r="213" spans="1:10" ht="15.75" hidden="1" customHeight="1">
      <c r="A213" s="401"/>
      <c r="B213" s="725"/>
      <c r="C213" s="726"/>
      <c r="D213" s="712"/>
      <c r="E213" s="713"/>
      <c r="F213" s="407"/>
      <c r="G213" s="408"/>
      <c r="H213" s="712"/>
      <c r="I213" s="713"/>
      <c r="J213" s="347"/>
    </row>
    <row r="214" spans="1:10" ht="16.5" hidden="1" customHeight="1">
      <c r="A214" s="401"/>
      <c r="B214" s="710"/>
      <c r="C214" s="711"/>
      <c r="D214" s="712"/>
      <c r="E214" s="713"/>
      <c r="F214" s="407"/>
      <c r="G214" s="408"/>
      <c r="H214" s="712"/>
      <c r="I214" s="713"/>
      <c r="J214" s="347"/>
    </row>
    <row r="215" spans="1:10" hidden="1">
      <c r="A215" s="401"/>
      <c r="B215" s="409"/>
      <c r="C215" s="410"/>
      <c r="D215" s="712"/>
      <c r="E215" s="713"/>
      <c r="F215" s="407"/>
      <c r="G215" s="408"/>
      <c r="H215" s="712"/>
      <c r="I215" s="713"/>
      <c r="J215" s="347"/>
    </row>
    <row r="216" spans="1:10" ht="19.5" hidden="1" customHeight="1">
      <c r="A216" s="401"/>
      <c r="B216" s="460"/>
      <c r="C216" s="461"/>
      <c r="D216" s="734"/>
      <c r="E216" s="735"/>
      <c r="F216" s="415"/>
      <c r="G216" s="416"/>
      <c r="H216" s="734"/>
      <c r="I216" s="735"/>
      <c r="J216" s="347"/>
    </row>
    <row r="217" spans="1:10" ht="32.25" hidden="1" customHeight="1">
      <c r="A217" s="364"/>
      <c r="B217" s="695"/>
      <c r="C217" s="695"/>
      <c r="D217" s="695"/>
      <c r="E217" s="695"/>
      <c r="F217" s="695"/>
      <c r="G217" s="695"/>
      <c r="H217" s="695"/>
      <c r="I217" s="696"/>
      <c r="J217" s="347"/>
    </row>
    <row r="218" spans="1:10" ht="32.25" hidden="1" customHeight="1">
      <c r="A218" s="353"/>
      <c r="B218" s="418"/>
      <c r="C218" s="418"/>
      <c r="D218" s="418"/>
      <c r="E218" s="418"/>
      <c r="F218" s="418"/>
      <c r="G218" s="418"/>
      <c r="H218" s="418"/>
      <c r="I218" s="418"/>
      <c r="J218" s="347"/>
    </row>
    <row r="219" spans="1:10" ht="32.25" hidden="1" customHeight="1">
      <c r="A219" s="353"/>
      <c r="B219" s="418"/>
      <c r="C219" s="418"/>
      <c r="D219" s="418"/>
      <c r="E219" s="418"/>
      <c r="F219" s="418"/>
      <c r="G219" s="418"/>
      <c r="H219" s="418"/>
      <c r="I219" s="418"/>
      <c r="J219" s="347"/>
    </row>
    <row r="220" spans="1:10" ht="32.25" hidden="1" customHeight="1">
      <c r="A220" s="353"/>
      <c r="B220" s="418"/>
      <c r="C220" s="418"/>
      <c r="D220" s="418"/>
      <c r="E220" s="418"/>
      <c r="F220" s="418"/>
      <c r="G220" s="418"/>
      <c r="H220" s="418"/>
      <c r="I220" s="418"/>
      <c r="J220" s="347"/>
    </row>
    <row r="221" spans="1:10" ht="32.25" hidden="1" customHeight="1">
      <c r="A221" s="353"/>
      <c r="B221" s="418"/>
      <c r="C221" s="418"/>
      <c r="D221" s="418"/>
      <c r="E221" s="418"/>
      <c r="F221" s="418"/>
      <c r="G221" s="418"/>
      <c r="H221" s="418"/>
      <c r="I221" s="418"/>
      <c r="J221" s="347"/>
    </row>
    <row r="222" spans="1:10" ht="20.25" hidden="1" customHeight="1">
      <c r="A222" s="396"/>
      <c r="B222" s="754"/>
      <c r="C222" s="754"/>
      <c r="D222" s="754"/>
      <c r="E222" s="754"/>
      <c r="F222" s="754"/>
      <c r="G222" s="754"/>
      <c r="H222" s="754"/>
      <c r="I222" s="754"/>
      <c r="J222" s="347"/>
    </row>
    <row r="223" spans="1:10" ht="19.5" hidden="1" customHeight="1">
      <c r="A223" s="396"/>
      <c r="B223" s="419"/>
      <c r="C223" s="398"/>
      <c r="D223" s="703"/>
      <c r="E223" s="704"/>
      <c r="F223" s="641"/>
      <c r="G223" s="642"/>
      <c r="H223" s="642"/>
      <c r="I223" s="645"/>
      <c r="J223" s="347"/>
    </row>
    <row r="224" spans="1:10" ht="47.25" hidden="1" customHeight="1">
      <c r="A224" s="396"/>
      <c r="B224" s="419"/>
      <c r="C224" s="398"/>
      <c r="D224" s="708"/>
      <c r="E224" s="709"/>
      <c r="F224" s="705"/>
      <c r="G224" s="706"/>
      <c r="H224" s="706"/>
      <c r="I224" s="707"/>
      <c r="J224" s="347"/>
    </row>
    <row r="225" spans="1:10" ht="17.25" hidden="1" customHeight="1">
      <c r="A225" s="401"/>
      <c r="B225" s="651"/>
      <c r="C225" s="755"/>
      <c r="D225" s="729"/>
      <c r="E225" s="730"/>
      <c r="F225" s="729"/>
      <c r="G225" s="730"/>
      <c r="H225" s="729"/>
      <c r="I225" s="730"/>
      <c r="J225" s="347"/>
    </row>
    <row r="226" spans="1:10" ht="17.25" hidden="1" customHeight="1">
      <c r="A226" s="401"/>
      <c r="B226" s="710"/>
      <c r="C226" s="724"/>
      <c r="D226" s="724"/>
      <c r="E226" s="711"/>
      <c r="F226" s="402"/>
      <c r="G226" s="403"/>
      <c r="H226" s="403"/>
      <c r="I226" s="404"/>
      <c r="J226" s="347"/>
    </row>
    <row r="227" spans="1:10" ht="15.75" hidden="1" customHeight="1">
      <c r="A227" s="401"/>
      <c r="B227" s="334"/>
      <c r="C227" s="335"/>
      <c r="D227" s="731"/>
      <c r="E227" s="732"/>
      <c r="F227" s="405"/>
      <c r="G227" s="406"/>
      <c r="H227" s="731"/>
      <c r="I227" s="732"/>
      <c r="J227" s="347"/>
    </row>
    <row r="228" spans="1:10" ht="15.75" hidden="1" customHeight="1">
      <c r="A228" s="401"/>
      <c r="B228" s="466"/>
      <c r="C228" s="467"/>
      <c r="D228" s="727"/>
      <c r="E228" s="728"/>
      <c r="F228" s="407"/>
      <c r="G228" s="408"/>
      <c r="H228" s="727"/>
      <c r="I228" s="728"/>
    </row>
    <row r="229" spans="1:10" ht="15.75" hidden="1" customHeight="1">
      <c r="A229" s="401"/>
      <c r="B229" s="725"/>
      <c r="C229" s="726"/>
      <c r="D229" s="727"/>
      <c r="E229" s="728"/>
      <c r="F229" s="407"/>
      <c r="G229" s="408"/>
      <c r="H229" s="727"/>
      <c r="I229" s="728"/>
      <c r="J229" s="347"/>
    </row>
    <row r="230" spans="1:10" ht="16.5" hidden="1" customHeight="1">
      <c r="A230" s="401"/>
      <c r="B230" s="710"/>
      <c r="C230" s="711"/>
      <c r="D230" s="727"/>
      <c r="E230" s="728"/>
      <c r="F230" s="407"/>
      <c r="G230" s="408"/>
      <c r="H230" s="727"/>
      <c r="I230" s="728"/>
      <c r="J230" s="347"/>
    </row>
    <row r="231" spans="1:10" ht="15.75" hidden="1" customHeight="1">
      <c r="A231" s="401"/>
      <c r="B231" s="409"/>
      <c r="C231" s="410"/>
      <c r="D231" s="727"/>
      <c r="E231" s="728"/>
      <c r="F231" s="407"/>
      <c r="G231" s="408"/>
      <c r="H231" s="727"/>
      <c r="I231" s="728"/>
      <c r="J231" s="347"/>
    </row>
    <row r="232" spans="1:10" ht="18" hidden="1" customHeight="1">
      <c r="A232" s="401"/>
      <c r="B232" s="460"/>
      <c r="C232" s="461"/>
      <c r="D232" s="660"/>
      <c r="E232" s="738"/>
      <c r="F232" s="415"/>
      <c r="G232" s="416"/>
      <c r="H232" s="660"/>
      <c r="I232" s="738"/>
      <c r="J232" s="347"/>
    </row>
    <row r="233" spans="1:10" ht="16.5" hidden="1" customHeight="1">
      <c r="A233" s="396"/>
      <c r="B233" s="622"/>
      <c r="C233" s="741"/>
      <c r="D233" s="742"/>
      <c r="E233" s="743"/>
      <c r="F233" s="742"/>
      <c r="G233" s="743"/>
      <c r="H233" s="742"/>
      <c r="I233" s="743"/>
      <c r="J233" s="347"/>
    </row>
    <row r="234" spans="1:10" ht="28.5" hidden="1" customHeight="1">
      <c r="A234" s="396"/>
      <c r="B234" s="627"/>
      <c r="C234" s="622"/>
      <c r="D234" s="752"/>
      <c r="E234" s="753"/>
      <c r="F234" s="752"/>
      <c r="G234" s="753"/>
      <c r="H234" s="752"/>
      <c r="I234" s="753"/>
      <c r="J234" s="347"/>
    </row>
    <row r="235" spans="1:10" ht="33" hidden="1" customHeight="1">
      <c r="A235" s="401"/>
      <c r="B235" s="710"/>
      <c r="C235" s="724"/>
      <c r="D235" s="724"/>
      <c r="E235" s="711"/>
      <c r="F235" s="665"/>
      <c r="G235" s="665"/>
      <c r="H235" s="665"/>
      <c r="I235" s="665"/>
    </row>
    <row r="236" spans="1:10" ht="15.75" hidden="1" customHeight="1">
      <c r="A236" s="401"/>
      <c r="B236" s="653"/>
      <c r="C236" s="746"/>
      <c r="D236" s="747"/>
      <c r="E236" s="748"/>
      <c r="F236" s="747"/>
      <c r="G236" s="748"/>
      <c r="H236" s="747"/>
      <c r="I236" s="748"/>
      <c r="J236" s="347"/>
    </row>
    <row r="237" spans="1:10" ht="37.5" hidden="1" customHeight="1">
      <c r="A237" s="401"/>
      <c r="B237" s="710"/>
      <c r="C237" s="724"/>
      <c r="D237" s="724"/>
      <c r="E237" s="711"/>
      <c r="F237" s="665"/>
      <c r="G237" s="665"/>
      <c r="H237" s="665"/>
      <c r="I237" s="665"/>
      <c r="J237" s="347"/>
    </row>
    <row r="238" spans="1:10" ht="36" hidden="1" customHeight="1">
      <c r="A238" s="401"/>
      <c r="B238" s="694"/>
      <c r="C238" s="695"/>
      <c r="D238" s="695"/>
      <c r="E238" s="695"/>
      <c r="F238" s="695"/>
      <c r="G238" s="695"/>
      <c r="H238" s="695"/>
      <c r="I238" s="696"/>
      <c r="J238" s="347"/>
    </row>
    <row r="239" spans="1:10" ht="16.5" hidden="1" customHeight="1">
      <c r="A239" s="401"/>
      <c r="B239" s="417"/>
      <c r="C239" s="417"/>
      <c r="D239" s="385"/>
      <c r="E239" s="385"/>
      <c r="F239" s="385"/>
      <c r="G239" s="385"/>
      <c r="H239" s="385"/>
      <c r="I239" s="385"/>
      <c r="J239" s="347"/>
    </row>
    <row r="240" spans="1:10" ht="16.5" hidden="1" customHeight="1">
      <c r="A240" s="396"/>
      <c r="B240" s="621"/>
      <c r="C240" s="622"/>
      <c r="D240" s="619"/>
      <c r="E240" s="620"/>
      <c r="F240" s="619"/>
      <c r="G240" s="620"/>
      <c r="H240" s="619"/>
      <c r="I240" s="620"/>
      <c r="J240" s="347"/>
    </row>
    <row r="241" spans="1:10" ht="28.5" hidden="1" customHeight="1">
      <c r="A241" s="396"/>
      <c r="B241" s="621"/>
      <c r="C241" s="622"/>
      <c r="D241" s="756"/>
      <c r="E241" s="757"/>
      <c r="F241" s="756"/>
      <c r="G241" s="757"/>
      <c r="H241" s="756"/>
      <c r="I241" s="757"/>
      <c r="J241" s="347"/>
    </row>
    <row r="242" spans="1:10" ht="56.25" hidden="1" customHeight="1">
      <c r="A242" s="401"/>
      <c r="B242" s="758"/>
      <c r="C242" s="759"/>
      <c r="D242" s="760"/>
      <c r="E242" s="761"/>
      <c r="F242" s="760"/>
      <c r="G242" s="761"/>
      <c r="H242" s="760"/>
      <c r="I242" s="761"/>
    </row>
    <row r="243" spans="1:10" ht="15.75" hidden="1" customHeight="1">
      <c r="A243" s="401"/>
      <c r="B243" s="710"/>
      <c r="C243" s="711"/>
      <c r="D243" s="710"/>
      <c r="E243" s="711"/>
      <c r="F243" s="710"/>
      <c r="G243" s="711"/>
      <c r="H243" s="710"/>
      <c r="I243" s="711"/>
      <c r="J243" s="347"/>
    </row>
    <row r="244" spans="1:10" ht="66.75" hidden="1" customHeight="1">
      <c r="A244" s="401"/>
      <c r="B244" s="758"/>
      <c r="C244" s="759"/>
      <c r="D244" s="760"/>
      <c r="E244" s="761"/>
      <c r="F244" s="760"/>
      <c r="G244" s="761"/>
      <c r="H244" s="760"/>
      <c r="I244" s="761"/>
      <c r="J244" s="347"/>
    </row>
    <row r="245" spans="1:10" ht="20.25" hidden="1" customHeight="1">
      <c r="A245" s="401"/>
      <c r="B245" s="420"/>
      <c r="C245" s="420"/>
      <c r="D245" s="421"/>
      <c r="E245" s="421"/>
      <c r="F245" s="421"/>
      <c r="G245" s="421"/>
      <c r="H245" s="421"/>
      <c r="I245" s="421"/>
      <c r="J245" s="347"/>
    </row>
    <row r="246" spans="1:10" ht="32.25" hidden="1" customHeight="1">
      <c r="A246" s="353"/>
      <c r="B246" s="621"/>
      <c r="C246" s="627"/>
      <c r="D246" s="627"/>
      <c r="E246" s="622"/>
      <c r="F246" s="621"/>
      <c r="G246" s="627"/>
      <c r="H246" s="627"/>
      <c r="I246" s="622"/>
      <c r="J246" s="347"/>
    </row>
    <row r="247" spans="1:10" ht="29.25" hidden="1" customHeight="1">
      <c r="A247" s="353"/>
      <c r="B247" s="621"/>
      <c r="C247" s="627"/>
      <c r="D247" s="627"/>
      <c r="E247" s="627"/>
      <c r="F247" s="627"/>
      <c r="G247" s="627"/>
      <c r="H247" s="627"/>
      <c r="I247" s="627"/>
      <c r="J247" s="347"/>
    </row>
    <row r="248" spans="1:10" ht="19.5" hidden="1" customHeight="1">
      <c r="A248" s="396"/>
      <c r="B248" s="397"/>
      <c r="C248" s="398"/>
      <c r="D248" s="703"/>
      <c r="E248" s="704"/>
      <c r="F248" s="641"/>
      <c r="G248" s="645"/>
      <c r="H248" s="641"/>
      <c r="I248" s="645"/>
      <c r="J248" s="347"/>
    </row>
    <row r="249" spans="1:10" ht="47.25" hidden="1" customHeight="1">
      <c r="A249" s="396"/>
      <c r="B249" s="397"/>
      <c r="C249" s="398"/>
      <c r="D249" s="399"/>
      <c r="E249" s="400"/>
      <c r="F249" s="705"/>
      <c r="G249" s="707"/>
      <c r="H249" s="705"/>
      <c r="I249" s="707"/>
      <c r="J249" s="347"/>
    </row>
    <row r="250" spans="1:10" ht="17.25" hidden="1" customHeight="1">
      <c r="A250" s="401"/>
      <c r="B250" s="710"/>
      <c r="C250" s="711"/>
      <c r="D250" s="717"/>
      <c r="E250" s="718"/>
      <c r="F250" s="717"/>
      <c r="G250" s="718"/>
      <c r="H250" s="717"/>
      <c r="I250" s="718"/>
      <c r="J250" s="347"/>
    </row>
    <row r="251" spans="1:10" ht="17.25" hidden="1" customHeight="1">
      <c r="A251" s="401"/>
      <c r="B251" s="710"/>
      <c r="C251" s="724"/>
      <c r="D251" s="724"/>
      <c r="E251" s="711"/>
      <c r="F251" s="402"/>
      <c r="G251" s="403"/>
      <c r="H251" s="403"/>
      <c r="I251" s="404"/>
      <c r="J251" s="347"/>
    </row>
    <row r="252" spans="1:10" ht="15.75" hidden="1" customHeight="1">
      <c r="A252" s="401"/>
      <c r="B252" s="725"/>
      <c r="C252" s="726"/>
      <c r="D252" s="764"/>
      <c r="E252" s="765"/>
      <c r="F252" s="405"/>
      <c r="G252" s="406"/>
      <c r="H252" s="764"/>
      <c r="I252" s="765"/>
      <c r="J252" s="347"/>
    </row>
    <row r="253" spans="1:10" ht="15.75" hidden="1" customHeight="1">
      <c r="A253" s="401"/>
      <c r="B253" s="762"/>
      <c r="C253" s="763"/>
      <c r="D253" s="712"/>
      <c r="E253" s="713"/>
      <c r="F253" s="407"/>
      <c r="G253" s="408"/>
      <c r="H253" s="712"/>
      <c r="I253" s="713"/>
    </row>
    <row r="254" spans="1:10" ht="15.75" hidden="1" customHeight="1">
      <c r="A254" s="401"/>
      <c r="B254" s="762"/>
      <c r="C254" s="763"/>
      <c r="D254" s="712"/>
      <c r="E254" s="713"/>
      <c r="F254" s="407"/>
      <c r="G254" s="408"/>
      <c r="H254" s="712"/>
      <c r="I254" s="713"/>
      <c r="J254" s="347"/>
    </row>
    <row r="255" spans="1:10" ht="16.5" hidden="1" customHeight="1">
      <c r="A255" s="401"/>
      <c r="B255" s="762"/>
      <c r="C255" s="763"/>
      <c r="D255" s="712"/>
      <c r="E255" s="713"/>
      <c r="F255" s="407"/>
      <c r="G255" s="408"/>
      <c r="H255" s="712"/>
      <c r="I255" s="713"/>
      <c r="J255" s="347"/>
    </row>
    <row r="256" spans="1:10" hidden="1">
      <c r="A256" s="401"/>
      <c r="B256" s="762"/>
      <c r="C256" s="763"/>
      <c r="D256" s="712"/>
      <c r="E256" s="713"/>
      <c r="F256" s="407"/>
      <c r="G256" s="408"/>
      <c r="H256" s="712"/>
      <c r="I256" s="713"/>
      <c r="J256" s="347"/>
    </row>
    <row r="257" spans="1:10" ht="32.25" hidden="1" customHeight="1">
      <c r="A257" s="401"/>
      <c r="B257" s="736"/>
      <c r="C257" s="824"/>
      <c r="D257" s="734"/>
      <c r="E257" s="735"/>
      <c r="F257" s="415"/>
      <c r="G257" s="416"/>
      <c r="H257" s="734"/>
      <c r="I257" s="735"/>
      <c r="J257" s="347"/>
    </row>
    <row r="258" spans="1:10" ht="32.25" hidden="1" customHeight="1">
      <c r="A258" s="364"/>
      <c r="B258" s="695"/>
      <c r="C258" s="695"/>
      <c r="D258" s="695"/>
      <c r="E258" s="695"/>
      <c r="F258" s="695"/>
      <c r="G258" s="695"/>
      <c r="H258" s="695"/>
      <c r="I258" s="696"/>
      <c r="J258" s="347"/>
    </row>
    <row r="259" spans="1:10" ht="32.25" hidden="1" customHeight="1">
      <c r="A259" s="353"/>
      <c r="B259" s="418"/>
      <c r="C259" s="418"/>
      <c r="D259" s="418"/>
      <c r="E259" s="418"/>
      <c r="F259" s="418"/>
      <c r="G259" s="418"/>
      <c r="H259" s="418"/>
      <c r="I259" s="418"/>
      <c r="J259" s="347"/>
    </row>
    <row r="260" spans="1:10" ht="20.25" hidden="1" customHeight="1">
      <c r="A260" s="396"/>
      <c r="B260" s="621"/>
      <c r="C260" s="627"/>
      <c r="D260" s="627"/>
      <c r="E260" s="627"/>
      <c r="F260" s="627"/>
      <c r="G260" s="627"/>
      <c r="H260" s="627"/>
      <c r="I260" s="627"/>
      <c r="J260" s="347"/>
    </row>
    <row r="261" spans="1:10" ht="19.5" hidden="1" customHeight="1">
      <c r="A261" s="396"/>
      <c r="B261" s="419"/>
      <c r="C261" s="398"/>
      <c r="D261" s="703"/>
      <c r="E261" s="704"/>
      <c r="F261" s="641"/>
      <c r="G261" s="645"/>
      <c r="H261" s="641"/>
      <c r="I261" s="645"/>
      <c r="J261" s="347"/>
    </row>
    <row r="262" spans="1:10" ht="47.25" hidden="1" customHeight="1">
      <c r="A262" s="396"/>
      <c r="B262" s="419"/>
      <c r="C262" s="398"/>
      <c r="D262" s="399"/>
      <c r="E262" s="400"/>
      <c r="F262" s="705"/>
      <c r="G262" s="707"/>
      <c r="H262" s="705"/>
      <c r="I262" s="707"/>
      <c r="J262" s="347"/>
    </row>
    <row r="263" spans="1:10" ht="17.25" hidden="1" customHeight="1">
      <c r="A263" s="401"/>
      <c r="B263" s="710"/>
      <c r="C263" s="711"/>
      <c r="D263" s="717"/>
      <c r="E263" s="718"/>
      <c r="F263" s="717"/>
      <c r="G263" s="718"/>
      <c r="H263" s="717"/>
      <c r="I263" s="718"/>
      <c r="J263" s="347"/>
    </row>
    <row r="264" spans="1:10" ht="17.25" hidden="1" customHeight="1">
      <c r="A264" s="401"/>
      <c r="B264" s="710"/>
      <c r="C264" s="724"/>
      <c r="D264" s="724"/>
      <c r="E264" s="711"/>
      <c r="F264" s="402"/>
      <c r="G264" s="403"/>
      <c r="H264" s="403"/>
      <c r="I264" s="404"/>
      <c r="J264" s="347"/>
    </row>
    <row r="265" spans="1:10" ht="15.75" hidden="1" customHeight="1">
      <c r="A265" s="401"/>
      <c r="B265" s="725"/>
      <c r="C265" s="726"/>
      <c r="D265" s="764"/>
      <c r="E265" s="765"/>
      <c r="F265" s="405"/>
      <c r="G265" s="406"/>
      <c r="H265" s="764"/>
      <c r="I265" s="765"/>
      <c r="J265" s="347"/>
    </row>
    <row r="266" spans="1:10" ht="15.75" hidden="1" customHeight="1">
      <c r="A266" s="401"/>
      <c r="B266" s="762"/>
      <c r="C266" s="763"/>
      <c r="D266" s="712"/>
      <c r="E266" s="713"/>
      <c r="F266" s="407"/>
      <c r="G266" s="408"/>
      <c r="H266" s="712"/>
      <c r="I266" s="713"/>
    </row>
    <row r="267" spans="1:10" ht="15.75" hidden="1" customHeight="1">
      <c r="A267" s="401"/>
      <c r="B267" s="762"/>
      <c r="C267" s="763"/>
      <c r="D267" s="712"/>
      <c r="E267" s="713"/>
      <c r="F267" s="407"/>
      <c r="G267" s="408"/>
      <c r="H267" s="712"/>
      <c r="I267" s="713"/>
      <c r="J267" s="347"/>
    </row>
    <row r="268" spans="1:10" ht="16.5" hidden="1" customHeight="1">
      <c r="A268" s="401"/>
      <c r="B268" s="762"/>
      <c r="C268" s="763"/>
      <c r="D268" s="712"/>
      <c r="E268" s="713"/>
      <c r="F268" s="407"/>
      <c r="G268" s="408"/>
      <c r="H268" s="712"/>
      <c r="I268" s="713"/>
      <c r="J268" s="347"/>
    </row>
    <row r="269" spans="1:10" hidden="1">
      <c r="A269" s="401"/>
      <c r="B269" s="762"/>
      <c r="C269" s="763"/>
      <c r="D269" s="712"/>
      <c r="E269" s="713"/>
      <c r="F269" s="407"/>
      <c r="G269" s="408"/>
      <c r="H269" s="712"/>
      <c r="I269" s="713"/>
      <c r="J269" s="347"/>
    </row>
    <row r="270" spans="1:10" ht="32.25" hidden="1" customHeight="1">
      <c r="A270" s="401"/>
      <c r="B270" s="736"/>
      <c r="C270" s="824"/>
      <c r="D270" s="734"/>
      <c r="E270" s="735"/>
      <c r="F270" s="415"/>
      <c r="G270" s="416"/>
      <c r="H270" s="734"/>
      <c r="I270" s="735"/>
      <c r="J270" s="347"/>
    </row>
    <row r="271" spans="1:10" ht="32.25" hidden="1" customHeight="1">
      <c r="A271" s="364"/>
      <c r="B271" s="739"/>
      <c r="C271" s="739"/>
      <c r="D271" s="739"/>
      <c r="E271" s="739"/>
      <c r="F271" s="739"/>
      <c r="G271" s="739"/>
      <c r="H271" s="739"/>
      <c r="I271" s="825"/>
      <c r="J271" s="347"/>
    </row>
    <row r="272" spans="1:10" ht="16.5" hidden="1" customHeight="1">
      <c r="A272" s="364"/>
      <c r="B272" s="417"/>
      <c r="C272" s="417"/>
      <c r="D272" s="385"/>
      <c r="E272" s="385"/>
      <c r="F272" s="385"/>
      <c r="G272" s="385"/>
      <c r="H272" s="385"/>
      <c r="I272" s="385"/>
      <c r="J272" s="347"/>
    </row>
    <row r="273" spans="1:10" ht="16.5" hidden="1" customHeight="1">
      <c r="A273" s="396"/>
      <c r="B273" s="621"/>
      <c r="C273" s="622"/>
      <c r="D273" s="619"/>
      <c r="E273" s="620"/>
      <c r="F273" s="619"/>
      <c r="G273" s="620"/>
      <c r="H273" s="619"/>
      <c r="I273" s="620"/>
      <c r="J273" s="347"/>
    </row>
    <row r="274" spans="1:10" ht="28.5" hidden="1" customHeight="1">
      <c r="A274" s="396"/>
      <c r="B274" s="621"/>
      <c r="C274" s="622"/>
      <c r="D274" s="756"/>
      <c r="E274" s="757"/>
      <c r="F274" s="756"/>
      <c r="G274" s="757"/>
      <c r="H274" s="756"/>
      <c r="I274" s="757"/>
      <c r="J274" s="347"/>
    </row>
    <row r="275" spans="1:10" ht="56.25" hidden="1" customHeight="1">
      <c r="A275" s="401"/>
      <c r="B275" s="758"/>
      <c r="C275" s="759"/>
      <c r="D275" s="760"/>
      <c r="E275" s="761"/>
      <c r="F275" s="760"/>
      <c r="G275" s="761"/>
      <c r="H275" s="760"/>
      <c r="I275" s="761"/>
    </row>
    <row r="276" spans="1:10" ht="15.75" hidden="1" customHeight="1">
      <c r="A276" s="401"/>
      <c r="B276" s="710"/>
      <c r="C276" s="711"/>
      <c r="D276" s="710"/>
      <c r="E276" s="711"/>
      <c r="F276" s="710"/>
      <c r="G276" s="711"/>
      <c r="H276" s="710"/>
      <c r="I276" s="711"/>
      <c r="J276" s="347"/>
    </row>
    <row r="277" spans="1:10" ht="49.5" hidden="1" customHeight="1">
      <c r="A277" s="401"/>
      <c r="B277" s="758"/>
      <c r="C277" s="759"/>
      <c r="D277" s="760"/>
      <c r="E277" s="761"/>
      <c r="F277" s="760"/>
      <c r="G277" s="761"/>
      <c r="H277" s="760"/>
      <c r="I277" s="761"/>
      <c r="J277" s="347"/>
    </row>
    <row r="278" spans="1:10" ht="20.25" hidden="1" customHeight="1">
      <c r="A278" s="364"/>
      <c r="B278" s="420"/>
      <c r="C278" s="420"/>
      <c r="D278" s="421"/>
      <c r="E278" s="421"/>
      <c r="F278" s="421"/>
      <c r="G278" s="421"/>
      <c r="H278" s="421"/>
      <c r="I278" s="421"/>
      <c r="J278" s="347"/>
    </row>
    <row r="279" spans="1:10" ht="22.5" hidden="1" customHeight="1">
      <c r="A279" s="422"/>
      <c r="B279" s="716"/>
      <c r="C279" s="716"/>
      <c r="D279" s="716"/>
      <c r="E279" s="716"/>
      <c r="F279" s="716"/>
      <c r="G279" s="716"/>
      <c r="H279" s="716"/>
      <c r="I279" s="716"/>
      <c r="J279" s="347"/>
    </row>
    <row r="280" spans="1:10" ht="15.75" hidden="1" customHeight="1">
      <c r="A280" s="347"/>
      <c r="B280" s="423"/>
      <c r="C280" s="423"/>
      <c r="D280" s="423"/>
      <c r="E280" s="423"/>
      <c r="F280" s="423"/>
      <c r="G280" s="423"/>
      <c r="H280" s="423"/>
      <c r="I280" s="300"/>
    </row>
    <row r="281" spans="1:10" ht="59.25" hidden="1" customHeight="1">
      <c r="A281" s="424"/>
      <c r="B281" s="719"/>
      <c r="C281" s="777"/>
      <c r="D281" s="777"/>
      <c r="E281" s="777"/>
      <c r="F281" s="777"/>
      <c r="G281" s="777"/>
      <c r="H281" s="777"/>
      <c r="I281" s="777"/>
    </row>
    <row r="282" spans="1:10" ht="32.25" hidden="1" customHeight="1">
      <c r="A282" s="459"/>
      <c r="B282" s="777"/>
      <c r="C282" s="777"/>
      <c r="D282" s="777"/>
      <c r="E282" s="777"/>
      <c r="F282" s="777"/>
      <c r="G282" s="777"/>
      <c r="H282" s="777"/>
      <c r="I282" s="777"/>
      <c r="J282" s="347"/>
    </row>
    <row r="283" spans="1:10" ht="9" hidden="1" customHeight="1">
      <c r="A283" s="459"/>
      <c r="B283" s="347"/>
      <c r="C283" s="347"/>
      <c r="D283" s="347"/>
      <c r="E283" s="347"/>
      <c r="F283" s="347"/>
      <c r="G283" s="347"/>
      <c r="H283" s="347"/>
      <c r="I283" s="347"/>
      <c r="J283" s="347"/>
    </row>
    <row r="284" spans="1:10" ht="59.25" hidden="1" customHeight="1">
      <c r="A284" s="459"/>
      <c r="B284" s="719"/>
      <c r="C284" s="777"/>
      <c r="D284" s="777"/>
      <c r="E284" s="777"/>
      <c r="F284" s="777"/>
      <c r="G284" s="777"/>
      <c r="H284" s="777"/>
      <c r="I284" s="777"/>
      <c r="J284" s="347"/>
    </row>
    <row r="285" spans="1:10" ht="63" hidden="1" customHeight="1">
      <c r="A285" s="459"/>
      <c r="B285" s="777"/>
      <c r="C285" s="777"/>
      <c r="D285" s="777"/>
      <c r="E285" s="777"/>
      <c r="F285" s="777"/>
      <c r="G285" s="777"/>
      <c r="H285" s="777"/>
      <c r="I285" s="777"/>
    </row>
    <row r="286" spans="1:10" ht="24.75" hidden="1" customHeight="1">
      <c r="A286" s="459"/>
      <c r="B286" s="485"/>
      <c r="C286" s="485"/>
      <c r="D286" s="485"/>
      <c r="E286" s="485"/>
      <c r="F286" s="485"/>
      <c r="G286" s="485"/>
      <c r="H286" s="485"/>
      <c r="I286" s="485"/>
    </row>
    <row r="287" spans="1:10" ht="36" hidden="1" customHeight="1">
      <c r="A287" s="424"/>
      <c r="B287" s="777"/>
      <c r="C287" s="777"/>
      <c r="D287" s="777"/>
      <c r="E287" s="777"/>
      <c r="F287" s="777"/>
      <c r="G287" s="777"/>
      <c r="H287" s="777"/>
      <c r="I287" s="777"/>
      <c r="J287" s="347"/>
    </row>
    <row r="288" spans="1:10" ht="11.25" hidden="1" customHeight="1">
      <c r="A288" s="366"/>
      <c r="B288" s="347"/>
      <c r="C288" s="347"/>
      <c r="D288" s="347"/>
      <c r="E288" s="347"/>
      <c r="F288" s="347"/>
      <c r="G288" s="347"/>
      <c r="H288" s="347"/>
      <c r="I288" s="347"/>
      <c r="J288" s="347"/>
    </row>
    <row r="289" spans="1:10" ht="54.75" hidden="1" customHeight="1">
      <c r="A289" s="424"/>
      <c r="B289" s="777"/>
      <c r="C289" s="777"/>
      <c r="D289" s="777"/>
      <c r="E289" s="777"/>
      <c r="F289" s="777"/>
      <c r="G289" s="777"/>
      <c r="H289" s="777"/>
      <c r="I289" s="777"/>
      <c r="J289" s="347"/>
    </row>
    <row r="290" spans="1:10" hidden="1">
      <c r="A290" s="347"/>
      <c r="B290" s="366"/>
      <c r="C290" s="366"/>
      <c r="D290" s="366"/>
      <c r="E290" s="366"/>
      <c r="F290" s="366"/>
      <c r="G290" s="366"/>
      <c r="H290" s="366"/>
      <c r="I290" s="347"/>
      <c r="J290" s="347"/>
    </row>
    <row r="291" spans="1:10" ht="72" hidden="1" customHeight="1">
      <c r="A291" s="424"/>
      <c r="B291" s="630"/>
      <c r="C291" s="630"/>
      <c r="D291" s="630"/>
      <c r="E291" s="630"/>
      <c r="F291" s="630"/>
      <c r="G291" s="630"/>
      <c r="H291" s="630"/>
      <c r="I291" s="630"/>
    </row>
    <row r="292" spans="1:10" ht="21.75" hidden="1" customHeight="1">
      <c r="A292" s="425"/>
      <c r="B292" s="820"/>
      <c r="C292" s="820"/>
      <c r="D292" s="820"/>
      <c r="E292" s="820"/>
      <c r="F292" s="820"/>
      <c r="G292" s="820"/>
      <c r="H292" s="347"/>
      <c r="I292" s="347"/>
      <c r="J292" s="347"/>
    </row>
    <row r="293" spans="1:10" hidden="1">
      <c r="A293" s="347"/>
      <c r="B293" s="426"/>
      <c r="C293" s="776"/>
      <c r="D293" s="776"/>
      <c r="E293" s="776"/>
      <c r="F293" s="776"/>
      <c r="G293" s="776"/>
      <c r="H293" s="776"/>
      <c r="I293" s="776"/>
      <c r="J293" s="347"/>
    </row>
    <row r="294" spans="1:10" hidden="1">
      <c r="A294" s="347"/>
      <c r="B294" s="426"/>
      <c r="C294" s="776"/>
      <c r="D294" s="776"/>
      <c r="E294" s="776"/>
      <c r="F294" s="776"/>
      <c r="G294" s="776"/>
      <c r="H294" s="776"/>
      <c r="I294" s="776"/>
      <c r="J294" s="347"/>
    </row>
    <row r="295" spans="1:10" hidden="1">
      <c r="A295" s="347"/>
      <c r="B295" s="426"/>
      <c r="C295" s="773"/>
      <c r="D295" s="774"/>
      <c r="E295" s="774"/>
      <c r="F295" s="774"/>
      <c r="G295" s="774"/>
      <c r="H295" s="774"/>
      <c r="I295" s="775"/>
      <c r="J295" s="347"/>
    </row>
    <row r="296" spans="1:10" hidden="1">
      <c r="A296" s="347"/>
      <c r="B296" s="426"/>
      <c r="C296" s="776"/>
      <c r="D296" s="776"/>
      <c r="E296" s="776"/>
      <c r="F296" s="776"/>
      <c r="G296" s="776"/>
      <c r="H296" s="776"/>
      <c r="I296" s="776"/>
      <c r="J296" s="347"/>
    </row>
    <row r="297" spans="1:10" hidden="1">
      <c r="A297" s="347"/>
      <c r="B297" s="426"/>
      <c r="C297" s="776"/>
      <c r="D297" s="776"/>
      <c r="E297" s="776"/>
      <c r="F297" s="776"/>
      <c r="G297" s="776"/>
      <c r="H297" s="776"/>
      <c r="I297" s="776"/>
      <c r="J297" s="347"/>
    </row>
    <row r="298" spans="1:10" hidden="1">
      <c r="A298" s="347"/>
      <c r="B298" s="426"/>
      <c r="C298" s="776"/>
      <c r="D298" s="776"/>
      <c r="E298" s="776"/>
      <c r="F298" s="776"/>
      <c r="G298" s="776"/>
      <c r="H298" s="776"/>
      <c r="I298" s="776"/>
      <c r="J298" s="347"/>
    </row>
    <row r="299" spans="1:10" hidden="1">
      <c r="A299" s="347"/>
      <c r="B299" s="426"/>
      <c r="C299" s="776"/>
      <c r="D299" s="776"/>
      <c r="E299" s="776"/>
      <c r="F299" s="776"/>
      <c r="G299" s="776"/>
      <c r="H299" s="776"/>
      <c r="I299" s="776"/>
      <c r="J299" s="347"/>
    </row>
    <row r="300" spans="1:10" hidden="1">
      <c r="A300" s="347"/>
      <c r="B300" s="426"/>
      <c r="C300" s="776"/>
      <c r="D300" s="776"/>
      <c r="E300" s="776"/>
      <c r="F300" s="776"/>
      <c r="G300" s="776"/>
      <c r="H300" s="776"/>
      <c r="I300" s="776"/>
      <c r="J300" s="347"/>
    </row>
    <row r="301" spans="1:10" hidden="1">
      <c r="A301" s="347"/>
      <c r="B301" s="426"/>
      <c r="C301" s="776"/>
      <c r="D301" s="776"/>
      <c r="E301" s="776"/>
      <c r="F301" s="776"/>
      <c r="G301" s="776"/>
      <c r="H301" s="776"/>
      <c r="I301" s="776"/>
      <c r="J301" s="347"/>
    </row>
    <row r="302" spans="1:10" hidden="1">
      <c r="A302" s="347"/>
      <c r="B302" s="426"/>
      <c r="C302" s="776"/>
      <c r="D302" s="776"/>
      <c r="E302" s="776"/>
      <c r="F302" s="776"/>
      <c r="G302" s="776"/>
      <c r="H302" s="776"/>
      <c r="I302" s="776"/>
      <c r="J302" s="347"/>
    </row>
    <row r="303" spans="1:10" hidden="1">
      <c r="A303" s="347"/>
      <c r="B303" s="347"/>
      <c r="C303" s="347"/>
      <c r="D303" s="347"/>
      <c r="E303" s="347"/>
      <c r="F303" s="347"/>
      <c r="G303" s="347"/>
      <c r="H303" s="347"/>
      <c r="I303" s="347"/>
      <c r="J303" s="347"/>
    </row>
    <row r="304" spans="1:10" ht="20.25" hidden="1" customHeight="1">
      <c r="A304" s="425"/>
      <c r="B304" s="820"/>
      <c r="C304" s="820"/>
      <c r="D304" s="820"/>
      <c r="E304" s="820"/>
      <c r="F304" s="820"/>
      <c r="G304" s="820"/>
      <c r="H304" s="347"/>
      <c r="I304" s="347"/>
      <c r="J304" s="347"/>
    </row>
    <row r="305" spans="1:10" hidden="1">
      <c r="A305" s="347"/>
      <c r="B305" s="426"/>
      <c r="C305" s="776"/>
      <c r="D305" s="776"/>
      <c r="E305" s="776"/>
      <c r="F305" s="776"/>
      <c r="G305" s="776"/>
      <c r="H305" s="776"/>
      <c r="I305" s="776"/>
      <c r="J305" s="347"/>
    </row>
    <row r="306" spans="1:10" hidden="1">
      <c r="A306" s="347"/>
      <c r="B306" s="426"/>
      <c r="C306" s="776"/>
      <c r="D306" s="776"/>
      <c r="E306" s="776"/>
      <c r="F306" s="776"/>
      <c r="G306" s="776"/>
      <c r="H306" s="776"/>
      <c r="I306" s="776"/>
      <c r="J306" s="347"/>
    </row>
    <row r="307" spans="1:10" hidden="1">
      <c r="A307" s="347"/>
      <c r="B307" s="426"/>
      <c r="C307" s="773"/>
      <c r="D307" s="774"/>
      <c r="E307" s="774"/>
      <c r="F307" s="774"/>
      <c r="G307" s="774"/>
      <c r="H307" s="774"/>
      <c r="I307" s="775"/>
      <c r="J307" s="347"/>
    </row>
    <row r="308" spans="1:10" hidden="1">
      <c r="A308" s="347"/>
      <c r="B308" s="426"/>
      <c r="C308" s="776"/>
      <c r="D308" s="776"/>
      <c r="E308" s="776"/>
      <c r="F308" s="776"/>
      <c r="G308" s="776"/>
      <c r="H308" s="776"/>
      <c r="I308" s="776"/>
      <c r="J308" s="347"/>
    </row>
    <row r="309" spans="1:10" hidden="1">
      <c r="A309" s="347"/>
      <c r="B309" s="426"/>
      <c r="C309" s="776"/>
      <c r="D309" s="776"/>
      <c r="E309" s="776"/>
      <c r="F309" s="776"/>
      <c r="G309" s="776"/>
      <c r="H309" s="776"/>
      <c r="I309" s="776"/>
      <c r="J309" s="347"/>
    </row>
    <row r="310" spans="1:10" hidden="1">
      <c r="A310" s="347"/>
      <c r="B310" s="426"/>
      <c r="C310" s="776"/>
      <c r="D310" s="776"/>
      <c r="E310" s="776"/>
      <c r="F310" s="776"/>
      <c r="G310" s="776"/>
      <c r="H310" s="776"/>
      <c r="I310" s="776"/>
      <c r="J310" s="347"/>
    </row>
    <row r="311" spans="1:10" hidden="1">
      <c r="A311" s="347"/>
      <c r="B311" s="426"/>
      <c r="C311" s="776"/>
      <c r="D311" s="776"/>
      <c r="E311" s="776"/>
      <c r="F311" s="776"/>
      <c r="G311" s="776"/>
      <c r="H311" s="776"/>
      <c r="I311" s="776"/>
      <c r="J311" s="347"/>
    </row>
    <row r="312" spans="1:10" hidden="1">
      <c r="A312" s="347"/>
      <c r="B312" s="426"/>
      <c r="C312" s="776"/>
      <c r="D312" s="776"/>
      <c r="E312" s="776"/>
      <c r="F312" s="776"/>
      <c r="G312" s="776"/>
      <c r="H312" s="776"/>
      <c r="I312" s="776"/>
      <c r="J312" s="347"/>
    </row>
    <row r="313" spans="1:10" hidden="1">
      <c r="A313" s="347"/>
      <c r="B313" s="426"/>
      <c r="C313" s="776"/>
      <c r="D313" s="776"/>
      <c r="E313" s="776"/>
      <c r="F313" s="776"/>
      <c r="G313" s="776"/>
      <c r="H313" s="776"/>
      <c r="I313" s="776"/>
      <c r="J313" s="347"/>
    </row>
    <row r="314" spans="1:10" hidden="1">
      <c r="A314" s="347"/>
      <c r="B314" s="426"/>
      <c r="C314" s="776"/>
      <c r="D314" s="776"/>
      <c r="E314" s="776"/>
      <c r="F314" s="776"/>
      <c r="G314" s="776"/>
      <c r="H314" s="776"/>
      <c r="I314" s="776"/>
      <c r="J314" s="347"/>
    </row>
    <row r="315" spans="1:10" hidden="1">
      <c r="A315" s="347"/>
      <c r="B315" s="427"/>
      <c r="C315" s="476"/>
      <c r="D315" s="476"/>
      <c r="E315" s="476"/>
      <c r="F315" s="476"/>
      <c r="G315" s="476"/>
      <c r="H315" s="476"/>
      <c r="I315" s="476"/>
      <c r="J315" s="347"/>
    </row>
    <row r="316" spans="1:10" ht="42.75" hidden="1" customHeight="1">
      <c r="A316" s="424"/>
      <c r="B316" s="777"/>
      <c r="C316" s="777"/>
      <c r="D316" s="777"/>
      <c r="E316" s="777"/>
      <c r="F316" s="777"/>
      <c r="G316" s="777"/>
      <c r="H316" s="777"/>
      <c r="I316" s="777"/>
      <c r="J316" s="347"/>
    </row>
    <row r="317" spans="1:10" hidden="1">
      <c r="A317" s="347"/>
      <c r="B317" s="427"/>
      <c r="C317" s="476"/>
      <c r="D317" s="476"/>
      <c r="E317" s="476"/>
      <c r="F317" s="476"/>
      <c r="G317" s="476"/>
      <c r="H317" s="476"/>
      <c r="I317" s="476"/>
      <c r="J317" s="347"/>
    </row>
    <row r="318" spans="1:10" hidden="1">
      <c r="A318" s="347"/>
      <c r="B318" s="427"/>
      <c r="C318" s="476"/>
      <c r="D318" s="476"/>
      <c r="E318" s="476"/>
      <c r="F318" s="476"/>
      <c r="G318" s="476"/>
      <c r="H318" s="476"/>
      <c r="I318" s="476"/>
      <c r="J318" s="347"/>
    </row>
    <row r="319" spans="1:10" ht="24" hidden="1" customHeight="1">
      <c r="A319" s="422"/>
      <c r="B319" s="634"/>
      <c r="C319" s="634"/>
      <c r="D319" s="634"/>
      <c r="E319" s="634"/>
      <c r="F319" s="634"/>
      <c r="G319" s="634"/>
      <c r="H319" s="634"/>
      <c r="I319" s="634"/>
      <c r="J319" s="347"/>
    </row>
    <row r="320" spans="1:10" ht="36" hidden="1" customHeight="1">
      <c r="A320" s="364"/>
      <c r="B320" s="719"/>
      <c r="C320" s="719"/>
      <c r="D320" s="719"/>
      <c r="E320" s="719"/>
      <c r="F320" s="719"/>
      <c r="G320" s="719"/>
      <c r="H320" s="719"/>
      <c r="I320" s="719"/>
    </row>
    <row r="321" spans="1:13" ht="106.5" hidden="1" customHeight="1">
      <c r="A321" s="347"/>
      <c r="B321" s="363"/>
      <c r="C321" s="719"/>
      <c r="D321" s="719"/>
      <c r="E321" s="719"/>
      <c r="F321" s="719"/>
      <c r="G321" s="719"/>
      <c r="H321" s="719"/>
      <c r="I321" s="719"/>
      <c r="J321" s="428"/>
    </row>
    <row r="322" spans="1:13" ht="12.75" hidden="1" customHeight="1">
      <c r="A322" s="347"/>
      <c r="B322" s="389"/>
      <c r="C322" s="347"/>
      <c r="D322" s="347"/>
      <c r="E322" s="347"/>
      <c r="F322" s="347"/>
      <c r="G322" s="347"/>
      <c r="H322" s="347"/>
      <c r="I322" s="347"/>
      <c r="J322" s="347"/>
    </row>
    <row r="323" spans="1:13" ht="71.25" hidden="1" customHeight="1">
      <c r="A323" s="347"/>
      <c r="B323" s="363"/>
      <c r="C323" s="719"/>
      <c r="D323" s="719"/>
      <c r="E323" s="719"/>
      <c r="F323" s="719"/>
      <c r="G323" s="719"/>
      <c r="H323" s="719"/>
      <c r="I323" s="719"/>
      <c r="J323" s="347"/>
    </row>
    <row r="324" spans="1:13" ht="9" hidden="1" customHeight="1">
      <c r="A324" s="347"/>
      <c r="B324" s="347"/>
      <c r="C324" s="347"/>
      <c r="D324" s="347"/>
      <c r="E324" s="347"/>
      <c r="F324" s="347"/>
      <c r="G324" s="347"/>
      <c r="H324" s="347"/>
      <c r="I324" s="347"/>
      <c r="J324" s="347"/>
    </row>
    <row r="325" spans="1:13" ht="36.75" hidden="1" customHeight="1">
      <c r="A325" s="364"/>
      <c r="B325" s="630"/>
      <c r="C325" s="630"/>
      <c r="D325" s="630"/>
      <c r="E325" s="630"/>
      <c r="F325" s="630"/>
      <c r="G325" s="630"/>
      <c r="H325" s="630"/>
      <c r="I325" s="630"/>
    </row>
    <row r="326" spans="1:13" ht="10.5" hidden="1" customHeight="1">
      <c r="A326" s="347"/>
      <c r="B326" s="347"/>
      <c r="C326" s="347"/>
      <c r="D326" s="347"/>
      <c r="E326" s="347"/>
      <c r="F326" s="347"/>
      <c r="G326" s="347"/>
      <c r="H326" s="347"/>
      <c r="I326" s="347"/>
      <c r="J326" s="347"/>
    </row>
    <row r="327" spans="1:13" ht="23.25" hidden="1" customHeight="1">
      <c r="A327" s="347"/>
      <c r="B327" s="630"/>
      <c r="C327" s="630"/>
      <c r="D327" s="630"/>
      <c r="E327" s="630"/>
      <c r="F327" s="630"/>
      <c r="G327" s="630"/>
      <c r="H327" s="630"/>
      <c r="I327" s="630"/>
      <c r="J327" s="347"/>
    </row>
    <row r="328" spans="1:13" ht="55.5" hidden="1" customHeight="1">
      <c r="A328" s="364"/>
      <c r="B328" s="778"/>
      <c r="C328" s="778"/>
      <c r="D328" s="779"/>
      <c r="E328" s="779"/>
      <c r="F328" s="779"/>
      <c r="G328" s="779"/>
      <c r="H328" s="779"/>
      <c r="I328" s="779"/>
      <c r="J328" s="347"/>
    </row>
    <row r="329" spans="1:13" ht="44.25" hidden="1" customHeight="1">
      <c r="A329" s="396"/>
      <c r="B329" s="821"/>
      <c r="C329" s="822"/>
      <c r="D329" s="822"/>
      <c r="E329" s="823"/>
      <c r="F329" s="772"/>
      <c r="G329" s="772"/>
      <c r="H329" s="772"/>
      <c r="I329" s="772"/>
      <c r="J329" s="347"/>
    </row>
    <row r="330" spans="1:13" ht="21" hidden="1" customHeight="1">
      <c r="A330" s="401"/>
      <c r="B330" s="710"/>
      <c r="C330" s="724"/>
      <c r="D330" s="724"/>
      <c r="E330" s="711"/>
      <c r="F330" s="697"/>
      <c r="G330" s="771"/>
      <c r="H330" s="697"/>
      <c r="I330" s="771"/>
      <c r="J330" s="429"/>
      <c r="K330" s="430"/>
      <c r="L330" s="429"/>
    </row>
    <row r="331" spans="1:13" ht="23.25" hidden="1" customHeight="1">
      <c r="A331" s="401"/>
      <c r="B331" s="710"/>
      <c r="C331" s="724"/>
      <c r="D331" s="724"/>
      <c r="E331" s="711"/>
      <c r="F331" s="697"/>
      <c r="G331" s="771"/>
      <c r="H331" s="697"/>
      <c r="I331" s="771"/>
      <c r="J331" s="431"/>
      <c r="K331" s="432"/>
      <c r="L331" s="431"/>
    </row>
    <row r="332" spans="1:13" ht="21.75" hidden="1" customHeight="1">
      <c r="A332" s="401"/>
      <c r="B332" s="710"/>
      <c r="C332" s="724"/>
      <c r="D332" s="724"/>
      <c r="E332" s="711"/>
      <c r="F332" s="697"/>
      <c r="G332" s="771"/>
      <c r="H332" s="697"/>
      <c r="I332" s="771"/>
      <c r="J332" s="429"/>
      <c r="K332" s="430"/>
      <c r="L332" s="429"/>
      <c r="M332" s="343"/>
    </row>
    <row r="333" spans="1:13" ht="20.25" hidden="1" customHeight="1">
      <c r="A333" s="401"/>
      <c r="B333" s="710"/>
      <c r="C333" s="724"/>
      <c r="D333" s="724"/>
      <c r="E333" s="711"/>
      <c r="F333" s="697"/>
      <c r="G333" s="771"/>
      <c r="H333" s="697"/>
      <c r="I333" s="771"/>
      <c r="J333" s="429"/>
      <c r="K333" s="430"/>
      <c r="L333" s="429"/>
      <c r="M333" s="343"/>
    </row>
    <row r="334" spans="1:13" ht="21.75" hidden="1" customHeight="1">
      <c r="A334" s="401"/>
      <c r="B334" s="710"/>
      <c r="C334" s="724"/>
      <c r="D334" s="724"/>
      <c r="E334" s="711"/>
      <c r="F334" s="697"/>
      <c r="G334" s="771"/>
      <c r="H334" s="697"/>
      <c r="I334" s="771"/>
      <c r="J334" s="429"/>
      <c r="K334" s="430"/>
      <c r="L334" s="429"/>
      <c r="M334" s="343"/>
    </row>
    <row r="335" spans="1:13" ht="21.75" hidden="1" customHeight="1">
      <c r="A335" s="819"/>
      <c r="B335" s="819"/>
      <c r="C335" s="819"/>
      <c r="D335" s="819"/>
      <c r="E335" s="819"/>
      <c r="F335" s="819"/>
      <c r="G335" s="819"/>
      <c r="H335" s="819"/>
      <c r="I335" s="819"/>
      <c r="J335" s="429"/>
      <c r="K335" s="430"/>
      <c r="L335" s="429"/>
      <c r="M335" s="343"/>
    </row>
    <row r="336" spans="1:13" ht="16.5" hidden="1" customHeight="1">
      <c r="A336" s="347"/>
      <c r="B336" s="347"/>
      <c r="C336" s="347"/>
      <c r="D336" s="347"/>
      <c r="E336" s="347"/>
      <c r="F336" s="347"/>
      <c r="G336" s="347"/>
      <c r="H336" s="347"/>
      <c r="I336" s="347"/>
      <c r="J336" s="347"/>
    </row>
    <row r="337" spans="1:10" hidden="1">
      <c r="A337" s="347"/>
      <c r="B337" s="347"/>
      <c r="C337" s="347"/>
      <c r="D337" s="347"/>
      <c r="E337" s="347"/>
      <c r="F337" s="347"/>
      <c r="G337" s="347"/>
      <c r="H337" s="347"/>
      <c r="I337" s="347"/>
      <c r="J337" s="347"/>
    </row>
    <row r="339" spans="1:10" ht="16.5">
      <c r="B339" s="341" t="s">
        <v>6</v>
      </c>
      <c r="C339" s="766" t="str">
        <f>'Attach 3(JV)'!B24</f>
        <v/>
      </c>
      <c r="D339" s="766"/>
      <c r="F339" s="318" t="s">
        <v>4</v>
      </c>
      <c r="G339" s="767" t="str">
        <f>'Attach 3(JV)'!E24</f>
        <v/>
      </c>
      <c r="H339" s="767"/>
      <c r="I339" s="767"/>
    </row>
    <row r="340" spans="1:10" ht="16.5">
      <c r="B340" s="341" t="s">
        <v>7</v>
      </c>
      <c r="C340" s="766" t="str">
        <f>'Attach 3(JV)'!B25</f>
        <v/>
      </c>
      <c r="D340" s="766"/>
      <c r="F340" s="318" t="s">
        <v>5</v>
      </c>
      <c r="G340" s="767" t="str">
        <f>'Attach 3(JV)'!E25</f>
        <v/>
      </c>
      <c r="H340" s="767"/>
      <c r="I340" s="767"/>
    </row>
  </sheetData>
  <sheetProtection password="CBD2" sheet="1" formatColumns="0" formatRows="0" selectLockedCells="1"/>
  <customSheetViews>
    <customSheetView guid="{B36D49CA-5796-4086-B7D0-4AD7F327B4EC}"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
      <headerFooter alignWithMargins="0"/>
    </customSheetView>
    <customSheetView guid="{CD28740F-9825-447C-B887-B18F0232D126}"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2"/>
      <headerFooter alignWithMargins="0"/>
    </customSheetView>
    <customSheetView guid="{012A8702-091E-4FD1-8E26-12B65B8B3B8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3"/>
      <headerFooter alignWithMargins="0"/>
    </customSheetView>
    <customSheetView guid="{0D490C87-B003-4943-9825-ACE0B8E7CC06}" scale="110" showPageBreaks="1" showGridLines="0" zeroValues="0" printArea="1" hiddenRows="1" view="pageBreakPreview" topLeftCell="A95">
      <selection activeCell="H105" sqref="H105:I105"/>
      <rowBreaks count="8" manualBreakCount="8">
        <brk id="34" max="8" man="1"/>
        <brk id="68" max="8" man="1"/>
        <brk id="101" max="8" man="1"/>
        <brk id="137" max="8" man="1"/>
        <brk id="169" max="8" man="1"/>
        <brk id="216" max="8" man="1"/>
        <brk id="290" max="8" man="1"/>
        <brk id="302" max="8" man="1"/>
      </rowBreaks>
      <pageMargins left="0.42" right="0.28999999999999998" top="0.4" bottom="0.31" header="0.32" footer="0.24"/>
      <printOptions horizontalCentered="1"/>
      <pageSetup paperSize="9" scale="77" fitToHeight="0" orientation="portrait" horizontalDpi="4294967295" verticalDpi="4294967295" r:id="rId4"/>
      <headerFooter alignWithMargins="0"/>
    </customSheetView>
    <customSheetView guid="{4D67A8FB-66CE-4EFD-8932-C754BE25ED43}" scale="110" showPageBreaks="1" showGridLines="0" zeroValues="0" printArea="1" hiddenRows="1" view="pageBreakPreview" topLeftCell="A2">
      <selection activeCell="J17" sqref="J17"/>
      <rowBreaks count="9" manualBreakCount="9">
        <brk id="34" max="8" man="1"/>
        <brk id="71" max="8" man="1"/>
        <brk id="108" max="8" man="1"/>
        <brk id="141" max="8" man="1"/>
        <brk id="203" max="8" man="1"/>
        <brk id="206" max="8" man="1"/>
        <brk id="253" max="8" man="1"/>
        <brk id="328" max="8" man="1"/>
        <brk id="339" max="8" man="1"/>
      </rowBreaks>
      <pageMargins left="0.42" right="0.28999999999999998" top="0.4" bottom="0.31" header="0.32" footer="0.24"/>
      <printOptions horizontalCentered="1"/>
      <pageSetup paperSize="9" scale="77" fitToHeight="0" orientation="portrait" horizontalDpi="4294967295" verticalDpi="4294967295" r:id="rId5"/>
      <headerFooter alignWithMargins="0"/>
    </customSheetView>
    <customSheetView guid="{B07CB001-8FAF-40AD-8AD5-A65A64B33B35}" scale="110" showPageBreaks="1" showGridLines="0" zeroValues="0" printArea="1" hiddenRows="1" view="pageBreakPreview" topLeftCell="A53">
      <selection activeCell="F64" sqref="F64:G64"/>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6"/>
      <headerFooter alignWithMargins="0"/>
    </customSheetView>
    <customSheetView guid="{8CF338B0-8CA3-4AF4-816D-CB7A6D8E33BC}" scale="85" showPageBreaks="1" showGridLines="0" zeroValues="0" printArea="1" hiddenRows="1" view="pageBreakPreview" topLeftCell="A177">
      <selection activeCell="F177" sqref="F177"/>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7"/>
      <headerFooter alignWithMargins="0"/>
    </customSheetView>
    <customSheetView guid="{D05C69EC-C4A6-4AED-AFBA-A3044FD4B3FB}" scale="85" showPageBreaks="1" showGridLines="0" zeroValues="0" printArea="1" hiddenRows="1" view="pageBreakPreview" topLeftCell="A242">
      <selection activeCell="C298" sqref="C298:I298"/>
      <rowBreaks count="9" manualBreakCount="9">
        <brk id="34" max="8" man="1"/>
        <brk id="67" max="8" man="1"/>
        <brk id="99" max="8" man="1"/>
        <brk id="155" max="8" man="1"/>
        <brk id="162" max="8" man="1"/>
        <brk id="209" max="8" man="1"/>
        <brk id="250" max="8" man="1"/>
        <brk id="283" max="8" man="1"/>
        <brk id="294" max="8" man="1"/>
      </rowBreaks>
      <pageMargins left="0.42" right="0.28999999999999998" top="0.4" bottom="0.31" header="0.32" footer="0.24"/>
      <printOptions horizontalCentered="1"/>
      <pageSetup paperSize="9" scale="77" fitToHeight="0" orientation="portrait" horizontalDpi="4294967295" verticalDpi="4294967295" r:id="rId8"/>
      <headerFooter alignWithMargins="0"/>
    </customSheetView>
    <customSheetView guid="{BE615921-12B2-47E1-81BB-292B559B4C46}" showPageBreaks="1" showGridLines="0" zeroValues="0" printArea="1" hiddenColumns="1" view="pageBreakPreview" topLeftCell="A135">
      <selection activeCell="F152" sqref="F152:G152"/>
      <rowBreaks count="10" manualBreakCount="10">
        <brk id="34" max="8" man="1"/>
        <brk id="65" max="8" man="1"/>
        <brk id="98" max="8" man="1"/>
        <brk id="133" max="8" man="1"/>
        <brk id="146" max="8" man="1"/>
        <brk id="178" max="8" man="1"/>
        <brk id="225" max="8" man="1"/>
        <brk id="266" max="8" man="1"/>
        <brk id="305" max="8" man="1"/>
        <brk id="310" max="8" man="1"/>
      </rowBreaks>
      <pageMargins left="0.42" right="0.28999999999999998" top="0.4" bottom="0.31" header="0.32" footer="0.24"/>
      <printOptions horizontalCentered="1"/>
      <pageSetup paperSize="9" scale="77" fitToHeight="0" orientation="portrait" horizontalDpi="4294967295" verticalDpi="4294967295" r:id="rId9"/>
      <headerFooter alignWithMargins="0"/>
    </customSheetView>
    <customSheetView guid="{13A93EBF-985A-49FD-9FE0-DC75D238EC8C}" scale="110" showPageBreaks="1" showGridLines="0" zeroValues="0" printArea="1" hiddenRows="1" hiddenColumns="1" view="pageBreakPreview">
      <selection activeCell="F208" sqref="F208"/>
      <rowBreaks count="7" manualBreakCount="7">
        <brk id="34" max="8" man="1"/>
        <brk id="62" max="8" man="1"/>
        <brk id="96" max="8" man="1"/>
        <brk id="125" max="8" man="1"/>
        <brk id="167" max="8" man="1"/>
        <brk id="214" max="8" man="1"/>
        <brk id="299" max="8" man="1"/>
      </rowBreaks>
      <pageMargins left="0.42" right="0.28999999999999998" top="0.4" bottom="0.31" header="0.32" footer="0.24"/>
      <printOptions horizontalCentered="1"/>
      <pageSetup paperSize="9" scale="77" fitToHeight="0" orientation="portrait" horizontalDpi="4294967295" verticalDpi="4294967295" r:id="rId10"/>
      <headerFooter alignWithMargins="0"/>
    </customSheetView>
    <customSheetView guid="{1F125E51-1799-42D0-B41E-DC039BB17D59}" scale="85" showPageBreaks="1" showGridLines="0" zeroValues="0" printArea="1" hiddenRows="1" view="pageBreakPreview" topLeftCell="A283">
      <selection activeCell="C308" sqref="C308:I308"/>
      <rowBreaks count="8" manualBreakCount="8">
        <brk id="34" max="8" man="1"/>
        <brk id="67" max="8" man="1"/>
        <brk id="100" max="8" man="1"/>
        <brk id="165"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1"/>
      <headerFooter alignWithMargins="0"/>
    </customSheetView>
    <customSheetView guid="{77353208-2D17-4D2E-ADE3-4F168F350B73}" scale="110" showPageBreaks="1" showGridLines="0" zeroValues="0" printArea="1" hiddenRows="1" view="pageBreakPreview" topLeftCell="A53">
      <selection activeCell="F64" sqref="F64:G64"/>
      <rowBreaks count="8" manualBreakCount="8">
        <brk id="34" max="8" man="1"/>
        <brk id="69"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2"/>
      <headerFooter alignWithMargins="0"/>
    </customSheetView>
    <customSheetView guid="{010B040B-83D1-42E5-9354-A9BE9113BDA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13"/>
      <headerFooter alignWithMargins="0"/>
    </customSheetView>
    <customSheetView guid="{FC200EB0-6614-47DB-96CE-7610471486D9}" scale="110"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4"/>
      <headerFooter alignWithMargins="0"/>
    </customSheetView>
    <customSheetView guid="{35C772BD-8F05-4A18-BEC8-6AF744E22539}"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5"/>
      <headerFooter alignWithMargins="0"/>
    </customSheetView>
  </customSheetViews>
  <mergeCells count="535">
    <mergeCell ref="B269:C269"/>
    <mergeCell ref="B274:C274"/>
    <mergeCell ref="D274:E274"/>
    <mergeCell ref="F274:G274"/>
    <mergeCell ref="H274:I274"/>
    <mergeCell ref="B260:I260"/>
    <mergeCell ref="D261:E261"/>
    <mergeCell ref="F261:F262"/>
    <mergeCell ref="G261:G262"/>
    <mergeCell ref="H261:I262"/>
    <mergeCell ref="B213:C213"/>
    <mergeCell ref="C321:I321"/>
    <mergeCell ref="C323:I323"/>
    <mergeCell ref="B304:G304"/>
    <mergeCell ref="C305:I305"/>
    <mergeCell ref="C306:I306"/>
    <mergeCell ref="F275:G275"/>
    <mergeCell ref="H275:I275"/>
    <mergeCell ref="B270:C270"/>
    <mergeCell ref="D270:E270"/>
    <mergeCell ref="H270:I270"/>
    <mergeCell ref="B271:I271"/>
    <mergeCell ref="B273:C273"/>
    <mergeCell ref="D273:E273"/>
    <mergeCell ref="F273:G273"/>
    <mergeCell ref="H273:I273"/>
    <mergeCell ref="B268:C268"/>
    <mergeCell ref="D268:E268"/>
    <mergeCell ref="B287:I287"/>
    <mergeCell ref="B289:I289"/>
    <mergeCell ref="B285:I285"/>
    <mergeCell ref="H256:I256"/>
    <mergeCell ref="B257:C257"/>
    <mergeCell ref="H268:I268"/>
    <mergeCell ref="H330:I330"/>
    <mergeCell ref="B330:E330"/>
    <mergeCell ref="B329:E329"/>
    <mergeCell ref="C310:I310"/>
    <mergeCell ref="C311:I311"/>
    <mergeCell ref="B275:C275"/>
    <mergeCell ref="D275:E275"/>
    <mergeCell ref="B327:I327"/>
    <mergeCell ref="B320:I320"/>
    <mergeCell ref="B325:I325"/>
    <mergeCell ref="C312:I312"/>
    <mergeCell ref="C313:I313"/>
    <mergeCell ref="C314:I314"/>
    <mergeCell ref="B276:C276"/>
    <mergeCell ref="D276:E276"/>
    <mergeCell ref="F276:G276"/>
    <mergeCell ref="H276:I276"/>
    <mergeCell ref="B277:C277"/>
    <mergeCell ref="D277:E277"/>
    <mergeCell ref="F277:G277"/>
    <mergeCell ref="H277:I277"/>
    <mergeCell ref="C300:I300"/>
    <mergeCell ref="C301:I301"/>
    <mergeCell ref="H141:I141"/>
    <mergeCell ref="B142:E142"/>
    <mergeCell ref="H142:I142"/>
    <mergeCell ref="H331:I331"/>
    <mergeCell ref="B209:C209"/>
    <mergeCell ref="B229:C229"/>
    <mergeCell ref="A335:I335"/>
    <mergeCell ref="B193:C193"/>
    <mergeCell ref="B214:C214"/>
    <mergeCell ref="B230:C230"/>
    <mergeCell ref="F330:G330"/>
    <mergeCell ref="C302:I302"/>
    <mergeCell ref="B291:I291"/>
    <mergeCell ref="B292:G292"/>
    <mergeCell ref="C293:I293"/>
    <mergeCell ref="C294:I294"/>
    <mergeCell ref="C295:I295"/>
    <mergeCell ref="C296:I296"/>
    <mergeCell ref="B279:I279"/>
    <mergeCell ref="B281:I281"/>
    <mergeCell ref="B282:I282"/>
    <mergeCell ref="B284:I284"/>
    <mergeCell ref="B258:I258"/>
    <mergeCell ref="D256:E256"/>
    <mergeCell ref="B124:F125"/>
    <mergeCell ref="B119:F119"/>
    <mergeCell ref="G134:I134"/>
    <mergeCell ref="G119:I119"/>
    <mergeCell ref="B120:F120"/>
    <mergeCell ref="B121:F121"/>
    <mergeCell ref="B108:G108"/>
    <mergeCell ref="H108:I108"/>
    <mergeCell ref="B104:I104"/>
    <mergeCell ref="B105:G105"/>
    <mergeCell ref="B112:F112"/>
    <mergeCell ref="A127:I127"/>
    <mergeCell ref="B133:I133"/>
    <mergeCell ref="B134:F134"/>
    <mergeCell ref="A122:A123"/>
    <mergeCell ref="B122:F123"/>
    <mergeCell ref="B128:I128"/>
    <mergeCell ref="B129:I129"/>
    <mergeCell ref="B131:I131"/>
    <mergeCell ref="G111:I111"/>
    <mergeCell ref="G112:I112"/>
    <mergeCell ref="A114:A115"/>
    <mergeCell ref="B113:F113"/>
    <mergeCell ref="B118:I118"/>
    <mergeCell ref="A72:A74"/>
    <mergeCell ref="H81:I81"/>
    <mergeCell ref="F81:G81"/>
    <mergeCell ref="A75:I75"/>
    <mergeCell ref="F79:G79"/>
    <mergeCell ref="B92:I92"/>
    <mergeCell ref="H72:I72"/>
    <mergeCell ref="F73:G73"/>
    <mergeCell ref="H73:I73"/>
    <mergeCell ref="F74:G74"/>
    <mergeCell ref="B76:E77"/>
    <mergeCell ref="B86:E86"/>
    <mergeCell ref="F86:I86"/>
    <mergeCell ref="B87:E87"/>
    <mergeCell ref="F83:G83"/>
    <mergeCell ref="H82:I82"/>
    <mergeCell ref="B88:E88"/>
    <mergeCell ref="B82:E82"/>
    <mergeCell ref="B83:E83"/>
    <mergeCell ref="B84:E84"/>
    <mergeCell ref="B85:E85"/>
    <mergeCell ref="H83:I83"/>
    <mergeCell ref="F82:G82"/>
    <mergeCell ref="H85:I85"/>
    <mergeCell ref="H88:I88"/>
    <mergeCell ref="F88:G88"/>
    <mergeCell ref="H84:I84"/>
    <mergeCell ref="F84:G84"/>
    <mergeCell ref="F85:G85"/>
    <mergeCell ref="F87:G87"/>
    <mergeCell ref="H87:I87"/>
    <mergeCell ref="B12:D12"/>
    <mergeCell ref="B30:I30"/>
    <mergeCell ref="B51:I51"/>
    <mergeCell ref="B57:I57"/>
    <mergeCell ref="H80:I80"/>
    <mergeCell ref="F78:G78"/>
    <mergeCell ref="H78:I78"/>
    <mergeCell ref="F72:G72"/>
    <mergeCell ref="H74:I74"/>
    <mergeCell ref="F80:G80"/>
    <mergeCell ref="B65:I65"/>
    <mergeCell ref="B66:E66"/>
    <mergeCell ref="F66:G66"/>
    <mergeCell ref="H66:I66"/>
    <mergeCell ref="B67:I67"/>
    <mergeCell ref="F70:G70"/>
    <mergeCell ref="H63:I63"/>
    <mergeCell ref="C339:D339"/>
    <mergeCell ref="G339:I339"/>
    <mergeCell ref="B266:C266"/>
    <mergeCell ref="D266:E266"/>
    <mergeCell ref="H266:I266"/>
    <mergeCell ref="B267:C267"/>
    <mergeCell ref="D267:E267"/>
    <mergeCell ref="H267:I267"/>
    <mergeCell ref="B263:C263"/>
    <mergeCell ref="D263:E263"/>
    <mergeCell ref="F263:G263"/>
    <mergeCell ref="H263:I263"/>
    <mergeCell ref="B264:E264"/>
    <mergeCell ref="B265:C265"/>
    <mergeCell ref="D265:E265"/>
    <mergeCell ref="H265:I265"/>
    <mergeCell ref="F334:G334"/>
    <mergeCell ref="B331:E331"/>
    <mergeCell ref="F331:G331"/>
    <mergeCell ref="B328:C328"/>
    <mergeCell ref="D328:E328"/>
    <mergeCell ref="F328:G328"/>
    <mergeCell ref="H328:I328"/>
    <mergeCell ref="B319:I319"/>
    <mergeCell ref="C340:D340"/>
    <mergeCell ref="G340:I340"/>
    <mergeCell ref="B81:E81"/>
    <mergeCell ref="H106:I106"/>
    <mergeCell ref="H105:I105"/>
    <mergeCell ref="F333:G333"/>
    <mergeCell ref="F329:G329"/>
    <mergeCell ref="H329:I329"/>
    <mergeCell ref="H334:I334"/>
    <mergeCell ref="B334:E334"/>
    <mergeCell ref="B333:E333"/>
    <mergeCell ref="H332:I332"/>
    <mergeCell ref="B332:E332"/>
    <mergeCell ref="F332:G332"/>
    <mergeCell ref="H333:I333"/>
    <mergeCell ref="C307:I307"/>
    <mergeCell ref="C308:I308"/>
    <mergeCell ref="C309:I309"/>
    <mergeCell ref="B316:I316"/>
    <mergeCell ref="C297:I297"/>
    <mergeCell ref="C298:I298"/>
    <mergeCell ref="C299:I299"/>
    <mergeCell ref="D269:E269"/>
    <mergeCell ref="H269:I269"/>
    <mergeCell ref="D257:E257"/>
    <mergeCell ref="H257:I257"/>
    <mergeCell ref="B254:C254"/>
    <mergeCell ref="D254:E254"/>
    <mergeCell ref="H254:I254"/>
    <mergeCell ref="B255:C255"/>
    <mergeCell ref="D255:E255"/>
    <mergeCell ref="H255:I255"/>
    <mergeCell ref="B251:E251"/>
    <mergeCell ref="B252:C252"/>
    <mergeCell ref="D252:E252"/>
    <mergeCell ref="H252:I252"/>
    <mergeCell ref="B253:C253"/>
    <mergeCell ref="D253:E253"/>
    <mergeCell ref="H253:I253"/>
    <mergeCell ref="B256:C256"/>
    <mergeCell ref="B247:I247"/>
    <mergeCell ref="D248:E248"/>
    <mergeCell ref="F248:F249"/>
    <mergeCell ref="G248:G249"/>
    <mergeCell ref="H248:I249"/>
    <mergeCell ref="B250:C250"/>
    <mergeCell ref="D250:E250"/>
    <mergeCell ref="F250:G250"/>
    <mergeCell ref="H250:I250"/>
    <mergeCell ref="B244:C244"/>
    <mergeCell ref="D244:E244"/>
    <mergeCell ref="F244:G244"/>
    <mergeCell ref="H244:I244"/>
    <mergeCell ref="B246:E246"/>
    <mergeCell ref="F246:I246"/>
    <mergeCell ref="B242:C242"/>
    <mergeCell ref="D242:E242"/>
    <mergeCell ref="F242:G242"/>
    <mergeCell ref="H242:I242"/>
    <mergeCell ref="B243:C243"/>
    <mergeCell ref="D243:E243"/>
    <mergeCell ref="F243:G243"/>
    <mergeCell ref="H243:I243"/>
    <mergeCell ref="F237:G237"/>
    <mergeCell ref="H237:I237"/>
    <mergeCell ref="B238:I238"/>
    <mergeCell ref="B237:E237"/>
    <mergeCell ref="B241:C241"/>
    <mergeCell ref="D241:E241"/>
    <mergeCell ref="F241:G241"/>
    <mergeCell ref="H241:I241"/>
    <mergeCell ref="H240:I240"/>
    <mergeCell ref="F240:G240"/>
    <mergeCell ref="F235:G235"/>
    <mergeCell ref="H235:I235"/>
    <mergeCell ref="B236:C236"/>
    <mergeCell ref="D236:E236"/>
    <mergeCell ref="F236:G236"/>
    <mergeCell ref="H236:I236"/>
    <mergeCell ref="B235:E235"/>
    <mergeCell ref="B233:C233"/>
    <mergeCell ref="D233:E233"/>
    <mergeCell ref="F233:G233"/>
    <mergeCell ref="H233:I233"/>
    <mergeCell ref="B234:C234"/>
    <mergeCell ref="D234:E234"/>
    <mergeCell ref="F234:G234"/>
    <mergeCell ref="H234:I234"/>
    <mergeCell ref="H230:I230"/>
    <mergeCell ref="D231:E231"/>
    <mergeCell ref="H231:I231"/>
    <mergeCell ref="D232:E232"/>
    <mergeCell ref="H232:I232"/>
    <mergeCell ref="D228:E228"/>
    <mergeCell ref="H228:I228"/>
    <mergeCell ref="D229:E229"/>
    <mergeCell ref="H229:I229"/>
    <mergeCell ref="D230:E230"/>
    <mergeCell ref="H227:I227"/>
    <mergeCell ref="B217:I217"/>
    <mergeCell ref="B222:I222"/>
    <mergeCell ref="D223:E223"/>
    <mergeCell ref="F223:I224"/>
    <mergeCell ref="D224:E224"/>
    <mergeCell ref="D225:E225"/>
    <mergeCell ref="F225:G225"/>
    <mergeCell ref="H225:I225"/>
    <mergeCell ref="B225:C225"/>
    <mergeCell ref="B226:E226"/>
    <mergeCell ref="D227:E227"/>
    <mergeCell ref="H214:I214"/>
    <mergeCell ref="D215:E215"/>
    <mergeCell ref="H215:I215"/>
    <mergeCell ref="D216:E216"/>
    <mergeCell ref="H216:I216"/>
    <mergeCell ref="D212:E212"/>
    <mergeCell ref="H212:I212"/>
    <mergeCell ref="D213:E213"/>
    <mergeCell ref="H213:I213"/>
    <mergeCell ref="D214:E214"/>
    <mergeCell ref="D209:E209"/>
    <mergeCell ref="F209:G209"/>
    <mergeCell ref="H209:I209"/>
    <mergeCell ref="B210:E210"/>
    <mergeCell ref="D211:E211"/>
    <mergeCell ref="H211:I211"/>
    <mergeCell ref="F211:G211"/>
    <mergeCell ref="B205:E205"/>
    <mergeCell ref="F205:I205"/>
    <mergeCell ref="B206:I206"/>
    <mergeCell ref="D207:E207"/>
    <mergeCell ref="F207:I208"/>
    <mergeCell ref="D208:E208"/>
    <mergeCell ref="B202:C202"/>
    <mergeCell ref="D202:E202"/>
    <mergeCell ref="F202:G202"/>
    <mergeCell ref="H202:I202"/>
    <mergeCell ref="B203:E203"/>
    <mergeCell ref="F203:I203"/>
    <mergeCell ref="B200:C200"/>
    <mergeCell ref="D200:E200"/>
    <mergeCell ref="F200:G200"/>
    <mergeCell ref="H200:I200"/>
    <mergeCell ref="B201:E201"/>
    <mergeCell ref="F201:I201"/>
    <mergeCell ref="H182:I182"/>
    <mergeCell ref="B196:C196"/>
    <mergeCell ref="D196:E196"/>
    <mergeCell ref="H196:I196"/>
    <mergeCell ref="B197:I197"/>
    <mergeCell ref="B199:C199"/>
    <mergeCell ref="D199:E199"/>
    <mergeCell ref="F199:G199"/>
    <mergeCell ref="H199:I199"/>
    <mergeCell ref="D193:E193"/>
    <mergeCell ref="H193:I193"/>
    <mergeCell ref="D194:E194"/>
    <mergeCell ref="H194:I194"/>
    <mergeCell ref="D195:E195"/>
    <mergeCell ref="H195:I195"/>
    <mergeCell ref="D179:E179"/>
    <mergeCell ref="H179:I179"/>
    <mergeCell ref="B180:C180"/>
    <mergeCell ref="D180:E180"/>
    <mergeCell ref="D181:E181"/>
    <mergeCell ref="D191:E191"/>
    <mergeCell ref="H191:I191"/>
    <mergeCell ref="B192:C192"/>
    <mergeCell ref="D192:E192"/>
    <mergeCell ref="H192:I192"/>
    <mergeCell ref="B188:C188"/>
    <mergeCell ref="D188:E188"/>
    <mergeCell ref="F188:G188"/>
    <mergeCell ref="D190:E190"/>
    <mergeCell ref="H190:I190"/>
    <mergeCell ref="B183:I183"/>
    <mergeCell ref="B185:I185"/>
    <mergeCell ref="D186:E186"/>
    <mergeCell ref="F186:I187"/>
    <mergeCell ref="D187:E187"/>
    <mergeCell ref="H188:I188"/>
    <mergeCell ref="B189:E189"/>
    <mergeCell ref="H181:I181"/>
    <mergeCell ref="D182:E182"/>
    <mergeCell ref="B172:I172"/>
    <mergeCell ref="D173:E173"/>
    <mergeCell ref="F173:I174"/>
    <mergeCell ref="D174:E174"/>
    <mergeCell ref="B175:C175"/>
    <mergeCell ref="H180:I180"/>
    <mergeCell ref="F178:G178"/>
    <mergeCell ref="F142:G142"/>
    <mergeCell ref="B156:I156"/>
    <mergeCell ref="D175:E175"/>
    <mergeCell ref="F175:G175"/>
    <mergeCell ref="H175:I175"/>
    <mergeCell ref="B165:I165"/>
    <mergeCell ref="B167:I167"/>
    <mergeCell ref="B169:I169"/>
    <mergeCell ref="B150:G150"/>
    <mergeCell ref="B151:G151"/>
    <mergeCell ref="B176:E176"/>
    <mergeCell ref="D177:E177"/>
    <mergeCell ref="H177:I177"/>
    <mergeCell ref="D178:E178"/>
    <mergeCell ref="H178:I178"/>
    <mergeCell ref="F177:G177"/>
    <mergeCell ref="B179:C179"/>
    <mergeCell ref="B135:F135"/>
    <mergeCell ref="B144:I144"/>
    <mergeCell ref="G135:I135"/>
    <mergeCell ref="B161:I161"/>
    <mergeCell ref="B163:I163"/>
    <mergeCell ref="B137:E137"/>
    <mergeCell ref="F137:G137"/>
    <mergeCell ref="H137:I137"/>
    <mergeCell ref="B136:I136"/>
    <mergeCell ref="B154:I154"/>
    <mergeCell ref="H138:I138"/>
    <mergeCell ref="B139:E139"/>
    <mergeCell ref="F139:G139"/>
    <mergeCell ref="H139:I139"/>
    <mergeCell ref="B138:E138"/>
    <mergeCell ref="F138:G138"/>
    <mergeCell ref="B143:E143"/>
    <mergeCell ref="F143:G143"/>
    <mergeCell ref="H143:I143"/>
    <mergeCell ref="B141:E141"/>
    <mergeCell ref="F141:G141"/>
    <mergeCell ref="F140:G140"/>
    <mergeCell ref="H140:I140"/>
    <mergeCell ref="B140:E140"/>
    <mergeCell ref="B110:C110"/>
    <mergeCell ref="G120:I120"/>
    <mergeCell ref="B116:F117"/>
    <mergeCell ref="B111:F111"/>
    <mergeCell ref="B109:I109"/>
    <mergeCell ref="B114:F115"/>
    <mergeCell ref="B106:G106"/>
    <mergeCell ref="B101:I101"/>
    <mergeCell ref="H89:I89"/>
    <mergeCell ref="F89:G89"/>
    <mergeCell ref="B99:I99"/>
    <mergeCell ref="B100:I100"/>
    <mergeCell ref="B102:I102"/>
    <mergeCell ref="B107:G107"/>
    <mergeCell ref="H107:I107"/>
    <mergeCell ref="B93:I93"/>
    <mergeCell ref="B95:I95"/>
    <mergeCell ref="B97:I97"/>
    <mergeCell ref="B89:E89"/>
    <mergeCell ref="B63:E63"/>
    <mergeCell ref="F63:G63"/>
    <mergeCell ref="H70:I70"/>
    <mergeCell ref="B53:I53"/>
    <mergeCell ref="B55:I55"/>
    <mergeCell ref="B56:I56"/>
    <mergeCell ref="A59:I59"/>
    <mergeCell ref="B60:I60"/>
    <mergeCell ref="B61:I61"/>
    <mergeCell ref="B62:E62"/>
    <mergeCell ref="A68:A71"/>
    <mergeCell ref="B68:E71"/>
    <mergeCell ref="F68:G68"/>
    <mergeCell ref="H68:I68"/>
    <mergeCell ref="F69:G69"/>
    <mergeCell ref="B64:E64"/>
    <mergeCell ref="F64:G64"/>
    <mergeCell ref="H64:I64"/>
    <mergeCell ref="H69:I69"/>
    <mergeCell ref="F71:G71"/>
    <mergeCell ref="H71:I71"/>
    <mergeCell ref="D49:E49"/>
    <mergeCell ref="F49:G49"/>
    <mergeCell ref="H49:I49"/>
    <mergeCell ref="D50:E50"/>
    <mergeCell ref="F50:G50"/>
    <mergeCell ref="H50:I50"/>
    <mergeCell ref="F62:G62"/>
    <mergeCell ref="H62:I62"/>
    <mergeCell ref="B47:C47"/>
    <mergeCell ref="D47:E47"/>
    <mergeCell ref="F47:G47"/>
    <mergeCell ref="H47:I47"/>
    <mergeCell ref="D48:E48"/>
    <mergeCell ref="F48:G48"/>
    <mergeCell ref="H48:I48"/>
    <mergeCell ref="B42:C42"/>
    <mergeCell ref="D42:E42"/>
    <mergeCell ref="F42:G42"/>
    <mergeCell ref="H42:I42"/>
    <mergeCell ref="B45:C45"/>
    <mergeCell ref="D45:E45"/>
    <mergeCell ref="F45:G45"/>
    <mergeCell ref="H45:I45"/>
    <mergeCell ref="F44:G44"/>
    <mergeCell ref="H44:I44"/>
    <mergeCell ref="B46:C46"/>
    <mergeCell ref="D46:E46"/>
    <mergeCell ref="F46:G46"/>
    <mergeCell ref="H46:I46"/>
    <mergeCell ref="B43:C43"/>
    <mergeCell ref="D43:E43"/>
    <mergeCell ref="F43:G43"/>
    <mergeCell ref="H43:I43"/>
    <mergeCell ref="B44:C44"/>
    <mergeCell ref="D44:E44"/>
    <mergeCell ref="A39:A41"/>
    <mergeCell ref="B39:C41"/>
    <mergeCell ref="D39:E39"/>
    <mergeCell ref="F39:G39"/>
    <mergeCell ref="H39:I39"/>
    <mergeCell ref="D40:E40"/>
    <mergeCell ref="F40:G40"/>
    <mergeCell ref="H40:I40"/>
    <mergeCell ref="D41:E41"/>
    <mergeCell ref="F41:G41"/>
    <mergeCell ref="H41:I41"/>
    <mergeCell ref="B18:I18"/>
    <mergeCell ref="A19:I19"/>
    <mergeCell ref="A21:I21"/>
    <mergeCell ref="B22:I22"/>
    <mergeCell ref="B32:I32"/>
    <mergeCell ref="B33:I33"/>
    <mergeCell ref="B34:I34"/>
    <mergeCell ref="B38:C38"/>
    <mergeCell ref="D38:E38"/>
    <mergeCell ref="F38:G38"/>
    <mergeCell ref="H38:I38"/>
    <mergeCell ref="A36:A37"/>
    <mergeCell ref="B36:C37"/>
    <mergeCell ref="D36:E37"/>
    <mergeCell ref="F36:G37"/>
    <mergeCell ref="H36:I37"/>
    <mergeCell ref="A3:I3"/>
    <mergeCell ref="A5:I5"/>
    <mergeCell ref="A8:E8"/>
    <mergeCell ref="B9:D9"/>
    <mergeCell ref="B10:D10"/>
    <mergeCell ref="B11:D11"/>
    <mergeCell ref="D240:E240"/>
    <mergeCell ref="B240:C240"/>
    <mergeCell ref="B145:I145"/>
    <mergeCell ref="B147:I147"/>
    <mergeCell ref="B148:I148"/>
    <mergeCell ref="B158:I158"/>
    <mergeCell ref="B159:I159"/>
    <mergeCell ref="B170:I170"/>
    <mergeCell ref="B171:E171"/>
    <mergeCell ref="F171:I171"/>
    <mergeCell ref="B23:I23"/>
    <mergeCell ref="B24:I24"/>
    <mergeCell ref="B25:I25"/>
    <mergeCell ref="B27:I27"/>
    <mergeCell ref="B28:I28"/>
    <mergeCell ref="B29:I29"/>
    <mergeCell ref="A15:I15"/>
    <mergeCell ref="A17:I17"/>
  </mergeCells>
  <conditionalFormatting sqref="D190:I190 A252:I252">
    <cfRule type="expression" dxfId="33" priority="15" stopIfTrue="1">
      <formula>$F$189="No"</formula>
    </cfRule>
  </conditionalFormatting>
  <conditionalFormatting sqref="F38:I38">
    <cfRule type="expression" dxfId="32" priority="19" stopIfTrue="1">
      <formula>#REF!=2</formula>
    </cfRule>
  </conditionalFormatting>
  <conditionalFormatting sqref="F43:G50">
    <cfRule type="expression" dxfId="31" priority="21" stopIfTrue="1">
      <formula>$K$36=1</formula>
    </cfRule>
  </conditionalFormatting>
  <conditionalFormatting sqref="A29:I29">
    <cfRule type="expression" dxfId="30" priority="18" stopIfTrue="1">
      <formula>#REF!&lt;2</formula>
    </cfRule>
  </conditionalFormatting>
  <conditionalFormatting sqref="B18:I18">
    <cfRule type="expression" dxfId="29" priority="29" stopIfTrue="1">
      <formula>#REF!&lt;2</formula>
    </cfRule>
  </conditionalFormatting>
  <conditionalFormatting sqref="A17">
    <cfRule type="expression" dxfId="28" priority="30" stopIfTrue="1">
      <formula>#REF!=2</formula>
    </cfRule>
  </conditionalFormatting>
  <conditionalFormatting sqref="F39:G41">
    <cfRule type="expression" dxfId="27" priority="9" stopIfTrue="1">
      <formula>$K$36=1</formula>
    </cfRule>
  </conditionalFormatting>
  <conditionalFormatting sqref="H39:I50">
    <cfRule type="expression" dxfId="26" priority="10" stopIfTrue="1">
      <formula>OR($K$36=1,$L$36=1)</formula>
    </cfRule>
  </conditionalFormatting>
  <conditionalFormatting sqref="D328:E328 F278:I278 F202:I202 F188:I188 D186:F186 F198:I198 F245:I245 F190:I194 F252:I257 F175:I175 D173:F173 F209:I209 D207:F207 D248:E249 F250:I250 F248 H248 F212:I216 A19:I19 A27:I28 F179:I182 F196:I196 F195:H195 F203 F201 D174 D187 D208 F235:I237">
    <cfRule type="expression" dxfId="25" priority="41" stopIfTrue="1">
      <formula>#REF!="Sole Bidder"</formula>
    </cfRule>
  </conditionalFormatting>
  <conditionalFormatting sqref="A319 A315:I315 A316 A317:I318 A279:I291">
    <cfRule type="expression" dxfId="24" priority="69" stopIfTrue="1">
      <formula>#REF!="Sole Bidder"</formula>
    </cfRule>
  </conditionalFormatting>
  <conditionalFormatting sqref="A18">
    <cfRule type="expression" dxfId="23" priority="72" stopIfTrue="1">
      <formula>#REF!="Sole Bidder"</formula>
    </cfRule>
    <cfRule type="expression" dxfId="22" priority="73" stopIfTrue="1">
      <formula>#REF!=1</formula>
    </cfRule>
  </conditionalFormatting>
  <conditionalFormatting sqref="A246:I246 A259:I265 A270:I277 A266:A269 D266:I269">
    <cfRule type="expression" dxfId="21" priority="83" stopIfTrue="1">
      <formula>#REF!&lt;2</formula>
    </cfRule>
    <cfRule type="expression" dxfId="20" priority="84" stopIfTrue="1">
      <formula>#REF!=1</formula>
    </cfRule>
  </conditionalFormatting>
  <conditionalFormatting sqref="A304:I314 F328:G334">
    <cfRule type="expression" dxfId="19" priority="93" stopIfTrue="1">
      <formula>#REF!&lt;2</formula>
    </cfRule>
  </conditionalFormatting>
  <conditionalFormatting sqref="H328:I334">
    <cfRule type="expression" dxfId="18" priority="95" stopIfTrue="1">
      <formula>#REF!&lt;2</formula>
    </cfRule>
    <cfRule type="expression" dxfId="17" priority="96" stopIfTrue="1">
      <formula>#REF!=1</formula>
    </cfRule>
  </conditionalFormatting>
  <conditionalFormatting sqref="F42:G42">
    <cfRule type="expression" dxfId="16" priority="2" stopIfTrue="1">
      <formula>$K$36=1</formula>
    </cfRule>
  </conditionalFormatting>
  <conditionalFormatting sqref="B316:I316">
    <cfRule type="expression" dxfId="15" priority="1" stopIfTrue="1">
      <formula>#REF!="Sole Bidder"</formula>
    </cfRule>
  </conditionalFormatting>
  <dataValidations count="5">
    <dataValidation type="list" allowBlank="1" showInputMessage="1" showErrorMessage="1" sqref="F65380:I65380" xr:uid="{00000000-0002-0000-0400-000000000000}">
      <formula1>"SUPPLIED, TYPE TESTED, BOTH SUPPLIED AND TYPE TESTED"</formula1>
    </dataValidation>
    <dataValidation type="list" allowBlank="1" showInputMessage="1" showErrorMessage="1" sqref="F65368:I65368" xr:uid="{00000000-0002-0000-0400-000001000000}">
      <formula1>"SUBSIDIARY COMPANY, GROUP COMPANY, JOINT VENTURE COMPANY (JVC)"</formula1>
    </dataValidation>
    <dataValidation type="list" allowBlank="1" showInputMessage="1" showErrorMessage="1" sqref="F176 F226 F210" xr:uid="{00000000-0002-0000-0400-000002000000}">
      <formula1>"Yes, NO"</formula1>
    </dataValidation>
    <dataValidation type="list" allowBlank="1" showInputMessage="1" showErrorMessage="1" sqref="F189" xr:uid="{00000000-0002-0000-0400-000003000000}">
      <formula1>"Yes, No"</formula1>
    </dataValidation>
    <dataValidation type="list" allowBlank="1" showInputMessage="1" showErrorMessage="1" sqref="H150" xr:uid="{00000000-0002-0000-0400-000004000000}">
      <formula1>"Own, Access"</formula1>
    </dataValidation>
  </dataValidations>
  <printOptions horizontalCentered="1"/>
  <pageMargins left="0.42" right="0.28999999999999998" top="0.4" bottom="0.31" header="0.32" footer="0.24"/>
  <pageSetup paperSize="9" scale="81" orientation="portrait" horizontalDpi="4294967295" verticalDpi="4294967295" r:id="rId16"/>
  <headerFooter alignWithMargins="0"/>
  <rowBreaks count="4" manualBreakCount="4">
    <brk id="34" max="8" man="1"/>
    <brk id="169" max="8" man="1"/>
    <brk id="216" max="8" man="1"/>
    <brk id="302" max="8" man="1"/>
  </rowBreaks>
  <drawing r:id="rId17"/>
  <legacyDrawing r:id="rId18"/>
  <mc:AlternateContent xmlns:mc="http://schemas.openxmlformats.org/markup-compatibility/2006">
    <mc:Choice Requires="x14">
      <controls>
        <mc:AlternateContent xmlns:mc="http://schemas.openxmlformats.org/markup-compatibility/2006">
          <mc:Choice Requires="x14">
            <control shapeId="50344" r:id="rId19" name="Check Box 168">
              <controlPr defaultSize="0" autoFill="0" autoLine="0" autoPict="0">
                <anchor moveWithCells="1" sizeWithCells="1">
                  <from>
                    <xdr:col>8</xdr:col>
                    <xdr:colOff>457200</xdr:colOff>
                    <xdr:row>15</xdr:row>
                    <xdr:rowOff>0</xdr:rowOff>
                  </from>
                  <to>
                    <xdr:col>9</xdr:col>
                    <xdr:colOff>0</xdr:colOff>
                    <xdr:row>15</xdr:row>
                    <xdr:rowOff>0</xdr:rowOff>
                  </to>
                </anchor>
              </controlPr>
            </control>
          </mc:Choice>
        </mc:AlternateContent>
        <mc:AlternateContent xmlns:mc="http://schemas.openxmlformats.org/markup-compatibility/2006">
          <mc:Choice Requires="x14">
            <control shapeId="50345" r:id="rId20" name="Check Box 169">
              <controlPr defaultSize="0" autoFill="0" autoLine="0" autoPict="0">
                <anchor moveWithCells="1" sizeWithCells="1">
                  <from>
                    <xdr:col>8</xdr:col>
                    <xdr:colOff>466725</xdr:colOff>
                    <xdr:row>15</xdr:row>
                    <xdr:rowOff>0</xdr:rowOff>
                  </from>
                  <to>
                    <xdr:col>8</xdr:col>
                    <xdr:colOff>1000125</xdr:colOff>
                    <xdr:row>15</xdr:row>
                    <xdr:rowOff>0</xdr:rowOff>
                  </to>
                </anchor>
              </controlPr>
            </control>
          </mc:Choice>
        </mc:AlternateContent>
        <mc:AlternateContent xmlns:mc="http://schemas.openxmlformats.org/markup-compatibility/2006">
          <mc:Choice Requires="x14">
            <control shapeId="50346" r:id="rId21" name="Check Box 170">
              <controlPr defaultSize="0" autoFill="0" autoLine="0" autoPict="0">
                <anchor moveWithCells="1" sizeWithCells="1">
                  <from>
                    <xdr:col>7</xdr:col>
                    <xdr:colOff>114300</xdr:colOff>
                    <xdr:row>15</xdr:row>
                    <xdr:rowOff>0</xdr:rowOff>
                  </from>
                  <to>
                    <xdr:col>7</xdr:col>
                    <xdr:colOff>571500</xdr:colOff>
                    <xdr:row>15</xdr:row>
                    <xdr:rowOff>0</xdr:rowOff>
                  </to>
                </anchor>
              </controlPr>
            </control>
          </mc:Choice>
        </mc:AlternateContent>
        <mc:AlternateContent xmlns:mc="http://schemas.openxmlformats.org/markup-compatibility/2006">
          <mc:Choice Requires="x14">
            <control shapeId="50335" r:id="rId22" name="Check Box 159">
              <controlPr defaultSize="0" autoFill="0" autoLine="0" autoPict="0">
                <anchor moveWithCells="1" sizeWithCells="1">
                  <from>
                    <xdr:col>5</xdr:col>
                    <xdr:colOff>647700</xdr:colOff>
                    <xdr:row>15</xdr:row>
                    <xdr:rowOff>0</xdr:rowOff>
                  </from>
                  <to>
                    <xdr:col>6</xdr:col>
                    <xdr:colOff>819150</xdr:colOff>
                    <xdr:row>15</xdr:row>
                    <xdr:rowOff>0</xdr:rowOff>
                  </to>
                </anchor>
              </controlPr>
            </control>
          </mc:Choice>
        </mc:AlternateContent>
        <mc:AlternateContent xmlns:mc="http://schemas.openxmlformats.org/markup-compatibility/2006">
          <mc:Choice Requires="x14">
            <control shapeId="50336" r:id="rId23" name="Check Box 160">
              <controlPr defaultSize="0" autoFill="0" autoLine="0" autoPict="0">
                <anchor moveWithCells="1" sizeWithCells="1">
                  <from>
                    <xdr:col>5</xdr:col>
                    <xdr:colOff>647700</xdr:colOff>
                    <xdr:row>15</xdr:row>
                    <xdr:rowOff>0</xdr:rowOff>
                  </from>
                  <to>
                    <xdr:col>6</xdr:col>
                    <xdr:colOff>742950</xdr:colOff>
                    <xdr:row>15</xdr:row>
                    <xdr:rowOff>0</xdr:rowOff>
                  </to>
                </anchor>
              </controlPr>
            </control>
          </mc:Choice>
        </mc:AlternateContent>
        <mc:AlternateContent xmlns:mc="http://schemas.openxmlformats.org/markup-compatibility/2006">
          <mc:Choice Requires="x14">
            <control shapeId="50337" r:id="rId24" name="Check Box 161">
              <controlPr defaultSize="0" autoFill="0" autoLine="0" autoPict="0">
                <anchor moveWithCells="1" sizeWithCells="1">
                  <from>
                    <xdr:col>5</xdr:col>
                    <xdr:colOff>104775</xdr:colOff>
                    <xdr:row>15</xdr:row>
                    <xdr:rowOff>0</xdr:rowOff>
                  </from>
                  <to>
                    <xdr:col>6</xdr:col>
                    <xdr:colOff>47625</xdr:colOff>
                    <xdr:row>15</xdr:row>
                    <xdr:rowOff>0</xdr:rowOff>
                  </to>
                </anchor>
              </controlPr>
            </control>
          </mc:Choice>
        </mc:AlternateContent>
        <mc:AlternateContent xmlns:mc="http://schemas.openxmlformats.org/markup-compatibility/2006">
          <mc:Choice Requires="x14">
            <control shapeId="50220" r:id="rId25" name="Check Box 44">
              <controlPr defaultSize="0" autoFill="0" autoLine="0" autoPict="0">
                <anchor moveWithCells="1" sizeWithCells="1">
                  <from>
                    <xdr:col>7</xdr:col>
                    <xdr:colOff>962025</xdr:colOff>
                    <xdr:row>15</xdr:row>
                    <xdr:rowOff>0</xdr:rowOff>
                  </from>
                  <to>
                    <xdr:col>8</xdr:col>
                    <xdr:colOff>323850</xdr:colOff>
                    <xdr:row>15</xdr:row>
                    <xdr:rowOff>0</xdr:rowOff>
                  </to>
                </anchor>
              </controlPr>
            </control>
          </mc:Choice>
        </mc:AlternateContent>
        <mc:AlternateContent xmlns:mc="http://schemas.openxmlformats.org/markup-compatibility/2006">
          <mc:Choice Requires="x14">
            <control shapeId="50221" r:id="rId26" name="Check Box 45">
              <controlPr defaultSize="0" autoFill="0" autoLine="0" autoPict="0">
                <anchor moveWithCells="1" sizeWithCells="1">
                  <from>
                    <xdr:col>7</xdr:col>
                    <xdr:colOff>971550</xdr:colOff>
                    <xdr:row>15</xdr:row>
                    <xdr:rowOff>0</xdr:rowOff>
                  </from>
                  <to>
                    <xdr:col>8</xdr:col>
                    <xdr:colOff>314325</xdr:colOff>
                    <xdr:row>15</xdr:row>
                    <xdr:rowOff>0</xdr:rowOff>
                  </to>
                </anchor>
              </controlPr>
            </control>
          </mc:Choice>
        </mc:AlternateContent>
        <mc:AlternateContent xmlns:mc="http://schemas.openxmlformats.org/markup-compatibility/2006">
          <mc:Choice Requires="x14">
            <control shapeId="50222" r:id="rId27" name="Check Box 46">
              <controlPr defaultSize="0" autoFill="0" autoLine="0" autoPict="0">
                <anchor moveWithCells="1" sizeWithCells="1">
                  <from>
                    <xdr:col>7</xdr:col>
                    <xdr:colOff>95250</xdr:colOff>
                    <xdr:row>15</xdr:row>
                    <xdr:rowOff>0</xdr:rowOff>
                  </from>
                  <to>
                    <xdr:col>7</xdr:col>
                    <xdr:colOff>447675</xdr:colOff>
                    <xdr:row>15</xdr:row>
                    <xdr:rowOff>0</xdr:rowOff>
                  </to>
                </anchor>
              </controlPr>
            </control>
          </mc:Choice>
        </mc:AlternateContent>
        <mc:AlternateContent xmlns:mc="http://schemas.openxmlformats.org/markup-compatibility/2006">
          <mc:Choice Requires="x14">
            <control shapeId="50215" r:id="rId28" name="Check Box 39">
              <controlPr defaultSize="0" autoFill="0" autoLine="0" autoPict="0">
                <anchor moveWithCells="1" sizeWithCells="1">
                  <from>
                    <xdr:col>5</xdr:col>
                    <xdr:colOff>190500</xdr:colOff>
                    <xdr:row>15</xdr:row>
                    <xdr:rowOff>0</xdr:rowOff>
                  </from>
                  <to>
                    <xdr:col>6</xdr:col>
                    <xdr:colOff>323850</xdr:colOff>
                    <xdr:row>15</xdr:row>
                    <xdr:rowOff>0</xdr:rowOff>
                  </to>
                </anchor>
              </controlPr>
            </control>
          </mc:Choice>
        </mc:AlternateContent>
        <mc:AlternateContent xmlns:mc="http://schemas.openxmlformats.org/markup-compatibility/2006">
          <mc:Choice Requires="x14">
            <control shapeId="50216" r:id="rId29" name="Check Box 40">
              <controlPr defaultSize="0" autoFill="0" autoLine="0" autoPict="0">
                <anchor moveWithCells="1" sizeWithCells="1">
                  <from>
                    <xdr:col>5</xdr:col>
                    <xdr:colOff>209550</xdr:colOff>
                    <xdr:row>15</xdr:row>
                    <xdr:rowOff>0</xdr:rowOff>
                  </from>
                  <to>
                    <xdr:col>6</xdr:col>
                    <xdr:colOff>266700</xdr:colOff>
                    <xdr:row>15</xdr:row>
                    <xdr:rowOff>0</xdr:rowOff>
                  </to>
                </anchor>
              </controlPr>
            </control>
          </mc:Choice>
        </mc:AlternateContent>
        <mc:AlternateContent xmlns:mc="http://schemas.openxmlformats.org/markup-compatibility/2006">
          <mc:Choice Requires="x14">
            <control shapeId="50217" r:id="rId30" name="Check Box 41">
              <controlPr defaultSize="0" autoFill="0" autoLine="0" autoPict="0">
                <anchor moveWithCells="1" sizeWithCells="1">
                  <from>
                    <xdr:col>5</xdr:col>
                    <xdr:colOff>104775</xdr:colOff>
                    <xdr:row>15</xdr:row>
                    <xdr:rowOff>0</xdr:rowOff>
                  </from>
                  <to>
                    <xdr:col>6</xdr:col>
                    <xdr:colOff>19050</xdr:colOff>
                    <xdr:row>15</xdr:row>
                    <xdr:rowOff>0</xdr:rowOff>
                  </to>
                </anchor>
              </controlPr>
            </control>
          </mc:Choice>
        </mc:AlternateContent>
        <mc:AlternateContent xmlns:mc="http://schemas.openxmlformats.org/markup-compatibility/2006">
          <mc:Choice Requires="x14">
            <control shapeId="50210" r:id="rId31" name="Check Box 34">
              <controlPr defaultSize="0" autoFill="0" autoLine="0" autoPict="0">
                <anchor moveWithCells="1" sizeWithCells="1">
                  <from>
                    <xdr:col>8</xdr:col>
                    <xdr:colOff>295275</xdr:colOff>
                    <xdr:row>15</xdr:row>
                    <xdr:rowOff>0</xdr:rowOff>
                  </from>
                  <to>
                    <xdr:col>9</xdr:col>
                    <xdr:colOff>0</xdr:colOff>
                    <xdr:row>15</xdr:row>
                    <xdr:rowOff>0</xdr:rowOff>
                  </to>
                </anchor>
              </controlPr>
            </control>
          </mc:Choice>
        </mc:AlternateContent>
        <mc:AlternateContent xmlns:mc="http://schemas.openxmlformats.org/markup-compatibility/2006">
          <mc:Choice Requires="x14">
            <control shapeId="50211" r:id="rId32" name="Check Box 35">
              <controlPr defaultSize="0" autoFill="0" autoLine="0" autoPict="0">
                <anchor moveWithCells="1" sizeWithCells="1">
                  <from>
                    <xdr:col>8</xdr:col>
                    <xdr:colOff>438150</xdr:colOff>
                    <xdr:row>15</xdr:row>
                    <xdr:rowOff>0</xdr:rowOff>
                  </from>
                  <to>
                    <xdr:col>8</xdr:col>
                    <xdr:colOff>838200</xdr:colOff>
                    <xdr:row>15</xdr:row>
                    <xdr:rowOff>0</xdr:rowOff>
                  </to>
                </anchor>
              </controlPr>
            </control>
          </mc:Choice>
        </mc:AlternateContent>
        <mc:AlternateContent xmlns:mc="http://schemas.openxmlformats.org/markup-compatibility/2006">
          <mc:Choice Requires="x14">
            <control shapeId="50212" r:id="rId33" name="Check Box 36">
              <controlPr defaultSize="0" autoFill="0" autoLine="0" autoPict="0">
                <anchor moveWithCells="1" sizeWithCells="1">
                  <from>
                    <xdr:col>7</xdr:col>
                    <xdr:colOff>95250</xdr:colOff>
                    <xdr:row>15</xdr:row>
                    <xdr:rowOff>0</xdr:rowOff>
                  </from>
                  <to>
                    <xdr:col>7</xdr:col>
                    <xdr:colOff>952500</xdr:colOff>
                    <xdr:row>15</xdr:row>
                    <xdr:rowOff>0</xdr:rowOff>
                  </to>
                </anchor>
              </controlPr>
            </control>
          </mc:Choice>
        </mc:AlternateContent>
        <mc:AlternateContent xmlns:mc="http://schemas.openxmlformats.org/markup-compatibility/2006">
          <mc:Choice Requires="x14">
            <control shapeId="50187" r:id="rId34" name="Check Box 11">
              <controlPr defaultSize="0" autoFill="0" autoLine="0" autoPict="0">
                <anchor moveWithCells="1" sizeWithCells="1">
                  <from>
                    <xdr:col>5</xdr:col>
                    <xdr:colOff>38100</xdr:colOff>
                    <xdr:row>15</xdr:row>
                    <xdr:rowOff>0</xdr:rowOff>
                  </from>
                  <to>
                    <xdr:col>6</xdr:col>
                    <xdr:colOff>666750</xdr:colOff>
                    <xdr:row>15</xdr:row>
                    <xdr:rowOff>0</xdr:rowOff>
                  </to>
                </anchor>
              </controlPr>
            </control>
          </mc:Choice>
        </mc:AlternateContent>
        <mc:AlternateContent xmlns:mc="http://schemas.openxmlformats.org/markup-compatibility/2006">
          <mc:Choice Requires="x14">
            <control shapeId="50189" r:id="rId35" name="Check Box 13">
              <controlPr defaultSize="0" autoFill="0" autoLine="0" autoPict="0">
                <anchor moveWithCells="1" sizeWithCells="1">
                  <from>
                    <xdr:col>5</xdr:col>
                    <xdr:colOff>28575</xdr:colOff>
                    <xdr:row>15</xdr:row>
                    <xdr:rowOff>0</xdr:rowOff>
                  </from>
                  <to>
                    <xdr:col>5</xdr:col>
                    <xdr:colOff>962025</xdr:colOff>
                    <xdr:row>15</xdr:row>
                    <xdr:rowOff>0</xdr:rowOff>
                  </to>
                </anchor>
              </controlPr>
            </control>
          </mc:Choice>
        </mc:AlternateContent>
        <mc:AlternateContent xmlns:mc="http://schemas.openxmlformats.org/markup-compatibility/2006">
          <mc:Choice Requires="x14">
            <control shapeId="50190" r:id="rId36" name="Check Box 14">
              <controlPr defaultSize="0" autoFill="0" autoLine="0" autoPict="0">
                <anchor moveWithCells="1" sizeWithCells="1">
                  <from>
                    <xdr:col>5</xdr:col>
                    <xdr:colOff>19050</xdr:colOff>
                    <xdr:row>15</xdr:row>
                    <xdr:rowOff>0</xdr:rowOff>
                  </from>
                  <to>
                    <xdr:col>6</xdr:col>
                    <xdr:colOff>962025</xdr:colOff>
                    <xdr:row>15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zoomScaleNormal="100" zoomScaleSheetLayoutView="100" workbookViewId="0">
      <selection activeCell="F18" sqref="F18"/>
    </sheetView>
  </sheetViews>
  <sheetFormatPr defaultRowHeight="16.5"/>
  <cols>
    <col min="1" max="1" width="12.140625" style="29" customWidth="1"/>
    <col min="2" max="2" width="20.5703125" style="29" customWidth="1"/>
    <col min="3" max="3" width="11.42578125" style="29" customWidth="1"/>
    <col min="4" max="4" width="14.140625" style="29" customWidth="1"/>
    <col min="5" max="5" width="39.28515625" style="29" customWidth="1"/>
    <col min="6" max="7" width="24.28515625" style="161" customWidth="1"/>
    <col min="8" max="9" width="9.140625" style="156"/>
    <col min="10" max="16384" width="9.140625" style="25"/>
  </cols>
  <sheetData>
    <row r="1" spans="1:8">
      <c r="A1" s="21" t="str">
        <f>Basic!A3&amp;Basic!B3</f>
        <v>Specification No. :CC/NT/W-AIS/DOM/A06/24/04589</v>
      </c>
      <c r="B1" s="22"/>
      <c r="C1" s="22"/>
      <c r="D1" s="22"/>
      <c r="E1" s="23" t="str">
        <f>"Attachment-4 "</f>
        <v xml:space="preserve">Attachment-4 </v>
      </c>
    </row>
    <row r="3" spans="1:8" ht="83.25" customHeight="1">
      <c r="A3" s="826" t="str">
        <f>'Attach 3(JV)'!A3</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826"/>
      <c r="C3" s="826"/>
      <c r="D3" s="826"/>
      <c r="E3" s="826"/>
      <c r="F3" s="826"/>
      <c r="G3" s="826"/>
    </row>
    <row r="4" spans="1:8" ht="20.100000000000001" customHeight="1">
      <c r="A4" s="28"/>
      <c r="H4" s="165"/>
    </row>
    <row r="5" spans="1:8" ht="20.100000000000001" customHeight="1">
      <c r="A5" s="609" t="s">
        <v>359</v>
      </c>
      <c r="B5" s="609"/>
      <c r="C5" s="609"/>
      <c r="D5" s="609"/>
      <c r="E5" s="609"/>
      <c r="F5" s="162"/>
      <c r="G5" s="162"/>
      <c r="H5" s="165"/>
    </row>
    <row r="6" spans="1:8" ht="20.100000000000001" customHeight="1">
      <c r="A6" s="32"/>
      <c r="H6" s="165"/>
    </row>
    <row r="7" spans="1:8" ht="20.100000000000001" customHeight="1">
      <c r="A7" s="33" t="str">
        <f>'Attach 3(JV)'!A7</f>
        <v>Bidder’s Name and Address :</v>
      </c>
      <c r="E7" s="14" t="str">
        <f>'Attach 3(JV)'!E7</f>
        <v>To:</v>
      </c>
      <c r="H7" s="165"/>
    </row>
    <row r="8" spans="1:8" ht="36" customHeight="1">
      <c r="A8" s="607" t="str">
        <f>'Attach 3(JV)'!A8</f>
        <v/>
      </c>
      <c r="B8" s="607"/>
      <c r="C8" s="607"/>
      <c r="D8" s="607"/>
      <c r="E8" s="147" t="str">
        <f>'Attach 3(JV)'!E8</f>
        <v>Contract Services</v>
      </c>
      <c r="H8" s="165"/>
    </row>
    <row r="9" spans="1:8" ht="20.100000000000001" customHeight="1">
      <c r="A9" s="12" t="s">
        <v>353</v>
      </c>
      <c r="B9" s="611" t="str">
        <f>'Attach 3(JV)'!B9</f>
        <v/>
      </c>
      <c r="C9" s="611"/>
      <c r="D9" s="611"/>
      <c r="E9" s="147" t="str">
        <f>'Attach 3(JV)'!E9</f>
        <v>Power Grid Corporation of India Ltd.,</v>
      </c>
      <c r="H9" s="165"/>
    </row>
    <row r="10" spans="1:8" ht="20.100000000000001" customHeight="1">
      <c r="A10" s="12" t="s">
        <v>355</v>
      </c>
      <c r="B10" s="611" t="str">
        <f>'Attach 3(JV)'!B10</f>
        <v/>
      </c>
      <c r="C10" s="611"/>
      <c r="D10" s="611"/>
      <c r="E10" s="147" t="str">
        <f>'Attach 3(JV)'!E10</f>
        <v>"Saudamini", Plot No. 2, Sector 29</v>
      </c>
      <c r="H10" s="165"/>
    </row>
    <row r="11" spans="1:8" ht="20.100000000000001" customHeight="1">
      <c r="B11" s="611" t="str">
        <f>'Attach 3(JV)'!B11</f>
        <v/>
      </c>
      <c r="C11" s="611"/>
      <c r="D11" s="611"/>
      <c r="E11" s="147" t="str">
        <f>'Attach 3(JV)'!E11</f>
        <v>Gurgaon (Haryana) - 122001</v>
      </c>
    </row>
    <row r="12" spans="1:8" ht="20.100000000000001" customHeight="1">
      <c r="A12" s="32"/>
      <c r="B12" s="611" t="str">
        <f>'Attach 3(JV)'!B12</f>
        <v/>
      </c>
      <c r="C12" s="611"/>
      <c r="D12" s="611"/>
      <c r="E12" s="14"/>
    </row>
    <row r="13" spans="1:8" ht="20.100000000000001" customHeight="1">
      <c r="A13" s="32"/>
      <c r="B13" s="129"/>
      <c r="C13" s="129"/>
      <c r="D13" s="129"/>
      <c r="E13" s="25"/>
      <c r="F13" s="163"/>
      <c r="G13" s="163"/>
    </row>
    <row r="14" spans="1:8" ht="20.100000000000001" customHeight="1">
      <c r="A14" s="32"/>
      <c r="B14" s="129"/>
      <c r="C14" s="129"/>
      <c r="D14" s="129"/>
    </row>
    <row r="15" spans="1:8" ht="20.100000000000001" customHeight="1">
      <c r="A15" s="29" t="s">
        <v>347</v>
      </c>
    </row>
    <row r="16" spans="1:8" ht="20.100000000000001" customHeight="1">
      <c r="A16" s="32"/>
    </row>
    <row r="17" spans="1:9" ht="50.1" customHeight="1">
      <c r="A17" s="828" t="str">
        <f>"We hereby certify that equipment and materials to be supplied are produced in " &amp;H26 &amp; " eligible source " &amp; F26</f>
        <v>We hereby certify that equipment and materials to be supplied are produced in [Name of Countries],  eligible source country.</v>
      </c>
      <c r="B17" s="828"/>
      <c r="C17" s="828"/>
      <c r="D17" s="828"/>
      <c r="E17" s="828"/>
      <c r="F17" s="164" t="s">
        <v>182</v>
      </c>
      <c r="G17" s="164" t="s">
        <v>183</v>
      </c>
    </row>
    <row r="18" spans="1:9" ht="45" customHeight="1">
      <c r="A18" s="827" t="str">
        <f>"We hereby certify that our company is incorporated and registered in " &amp;I26 &amp; " eligible source " &amp;G26</f>
        <v>We hereby certify that our company is incorporated and registered in [Name of Countries],  eligible source country.</v>
      </c>
      <c r="B18" s="827"/>
      <c r="C18" s="827"/>
      <c r="D18" s="827"/>
      <c r="E18" s="827"/>
      <c r="F18" s="169" t="s">
        <v>152</v>
      </c>
      <c r="G18" s="169" t="s">
        <v>152</v>
      </c>
      <c r="H18" s="153" t="str">
        <f t="shared" ref="H18:I25" si="0">IF(F18 = "", "", F18&amp; ", ")</f>
        <v xml:space="preserve">[Name of Countries], </v>
      </c>
      <c r="I18" s="153" t="str">
        <f t="shared" si="0"/>
        <v xml:space="preserve">[Name of Countries], </v>
      </c>
    </row>
    <row r="19" spans="1:9" ht="33" customHeight="1">
      <c r="A19" s="167"/>
      <c r="B19" s="167"/>
      <c r="C19" s="167"/>
      <c r="D19" s="167"/>
      <c r="E19" s="167"/>
      <c r="F19" s="169"/>
      <c r="G19" s="169"/>
      <c r="H19" s="153" t="str">
        <f t="shared" si="0"/>
        <v/>
      </c>
      <c r="I19" s="153" t="str">
        <f t="shared" si="0"/>
        <v/>
      </c>
    </row>
    <row r="20" spans="1:9" ht="33" customHeight="1">
      <c r="A20" s="167"/>
      <c r="B20" s="167"/>
      <c r="C20" s="167"/>
      <c r="D20" s="37"/>
      <c r="E20" s="167"/>
      <c r="F20" s="169"/>
      <c r="G20" s="169"/>
      <c r="H20" s="153" t="str">
        <f t="shared" si="0"/>
        <v/>
      </c>
      <c r="I20" s="153" t="str">
        <f t="shared" si="0"/>
        <v/>
      </c>
    </row>
    <row r="21" spans="1:9" ht="33" customHeight="1">
      <c r="A21" s="36" t="s">
        <v>6</v>
      </c>
      <c r="B21" s="67" t="str">
        <f>'Attach 3(JV)'!B24</f>
        <v/>
      </c>
      <c r="D21" s="37" t="s">
        <v>4</v>
      </c>
      <c r="E21" s="240" t="str">
        <f>'Attach 3(JV)'!E24</f>
        <v/>
      </c>
      <c r="F21" s="169"/>
      <c r="G21" s="169"/>
      <c r="H21" s="153" t="str">
        <f t="shared" si="0"/>
        <v/>
      </c>
      <c r="I21" s="153" t="str">
        <f t="shared" si="0"/>
        <v/>
      </c>
    </row>
    <row r="22" spans="1:9" ht="33" customHeight="1">
      <c r="A22" s="36" t="s">
        <v>7</v>
      </c>
      <c r="B22" s="240" t="str">
        <f>'Attach 3(JV)'!B25</f>
        <v/>
      </c>
      <c r="D22" s="37" t="s">
        <v>5</v>
      </c>
      <c r="E22" s="240" t="str">
        <f>'Attach 3(JV)'!E25</f>
        <v/>
      </c>
      <c r="F22" s="169"/>
      <c r="G22" s="169"/>
      <c r="H22" s="153" t="str">
        <f t="shared" si="0"/>
        <v/>
      </c>
      <c r="I22" s="153" t="str">
        <f t="shared" si="0"/>
        <v/>
      </c>
    </row>
    <row r="23" spans="1:9" ht="33" customHeight="1">
      <c r="D23" s="37"/>
      <c r="F23" s="169"/>
      <c r="G23" s="169"/>
      <c r="H23" s="153" t="str">
        <f t="shared" si="0"/>
        <v/>
      </c>
      <c r="I23" s="153" t="str">
        <f t="shared" si="0"/>
        <v/>
      </c>
    </row>
    <row r="24" spans="1:9" ht="33" customHeight="1">
      <c r="D24" s="37"/>
      <c r="F24" s="169"/>
      <c r="G24" s="169"/>
      <c r="H24" s="153" t="str">
        <f t="shared" si="0"/>
        <v/>
      </c>
      <c r="I24" s="153" t="str">
        <f t="shared" si="0"/>
        <v/>
      </c>
    </row>
    <row r="25" spans="1:9" ht="33" customHeight="1">
      <c r="A25" s="25"/>
      <c r="B25" s="25"/>
      <c r="C25" s="25"/>
      <c r="D25" s="25"/>
      <c r="E25" s="25"/>
      <c r="F25" s="169"/>
      <c r="G25" s="169"/>
      <c r="H25" s="153" t="str">
        <f t="shared" si="0"/>
        <v/>
      </c>
      <c r="I25" s="153" t="str">
        <f t="shared" si="0"/>
        <v/>
      </c>
    </row>
    <row r="26" spans="1:9" ht="33" customHeight="1">
      <c r="A26" s="25"/>
      <c r="B26" s="25"/>
      <c r="C26" s="25"/>
      <c r="D26" s="25"/>
      <c r="E26" s="25"/>
      <c r="F26" s="166" t="str">
        <f>IF((8-COUNTBLANK(F18:F25)) &lt;2, "country.", "countries.")</f>
        <v>country.</v>
      </c>
      <c r="G26" s="166" t="str">
        <f>IF((8-COUNTBLANK(G18:G25)) &lt;2, "country.", "countries.")</f>
        <v>country.</v>
      </c>
      <c r="H26" s="153" t="str">
        <f>IF(COUNTBLANK(F18:F25) =8, "[Enter the name of country where from equipments &amp; material shall be supplied]",CONCATENATE(H18,H19,H20,H21,H22,H23,H24,H25))</f>
        <v xml:space="preserve">[Name of Countries], </v>
      </c>
      <c r="I26" s="153" t="str">
        <f>IF(COUNTBLANK(G18:G25) =8, "[Enter the name of country where from equipments &amp; material shall be supplied]",CONCATENATE(I18,I19,I20,I21,I22,I23,I24,I25))</f>
        <v xml:space="preserve">[Name of Countries], </v>
      </c>
    </row>
    <row r="27" spans="1:9" ht="33" customHeight="1">
      <c r="A27" s="25"/>
      <c r="B27" s="25"/>
      <c r="C27" s="25"/>
      <c r="D27" s="25"/>
      <c r="E27" s="25"/>
    </row>
    <row r="28" spans="1:9" ht="33" customHeight="1">
      <c r="A28" s="25"/>
      <c r="B28" s="25"/>
      <c r="C28" s="25"/>
      <c r="D28" s="25"/>
      <c r="E28" s="25"/>
    </row>
    <row r="29" spans="1:9" ht="33" customHeight="1">
      <c r="A29" s="25"/>
      <c r="B29" s="25"/>
      <c r="C29" s="25"/>
      <c r="D29" s="25"/>
      <c r="E29" s="25"/>
    </row>
    <row r="30" spans="1:9" ht="20.100000000000001" customHeight="1"/>
    <row r="31" spans="1:9" ht="20.100000000000001" customHeight="1">
      <c r="A31" s="38"/>
    </row>
    <row r="32" spans="1:9" ht="20.100000000000001" customHeight="1"/>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c r="A38" s="38"/>
    </row>
    <row r="39" spans="1:1" ht="20.100000000000001" customHeight="1"/>
    <row r="40" spans="1:1" ht="20.100000000000001" customHeight="1"/>
    <row r="41" spans="1:1" ht="20.100000000000001" customHeight="1"/>
    <row r="42" spans="1:1" ht="20.100000000000001" customHeight="1"/>
  </sheetData>
  <sheetProtection password="CBD2" sheet="1" formatColumns="0" formatRows="0" selectLockedCells="1"/>
  <customSheetViews>
    <customSheetView guid="{B36D49CA-5796-4086-B7D0-4AD7F327B4EC}" showPageBreaks="1" showGridLines="0" zeroValues="0" printArea="1" view="pageBreakPreview" topLeftCell="A7">
      <selection activeCell="F18" sqref="F18"/>
      <pageMargins left="0.75" right="0.63" top="0.57999999999999996" bottom="0.6" header="0.34" footer="0.35"/>
      <pageSetup scale="69" orientation="portrait" r:id="rId1"/>
      <headerFooter alignWithMargins="0">
        <oddFooter>&amp;R&amp;"Book Antiqua,Bold"&amp;8 Page &amp;P of &amp;N</oddFooter>
      </headerFooter>
    </customSheetView>
    <customSheetView guid="{CD28740F-9825-447C-B887-B18F0232D126}" showPageBreaks="1" showGridLines="0" zeroValues="0" printArea="1" view="pageBreakPreview" topLeftCell="A7">
      <selection activeCell="F18" sqref="F18"/>
      <pageMargins left="0.75" right="0.63" top="0.57999999999999996" bottom="0.6" header="0.34" footer="0.35"/>
      <pageSetup scale="69" orientation="portrait" r:id="rId2"/>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F18" sqref="F18"/>
      <pageMargins left="0.75" right="0.63" top="0.57999999999999996" bottom="0.6" header="0.34" footer="0.35"/>
      <pageSetup orientation="portrait" r:id="rId3"/>
      <headerFooter alignWithMargins="0">
        <oddFooter>&amp;R&amp;"Book Antiqua,Bold"&amp;8 Page &amp;P of &amp;N</oddFooter>
      </headerFooter>
    </customSheetView>
    <customSheetView guid="{0D490C87-B003-4943-9825-ACE0B8E7CC06}" showPageBreaks="1" showGridLines="0" zeroValues="0" printArea="1" view="pageBreakPreview" topLeftCell="A4">
      <selection activeCell="F18" sqref="F18"/>
      <pageMargins left="0.75" right="0.63" top="0.57999999999999996" bottom="0.6" header="0.34" footer="0.35"/>
      <pageSetup orientation="portrait" r:id="rId4"/>
      <headerFooter alignWithMargins="0">
        <oddFooter>&amp;R&amp;"Book Antiqua,Bold"&amp;8 Page &amp;P of &amp;N</oddFooter>
      </headerFooter>
    </customSheetView>
    <customSheetView guid="{4D67A8FB-66CE-4EFD-8932-C754BE25ED43}" showPageBreaks="1" showGridLines="0" zeroValues="0" printArea="1" view="pageBreakPreview" topLeftCell="A4">
      <selection activeCell="F18" sqref="F18"/>
      <pageMargins left="0.75" right="0.63" top="0.57999999999999996" bottom="0.6" header="0.34" footer="0.35"/>
      <pageSetup orientation="portrait" r:id="rId5"/>
      <headerFooter alignWithMargins="0">
        <oddFooter>&amp;R&amp;"Book Antiqua,Bold"&amp;8 Page &amp;P of &amp;N</oddFooter>
      </headerFooter>
    </customSheetView>
    <customSheetView guid="{B07CB001-8FAF-40AD-8AD5-A65A64B33B35}" showPageBreaks="1" showGridLines="0" zeroValues="0" printArea="1" view="pageBreakPreview">
      <selection activeCell="F18" sqref="F18"/>
      <pageMargins left="0.75" right="0.63" top="0.57999999999999996" bottom="0.6" header="0.34" footer="0.35"/>
      <pageSetup orientation="portrait" r:id="rId6"/>
      <headerFooter alignWithMargins="0">
        <oddFooter>&amp;R&amp;"Book Antiqua,Bold"&amp;8 Page &amp;P of &amp;N</oddFooter>
      </headerFooter>
    </customSheetView>
    <customSheetView guid="{8CF338B0-8CA3-4AF4-816D-CB7A6D8E33BC}" showPageBreaks="1" showGridLines="0" zeroValues="0" printArea="1" view="pageBreakPreview" topLeftCell="A19">
      <selection activeCell="F19" sqref="F19"/>
      <pageMargins left="0.75" right="0.63" top="0.57999999999999996" bottom="0.6" header="0.34" footer="0.35"/>
      <pageSetup orientation="portrait" r:id="rId7"/>
      <headerFooter alignWithMargins="0">
        <oddFooter>&amp;R&amp;"Book Antiqua,Bold"&amp;8 Page &amp;P of &amp;N</oddFooter>
      </headerFooter>
    </customSheetView>
    <customSheetView guid="{D05C69EC-C4A6-4AED-AFBA-A3044FD4B3FB}" showPageBreaks="1" showGridLines="0" zeroValues="0" printArea="1" view="pageBreakPreview" topLeftCell="A10">
      <selection activeCell="G18" sqref="G18"/>
      <pageMargins left="0.75" right="0.63" top="0.57999999999999996" bottom="0.6" header="0.34" footer="0.35"/>
      <pageSetup orientation="portrait" r:id="rId8"/>
      <headerFooter alignWithMargins="0">
        <oddFooter>&amp;R&amp;"Book Antiqua,Bold"&amp;8 Page &amp;P of &amp;N</oddFooter>
      </headerFooter>
    </customSheetView>
    <customSheetView guid="{BE615921-12B2-47E1-81BB-292B559B4C46}" showPageBreaks="1" showGridLines="0" zeroValues="0" printArea="1" view="pageBreakPreview" topLeftCell="A10">
      <selection activeCell="G21" sqref="G21"/>
      <pageMargins left="0.75" right="0.63" top="0.57999999999999996" bottom="0.6" header="0.34" footer="0.35"/>
      <pageSetup orientation="portrait" r:id="rId9"/>
      <headerFooter alignWithMargins="0">
        <oddFooter>&amp;R&amp;"Book Antiqua,Bold"&amp;8 Page &amp;P of &amp;N</oddFooter>
      </headerFooter>
    </customSheetView>
    <customSheetView guid="{13A93EBF-985A-49FD-9FE0-DC75D238EC8C}" showPageBreaks="1" showGridLines="0" zeroValues="0" printArea="1" view="pageBreakPreview" topLeftCell="A4">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1E2D7167-D6B7-4690-9A83-BF768C4223A4}" showPageBreaks="1" showGridLines="0" zeroValues="0" printArea="1" view="pageBreakPreview">
      <selection activeCell="F19" sqref="F19"/>
      <pageMargins left="0.75" right="0.63" top="0.57999999999999996" bottom="0.6" header="0.34" footer="0.35"/>
      <pageSetup orientation="portrait" r:id="rId11"/>
      <headerFooter alignWithMargins="0">
        <oddFooter>&amp;R&amp;"Book Antiqua,Bold"&amp;8 Page &amp;P of &amp;N</oddFooter>
      </headerFooter>
    </customSheetView>
    <customSheetView guid="{7A88FC7A-7690-48AB-B789-172043AFADC8}" showPageBreaks="1" showGridLines="0" zeroValues="0" printArea="1" view="pageBreakPreview">
      <selection activeCell="F20" sqref="F20"/>
      <pageMargins left="0.75" right="0.63" top="0.57999999999999996" bottom="0.6" header="0.34" footer="0.35"/>
      <pageSetup orientation="portrait" r:id="rId12"/>
      <headerFooter alignWithMargins="0">
        <oddFooter>&amp;R&amp;"Book Antiqua,Bold"&amp;8 Page &amp;P of &amp;N</oddFooter>
      </headerFooter>
    </customSheetView>
    <customSheetView guid="{CB7CD015-9A92-451A-BEF4-2BC98E3768DD}" showPageBreaks="1" showGridLines="0" zeroValues="0" printArea="1" view="pageBreakPreview">
      <selection activeCell="G19" sqref="G19"/>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zeroValues="0" printArea="1" view="pageBreakPreview">
      <selection activeCell="G19" sqref="G19"/>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zeroValues="0" printArea="1" view="pageBreakPreview" topLeftCell="A10">
      <selection activeCell="G19" sqref="G19"/>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1"/>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CFBF18EC-8277-4311-991B-395AF21BB33B}" showPageBreaks="1" showGridLines="0" zeroValues="0" printArea="1" view="pageBreakPreview">
      <selection activeCell="F19" sqref="F19"/>
      <pageMargins left="0.75" right="0.63" top="0.57999999999999996" bottom="0.6" header="0.34" footer="0.35"/>
      <pageSetup orientation="portrait" r:id="rId28"/>
      <headerFooter alignWithMargins="0">
        <oddFooter>&amp;R&amp;"Book Antiqua,Bold"&amp;8 Page &amp;P of &amp;N</oddFooter>
      </headerFooter>
    </customSheetView>
    <customSheetView guid="{AA750348-930C-43DE-ADD0-8D60980F5013}" showPageBreaks="1" showGridLines="0" zeroValues="0" printArea="1" view="pageBreakPreview">
      <selection activeCell="F19" sqref="F19"/>
      <pageMargins left="0.75" right="0.63" top="0.57999999999999996" bottom="0.6" header="0.34" footer="0.35"/>
      <pageSetup orientation="portrait" r:id="rId29"/>
      <headerFooter alignWithMargins="0">
        <oddFooter>&amp;R&amp;"Book Antiqua,Bold"&amp;8 Page &amp;P of &amp;N</oddFooter>
      </headerFooter>
    </customSheetView>
    <customSheetView guid="{14C32814-5A59-4863-9FB1-822FBB75D7D1}" showPageBreaks="1" showGridLines="0" zeroValues="0" printArea="1" view="pageBreakPreview">
      <selection activeCell="F18" sqref="F18"/>
      <pageMargins left="0.75" right="0.63" top="0.57999999999999996" bottom="0.6" header="0.34" footer="0.35"/>
      <pageSetup orientation="portrait" r:id="rId30"/>
      <headerFooter alignWithMargins="0">
        <oddFooter>&amp;R&amp;"Book Antiqua,Bold"&amp;8 Page &amp;P of &amp;N</oddFooter>
      </headerFooter>
    </customSheetView>
    <customSheetView guid="{1F125E51-1799-42D0-B41E-DC039BB17D59}" showPageBreaks="1" showGridLines="0" zeroValues="0" printArea="1" view="pageBreakPreview">
      <selection activeCell="F19" sqref="F19"/>
      <pageMargins left="0.75" right="0.63" top="0.57999999999999996" bottom="0.6" header="0.34" footer="0.35"/>
      <pageSetup orientation="portrait" r:id="rId31"/>
      <headerFooter alignWithMargins="0">
        <oddFooter>&amp;R&amp;"Book Antiqua,Bold"&amp;8 Page &amp;P of &amp;N</oddFooter>
      </headerFooter>
    </customSheetView>
    <customSheetView guid="{77353208-2D17-4D2E-ADE3-4F168F350B73}" showPageBreaks="1" showGridLines="0" zeroValues="0" printArea="1" view="pageBreakPreview">
      <selection activeCell="F18" sqref="F18"/>
      <pageMargins left="0.75" right="0.63" top="0.57999999999999996" bottom="0.6" header="0.34" footer="0.35"/>
      <pageSetup orientation="portrait" r:id="rId32"/>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F18" sqref="F18"/>
      <pageMargins left="0.75" right="0.63" top="0.57999999999999996" bottom="0.6" header="0.34" footer="0.35"/>
      <pageSetup orientation="portrait" r:id="rId33"/>
      <headerFooter alignWithMargins="0">
        <oddFooter>&amp;R&amp;"Book Antiqua,Bold"&amp;8 Page &amp;P of &amp;N</oddFooter>
      </headerFooter>
    </customSheetView>
    <customSheetView guid="{FC200EB0-6614-47DB-96CE-7610471486D9}" showPageBreaks="1" showGridLines="0" zeroValues="0" printArea="1" view="pageBreakPreview">
      <selection activeCell="F18" sqref="F18"/>
      <pageMargins left="0.75" right="0.63" top="0.57999999999999996" bottom="0.6" header="0.34" footer="0.35"/>
      <pageSetup orientation="portrait" r:id="rId34"/>
      <headerFooter alignWithMargins="0">
        <oddFooter>&amp;R&amp;"Book Antiqua,Bold"&amp;8 Page &amp;P of &amp;N</oddFooter>
      </headerFooter>
    </customSheetView>
    <customSheetView guid="{35C772BD-8F05-4A18-BEC8-6AF744E22539}" showPageBreaks="1" showGridLines="0" zeroValues="0" printArea="1" view="pageBreakPreview">
      <selection activeCell="F18" sqref="F18"/>
      <pageMargins left="0.75" right="0.63" top="0.57999999999999996" bottom="0.6" header="0.34" footer="0.35"/>
      <pageSetup orientation="portrait" r:id="rId35"/>
      <headerFooter alignWithMargins="0">
        <oddFooter>&amp;R&amp;"Book Antiqua,Bold"&amp;8 Page &amp;P of &amp;N</oddFooter>
      </headerFooter>
    </customSheetView>
  </customSheetViews>
  <mergeCells count="9">
    <mergeCell ref="A3:G3"/>
    <mergeCell ref="A8:D8"/>
    <mergeCell ref="A18:E18"/>
    <mergeCell ref="B9:D9"/>
    <mergeCell ref="A5:E5"/>
    <mergeCell ref="A17:E17"/>
    <mergeCell ref="B10:D10"/>
    <mergeCell ref="B11:D11"/>
    <mergeCell ref="B12:D12"/>
  </mergeCells>
  <phoneticPr fontId="6" type="noConversion"/>
  <pageMargins left="0.75" right="0.63" top="0.57999999999999996" bottom="0.6" header="0.34" footer="0.35"/>
  <pageSetup scale="69" orientation="portrait" r:id="rId36"/>
  <headerFooter alignWithMargins="0">
    <oddFooter>&amp;R&amp;"Book Antiqua,Bold"&amp;8 Page &amp;P of &amp;N</oddFooter>
  </headerFooter>
  <drawing r:id="rId3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AL40"/>
  <sheetViews>
    <sheetView showGridLines="0" showZeros="0" view="pageBreakPreview" zoomScale="160" zoomScaleNormal="100" zoomScaleSheetLayoutView="160" workbookViewId="0">
      <selection activeCell="B16" sqref="B16"/>
    </sheetView>
  </sheetViews>
  <sheetFormatPr defaultRowHeight="16.5"/>
  <cols>
    <col min="1" max="1" width="12.140625" style="29" customWidth="1"/>
    <col min="2" max="2" width="22.42578125" style="29" customWidth="1"/>
    <col min="3" max="3" width="26.42578125" style="29" customWidth="1"/>
    <col min="4" max="4" width="12.28515625" style="29" customWidth="1"/>
    <col min="5" max="5" width="26.7109375" style="29" customWidth="1"/>
    <col min="6" max="8" width="9.140625" style="213"/>
    <col min="9" max="38" width="9.140625" style="214"/>
    <col min="39" max="16384" width="9.140625" style="25"/>
  </cols>
  <sheetData>
    <row r="1" spans="1:38">
      <c r="A1" s="21" t="str">
        <f>Basic!A3&amp;Basic!B3</f>
        <v>Specification No. :CC/NT/W-AIS/DOM/A06/24/04589</v>
      </c>
      <c r="B1" s="22"/>
      <c r="C1" s="22"/>
      <c r="D1" s="22"/>
      <c r="E1" s="40" t="str">
        <f>"Attachment-4(A) "</f>
        <v xml:space="preserve">Attachment-4(A) </v>
      </c>
    </row>
    <row r="2" spans="1:38" ht="11.1" customHeight="1"/>
    <row r="3" spans="1:38" ht="123" customHeight="1">
      <c r="A3" s="614" t="str">
        <f>'Attach 3(JV)'!A3</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614"/>
      <c r="C3" s="614"/>
      <c r="D3" s="614"/>
      <c r="E3" s="614"/>
      <c r="F3" s="215"/>
      <c r="G3" s="216"/>
      <c r="H3" s="215"/>
    </row>
    <row r="4" spans="1:38" ht="11.1" customHeight="1">
      <c r="A4" s="28"/>
      <c r="H4" s="217"/>
      <c r="I4" s="218"/>
    </row>
    <row r="5" spans="1:38" ht="20.100000000000001" customHeight="1">
      <c r="A5" s="609" t="s">
        <v>360</v>
      </c>
      <c r="B5" s="609"/>
      <c r="C5" s="609"/>
      <c r="D5" s="609"/>
      <c r="E5" s="609"/>
      <c r="F5" s="215"/>
      <c r="H5" s="217"/>
      <c r="I5" s="218"/>
    </row>
    <row r="6" spans="1:38" ht="11.1" customHeight="1">
      <c r="A6" s="32"/>
      <c r="H6" s="217"/>
      <c r="I6" s="218"/>
    </row>
    <row r="7" spans="1:38" ht="20.100000000000001" customHeight="1">
      <c r="A7" s="33" t="str">
        <f>'Attach 3(JV)'!A7</f>
        <v>Bidder’s Name and Address :</v>
      </c>
      <c r="D7" s="14" t="str">
        <f>'Attach 3(JV)'!E7</f>
        <v>To:</v>
      </c>
      <c r="H7" s="217"/>
      <c r="I7" s="218"/>
    </row>
    <row r="8" spans="1:38" s="168" customFormat="1" ht="36" customHeight="1">
      <c r="A8" s="607" t="str">
        <f>'Attach 3(JV)'!A8</f>
        <v/>
      </c>
      <c r="B8" s="607"/>
      <c r="C8" s="607"/>
      <c r="D8" s="11" t="str">
        <f>'Attach 3(JV)'!E8</f>
        <v>Contract Services</v>
      </c>
      <c r="E8" s="32"/>
      <c r="F8" s="219"/>
      <c r="G8" s="219"/>
      <c r="H8" s="220"/>
      <c r="I8" s="221"/>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row>
    <row r="9" spans="1:38" ht="20.100000000000001" customHeight="1">
      <c r="A9" s="12" t="s">
        <v>353</v>
      </c>
      <c r="B9" s="611" t="str">
        <f>'Attach 3(JV)'!B9</f>
        <v/>
      </c>
      <c r="C9" s="611"/>
      <c r="D9" s="11" t="str">
        <f>'Attach 3(JV)'!E9</f>
        <v>Power Grid Corporation of India Ltd.,</v>
      </c>
      <c r="H9" s="217"/>
      <c r="I9" s="218"/>
    </row>
    <row r="10" spans="1:38" ht="20.100000000000001" customHeight="1">
      <c r="A10" s="12" t="s">
        <v>355</v>
      </c>
      <c r="B10" s="611" t="str">
        <f>'Attach 3(JV)'!B10</f>
        <v/>
      </c>
      <c r="C10" s="611"/>
      <c r="D10" s="11" t="str">
        <f>'Attach 3(JV)'!E10</f>
        <v>"Saudamini", Plot No. 2, Sector 29</v>
      </c>
      <c r="H10" s="217"/>
      <c r="I10" s="218"/>
    </row>
    <row r="11" spans="1:38" ht="20.100000000000001" customHeight="1">
      <c r="B11" s="611" t="str">
        <f>'Attach 3(JV)'!B11</f>
        <v/>
      </c>
      <c r="C11" s="611"/>
      <c r="D11" s="11" t="str">
        <f>'Attach 3(JV)'!E11</f>
        <v>Gurgaon (Haryana) - 122001</v>
      </c>
    </row>
    <row r="12" spans="1:38" ht="15" customHeight="1">
      <c r="A12" s="32"/>
      <c r="B12" s="611" t="str">
        <f>'Attach 3(JV)'!B12</f>
        <v/>
      </c>
      <c r="C12" s="611"/>
      <c r="D12" s="11"/>
    </row>
    <row r="13" spans="1:38" ht="20.100000000000001" customHeight="1">
      <c r="A13" s="29" t="s">
        <v>347</v>
      </c>
    </row>
    <row r="14" spans="1:38" ht="72" customHeight="1">
      <c r="A14" s="829" t="s">
        <v>361</v>
      </c>
      <c r="B14" s="829"/>
      <c r="C14" s="829"/>
      <c r="D14" s="829"/>
      <c r="E14" s="829"/>
    </row>
    <row r="15" spans="1:38" ht="20.100000000000001" customHeight="1">
      <c r="A15" s="149" t="s">
        <v>367</v>
      </c>
      <c r="B15" s="149" t="s">
        <v>368</v>
      </c>
      <c r="C15" s="149" t="s">
        <v>369</v>
      </c>
      <c r="D15" s="149" t="s">
        <v>349</v>
      </c>
      <c r="E15" s="149" t="s">
        <v>350</v>
      </c>
    </row>
    <row r="16" spans="1:38" ht="30" customHeight="1">
      <c r="A16" s="150">
        <v>1</v>
      </c>
      <c r="B16" s="242"/>
      <c r="C16" s="242"/>
      <c r="D16" s="242"/>
      <c r="E16" s="242"/>
    </row>
    <row r="17" spans="1:5" ht="30" customHeight="1">
      <c r="A17" s="151">
        <v>2</v>
      </c>
      <c r="B17" s="242"/>
      <c r="C17" s="242"/>
      <c r="D17" s="242"/>
      <c r="E17" s="493"/>
    </row>
    <row r="18" spans="1:5" ht="30" customHeight="1">
      <c r="A18" s="151">
        <v>3</v>
      </c>
      <c r="B18" s="242"/>
      <c r="C18" s="242"/>
      <c r="D18" s="242"/>
      <c r="E18" s="243"/>
    </row>
    <row r="19" spans="1:5" ht="30" customHeight="1">
      <c r="A19" s="151">
        <v>4</v>
      </c>
      <c r="B19" s="242"/>
      <c r="C19" s="242"/>
      <c r="D19" s="242"/>
      <c r="E19" s="243"/>
    </row>
    <row r="20" spans="1:5" ht="30" customHeight="1">
      <c r="A20" s="152">
        <v>5</v>
      </c>
      <c r="B20" s="242"/>
      <c r="C20" s="242"/>
      <c r="D20" s="242"/>
      <c r="E20" s="244"/>
    </row>
    <row r="21" spans="1:5" ht="62.25" customHeight="1">
      <c r="A21" s="25"/>
      <c r="B21" s="25"/>
      <c r="C21" s="25"/>
      <c r="D21" s="25"/>
      <c r="E21" s="25"/>
    </row>
    <row r="22" spans="1:5" ht="62.25" customHeight="1">
      <c r="A22" s="829" t="s">
        <v>362</v>
      </c>
      <c r="B22" s="829"/>
      <c r="C22" s="829"/>
      <c r="D22" s="829"/>
      <c r="E22" s="829"/>
    </row>
    <row r="23" spans="1:5" ht="15.95" customHeight="1"/>
    <row r="24" spans="1:5" ht="23.1" customHeight="1">
      <c r="C24" s="37"/>
    </row>
    <row r="25" spans="1:5" ht="23.1" customHeight="1">
      <c r="A25" s="36" t="s">
        <v>6</v>
      </c>
      <c r="B25" s="67" t="str">
        <f>'Attach 3(JV)'!B24</f>
        <v/>
      </c>
      <c r="C25" s="37" t="s">
        <v>4</v>
      </c>
      <c r="D25" s="240" t="str">
        <f>'Attach 3(JV)'!E24</f>
        <v/>
      </c>
    </row>
    <row r="26" spans="1:5" ht="23.1" customHeight="1">
      <c r="A26" s="36" t="s">
        <v>7</v>
      </c>
      <c r="B26" s="240" t="str">
        <f>'Attach 3(JV)'!B25</f>
        <v/>
      </c>
      <c r="C26" s="37" t="s">
        <v>5</v>
      </c>
      <c r="D26" s="240" t="str">
        <f>'Attach 3(JV)'!E25</f>
        <v/>
      </c>
    </row>
    <row r="27" spans="1:5" ht="23.1" customHeight="1">
      <c r="C27" s="37"/>
      <c r="D27" s="37"/>
    </row>
    <row r="28" spans="1:5" ht="20.100000000000001" customHeight="1"/>
    <row r="29" spans="1:5" ht="20.100000000000001" customHeight="1">
      <c r="A29" s="38"/>
    </row>
    <row r="30" spans="1:5" ht="20.100000000000001" customHeight="1"/>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password="CBD2" sheet="1" formatColumns="0" formatRows="0" selectLockedCells="1"/>
  <customSheetViews>
    <customSheetView guid="{B36D49CA-5796-4086-B7D0-4AD7F327B4EC}" scale="160" showPageBreaks="1" showGridLines="0" zeroValues="0" printArea="1" view="pageBreakPreview">
      <selection activeCell="B16" sqref="B16"/>
      <pageMargins left="0.75" right="0.63" top="0.57999999999999996" bottom="0.4" header="0.34" footer="0.2"/>
      <pageSetup scale="96" orientation="portrait" r:id="rId1"/>
      <headerFooter alignWithMargins="0">
        <oddFooter>&amp;R&amp;"Book Antiqua,Bold"&amp;8 Page &amp;P of &amp;N</oddFooter>
      </headerFooter>
    </customSheetView>
    <customSheetView guid="{CD28740F-9825-447C-B887-B18F0232D126}" scale="160" showPageBreaks="1" showGridLines="0" zeroValues="0" printArea="1" view="pageBreakPreview">
      <selection activeCell="B16" sqref="B16"/>
      <pageMargins left="0.75" right="0.63" top="0.57999999999999996" bottom="0.4" header="0.34" footer="0.2"/>
      <pageSetup scale="96" orientation="portrait" r:id="rId2"/>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C17" sqref="C17"/>
      <pageMargins left="0.75" right="0.63" top="0.57999999999999996" bottom="0.4" header="0.34" footer="0.2"/>
      <pageSetup scale="96" orientation="portrait" r:id="rId3"/>
      <headerFooter alignWithMargins="0">
        <oddFooter>&amp;R&amp;"Book Antiqua,Bold"&amp;8 Page &amp;P of &amp;N</oddFooter>
      </headerFooter>
    </customSheetView>
    <customSheetView guid="{0D490C87-B003-4943-9825-ACE0B8E7CC06}" showPageBreaks="1" showGridLines="0" zeroValues="0" printArea="1" view="pageBreakPreview" topLeftCell="A10">
      <selection activeCell="B16" sqref="B16"/>
      <pageMargins left="0.75" right="0.63" top="0.57999999999999996" bottom="0.4" header="0.34" footer="0.2"/>
      <pageSetup scale="96" orientation="portrait" r:id="rId4"/>
      <headerFooter alignWithMargins="0">
        <oddFooter>&amp;R&amp;"Book Antiqua,Bold"&amp;8 Page &amp;P of &amp;N</oddFooter>
      </headerFooter>
    </customSheetView>
    <customSheetView guid="{4D67A8FB-66CE-4EFD-8932-C754BE25ED43}" showPageBreaks="1" showGridLines="0" zeroValues="0" printArea="1" view="pageBreakPreview" topLeftCell="A10">
      <selection activeCell="B16" sqref="B16"/>
      <pageMargins left="0.75" right="0.63" top="0.57999999999999996" bottom="0.4" header="0.34" footer="0.2"/>
      <pageSetup scale="96" orientation="portrait" r:id="rId5"/>
      <headerFooter alignWithMargins="0">
        <oddFooter>&amp;R&amp;"Book Antiqua,Bold"&amp;8 Page &amp;P of &amp;N</oddFooter>
      </headerFooter>
    </customSheetView>
    <customSheetView guid="{B07CB001-8FAF-40AD-8AD5-A65A64B33B35}" showPageBreaks="1" showGridLines="0" zeroValues="0" printArea="1" view="pageBreakPreview">
      <selection activeCell="B16" sqref="B16"/>
      <pageMargins left="0.75" right="0.63" top="0.57999999999999996" bottom="0.4" header="0.34" footer="0.2"/>
      <pageSetup scale="96" orientation="portrait" r:id="rId6"/>
      <headerFooter alignWithMargins="0">
        <oddFooter>&amp;R&amp;"Book Antiqua,Bold"&amp;8 Page &amp;P of &amp;N</oddFooter>
      </headerFooter>
    </customSheetView>
    <customSheetView guid="{8CF338B0-8CA3-4AF4-816D-CB7A6D8E33BC}" showPageBreaks="1" showGridLines="0" zeroValues="0" printArea="1" view="pageBreakPreview" topLeftCell="A7">
      <selection activeCell="D18" sqref="D18"/>
      <pageMargins left="0.75" right="0.63" top="0.57999999999999996" bottom="0.4" header="0.34" footer="0.2"/>
      <pageSetup scale="96" orientation="portrait" r:id="rId7"/>
      <headerFooter alignWithMargins="0">
        <oddFooter>&amp;R&amp;"Book Antiqua,Bold"&amp;8 Page &amp;P of &amp;N</oddFooter>
      </headerFooter>
    </customSheetView>
    <customSheetView guid="{D05C69EC-C4A6-4AED-AFBA-A3044FD4B3FB}" showPageBreaks="1" showGridLines="0" zeroValues="0" printArea="1" view="pageBreakPreview">
      <selection activeCell="E16" sqref="E16"/>
      <pageMargins left="0.75" right="0.63" top="0.57999999999999996" bottom="0.4" header="0.34" footer="0.2"/>
      <pageSetup scale="96" orientation="portrait" r:id="rId8"/>
      <headerFooter alignWithMargins="0">
        <oddFooter>&amp;R&amp;"Book Antiqua,Bold"&amp;8 Page &amp;P of &amp;N</oddFooter>
      </headerFooter>
    </customSheetView>
    <customSheetView guid="{BE615921-12B2-47E1-81BB-292B559B4C46}" showPageBreaks="1" showGridLines="0" zeroValues="0" printArea="1" view="pageBreakPreview">
      <selection activeCell="D17" sqref="D17"/>
      <pageMargins left="0.75" right="0.63" top="0.57999999999999996" bottom="0.4" header="0.34" footer="0.2"/>
      <pageSetup scale="96" orientation="portrait" r:id="rId9"/>
      <headerFooter alignWithMargins="0">
        <oddFooter>&amp;R&amp;"Book Antiqua,Bold"&amp;8 Page &amp;P of &amp;N</oddFooter>
      </headerFooter>
    </customSheetView>
    <customSheetView guid="{13A93EBF-985A-49FD-9FE0-DC75D238EC8C}" showPageBreaks="1" showGridLines="0" zeroValues="0" printArea="1" view="pageBreakPreview" topLeftCell="A13">
      <selection activeCell="B16" sqref="B16:E20"/>
      <pageMargins left="0.75" right="0.63" top="0.57999999999999996" bottom="0.4" header="0.34" footer="0.2"/>
      <pageSetup scale="96" orientation="portrait" r:id="rId10"/>
      <headerFooter alignWithMargins="0">
        <oddFooter>&amp;R&amp;"Book Antiqua,Bold"&amp;8 Page &amp;P of &amp;N</oddFooter>
      </headerFooter>
    </customSheetView>
    <customSheetView guid="{1E2D7167-D6B7-4690-9A83-BF768C4223A4}" showPageBreaks="1" showGridLines="0" zeroValues="0" printArea="1" view="pageBreakPreview">
      <selection activeCell="C17" sqref="C17"/>
      <pageMargins left="0.75" right="0.63" top="0.57999999999999996" bottom="0.4" header="0.34" footer="0.2"/>
      <pageSetup orientation="portrait" r:id="rId11"/>
      <headerFooter alignWithMargins="0">
        <oddFooter>&amp;R&amp;"Book Antiqua,Bold"&amp;8 Page &amp;P of &amp;N</oddFooter>
      </headerFooter>
    </customSheetView>
    <customSheetView guid="{7A88FC7A-7690-48AB-B789-172043AFADC8}" showPageBreaks="1" showGridLines="0" zeroValues="0" printArea="1" view="pageBreakPreview" topLeftCell="A7">
      <selection activeCell="B75" sqref="B75:C75"/>
      <pageMargins left="0.75" right="0.63" top="0.57999999999999996" bottom="0.4" header="0.34" footer="0.2"/>
      <pageSetup orientation="portrait" r:id="rId12"/>
      <headerFooter alignWithMargins="0">
        <oddFooter>&amp;R&amp;"Book Antiqua,Bold"&amp;8 Page &amp;P of &amp;N</oddFooter>
      </headerFooter>
    </customSheetView>
    <customSheetView guid="{CB7CD015-9A92-451A-BEF4-2BC98E3768DD}" showPageBreaks="1" showGridLines="0" zeroValues="0" printArea="1" view="pageBreakPreview" topLeftCell="A4">
      <selection activeCell="B16" sqref="B16"/>
      <pageMargins left="0.75" right="0.63" top="0.57999999999999996" bottom="0.4" header="0.34" footer="0.2"/>
      <pageSetup orientation="portrait" r:id="rId13"/>
      <headerFooter alignWithMargins="0">
        <oddFooter>&amp;R&amp;"Book Antiqua,Bold"&amp;8 Page &amp;P of &amp;N</oddFooter>
      </headerFooter>
    </customSheetView>
    <customSheetView guid="{44C1C443-3199-4288-884A-D16AF7B2CD69}" showPageBreaks="1" showGridLines="0" zeroValues="0" printArea="1" view="pageBreakPreview" topLeftCell="A4">
      <selection activeCell="B16" sqref="B16"/>
      <pageMargins left="0.75" right="0.63" top="0.57999999999999996" bottom="0.4" header="0.34" footer="0.2"/>
      <pageSetup orientation="portrait" r:id="rId14"/>
      <headerFooter alignWithMargins="0">
        <oddFooter>&amp;R&amp;"Book Antiqua,Bold"&amp;8 Page &amp;P of &amp;N</oddFooter>
      </headerFooter>
    </customSheetView>
    <customSheetView guid="{82E8A0F5-0020-4355-95CF-28601763A783}" showPageBreaks="1" showGridLines="0" zeroValues="0" printArea="1" view="pageBreakPreview" topLeftCell="A16">
      <selection activeCell="B16" sqref="B16"/>
      <pageMargins left="0.75" right="0.63" top="0.57999999999999996" bottom="0.4" header="0.34" footer="0.2"/>
      <pageSetup orientation="portrait" r:id="rId15"/>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6"/>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8"/>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1"/>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23"/>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4"/>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6"/>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4" header="0.34" footer="0.2"/>
      <pageSetup orientation="portrait" r:id="rId27"/>
      <headerFooter alignWithMargins="0">
        <oddFooter>&amp;R&amp;"Book Antiqua,Bold"&amp;8 Page &amp;P of &amp;N</oddFooter>
      </headerFooter>
    </customSheetView>
    <customSheetView guid="{CFBF18EC-8277-4311-991B-395AF21BB33B}" showPageBreaks="1" showGridLines="0" zeroValues="0" printArea="1" view="pageBreakPreview">
      <selection activeCell="C17" sqref="C17"/>
      <pageMargins left="0.75" right="0.63" top="0.57999999999999996" bottom="0.4" header="0.34" footer="0.2"/>
      <pageSetup orientation="portrait" r:id="rId28"/>
      <headerFooter alignWithMargins="0">
        <oddFooter>&amp;R&amp;"Book Antiqua,Bold"&amp;8 Page &amp;P of &amp;N</oddFooter>
      </headerFooter>
    </customSheetView>
    <customSheetView guid="{AA750348-930C-43DE-ADD0-8D60980F5013}" showPageBreaks="1" showGridLines="0" zeroValues="0" printArea="1" view="pageBreakPreview">
      <selection activeCell="C17" sqref="C17"/>
      <pageMargins left="0.75" right="0.63" top="0.57999999999999996" bottom="0.4" header="0.34" footer="0.2"/>
      <pageSetup orientation="portrait" r:id="rId29"/>
      <headerFooter alignWithMargins="0">
        <oddFooter>&amp;R&amp;"Book Antiqua,Bold"&amp;8 Page &amp;P of &amp;N</oddFooter>
      </headerFooter>
    </customSheetView>
    <customSheetView guid="{14C32814-5A59-4863-9FB1-822FBB75D7D1}" showPageBreaks="1" showGridLines="0" zeroValues="0" printArea="1" view="pageBreakPreview">
      <selection activeCell="B16" sqref="B16"/>
      <pageMargins left="0.75" right="0.63" top="0.57999999999999996" bottom="0.4" header="0.34" footer="0.2"/>
      <pageSetup orientation="portrait" r:id="rId30"/>
      <headerFooter alignWithMargins="0">
        <oddFooter>&amp;R&amp;"Book Antiqua,Bold"&amp;8 Page &amp;P of &amp;N</oddFooter>
      </headerFooter>
    </customSheetView>
    <customSheetView guid="{1F125E51-1799-42D0-B41E-DC039BB17D59}" showPageBreaks="1" showGridLines="0" zeroValues="0" printArea="1" view="pageBreakPreview" topLeftCell="A7">
      <selection activeCell="D18" sqref="D18"/>
      <pageMargins left="0.75" right="0.63" top="0.57999999999999996" bottom="0.4" header="0.34" footer="0.2"/>
      <pageSetup scale="96" orientation="portrait" r:id="rId31"/>
      <headerFooter alignWithMargins="0">
        <oddFooter>&amp;R&amp;"Book Antiqua,Bold"&amp;8 Page &amp;P of &amp;N</oddFooter>
      </headerFooter>
    </customSheetView>
    <customSheetView guid="{77353208-2D17-4D2E-ADE3-4F168F350B73}" showPageBreaks="1" showGridLines="0" zeroValues="0" printArea="1" view="pageBreakPreview">
      <selection activeCell="B16" sqref="B16"/>
      <pageMargins left="0.75" right="0.63" top="0.57999999999999996" bottom="0.4" header="0.34" footer="0.2"/>
      <pageSetup scale="96" orientation="portrait" r:id="rId32"/>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C17" sqref="C17"/>
      <pageMargins left="0.75" right="0.63" top="0.57999999999999996" bottom="0.4" header="0.34" footer="0.2"/>
      <pageSetup scale="96" orientation="portrait" r:id="rId33"/>
      <headerFooter alignWithMargins="0">
        <oddFooter>&amp;R&amp;"Book Antiqua,Bold"&amp;8 Page &amp;P of &amp;N</oddFooter>
      </headerFooter>
    </customSheetView>
    <customSheetView guid="{FC200EB0-6614-47DB-96CE-7610471486D9}" showPageBreaks="1" showGridLines="0" zeroValues="0" printArea="1" view="pageBreakPreview">
      <selection activeCell="C17" sqref="C17"/>
      <pageMargins left="0.75" right="0.63" top="0.57999999999999996" bottom="0.4" header="0.34" footer="0.2"/>
      <pageSetup scale="96" orientation="portrait" r:id="rId34"/>
      <headerFooter alignWithMargins="0">
        <oddFooter>&amp;R&amp;"Book Antiqua,Bold"&amp;8 Page &amp;P of &amp;N</oddFooter>
      </headerFooter>
    </customSheetView>
    <customSheetView guid="{35C772BD-8F05-4A18-BEC8-6AF744E22539}" showPageBreaks="1" showGridLines="0" zeroValues="0" printArea="1" view="pageBreakPreview">
      <selection activeCell="C17" sqref="C17"/>
      <pageMargins left="0.75" right="0.63" top="0.57999999999999996" bottom="0.4" header="0.34" footer="0.2"/>
      <pageSetup scale="96" orientation="portrait" r:id="rId35"/>
      <headerFooter alignWithMargins="0">
        <oddFooter>&amp;R&amp;"Book Antiqua,Bold"&amp;8 Page &amp;P of &amp;N</oddFooter>
      </headerFooter>
    </customSheetView>
  </customSheetViews>
  <mergeCells count="9">
    <mergeCell ref="A3:E3"/>
    <mergeCell ref="A5:E5"/>
    <mergeCell ref="A14:E14"/>
    <mergeCell ref="A8:C8"/>
    <mergeCell ref="A22:E22"/>
    <mergeCell ref="B9:C9"/>
    <mergeCell ref="B10:C10"/>
    <mergeCell ref="B11:C11"/>
    <mergeCell ref="B12:C12"/>
  </mergeCells>
  <phoneticPr fontId="6" type="noConversion"/>
  <pageMargins left="0.75" right="0.63" top="0.57999999999999996" bottom="0.4" header="0.34" footer="0.2"/>
  <pageSetup scale="96" orientation="portrait" r:id="rId36"/>
  <headerFooter alignWithMargins="0">
    <oddFooter>&amp;R&amp;"Book Antiqua,Bold"&amp;8 Page &amp;P of &amp;N</oddFooter>
  </headerFooter>
  <drawing r:id="rId3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view="pageBreakPreview" zoomScaleNormal="100" zoomScaleSheetLayoutView="100" workbookViewId="0">
      <selection activeCell="B16" sqref="B16:E16"/>
    </sheetView>
  </sheetViews>
  <sheetFormatPr defaultRowHeight="16.5"/>
  <cols>
    <col min="1" max="1" width="12.140625" style="29" customWidth="1"/>
    <col min="2" max="2" width="20.5703125" style="29" customWidth="1"/>
    <col min="3" max="3" width="11.42578125" style="29" customWidth="1"/>
    <col min="4" max="4" width="12.5703125" style="29" customWidth="1"/>
    <col min="5" max="5" width="39.28515625" style="29" customWidth="1"/>
    <col min="6" max="8" width="9.140625" style="24"/>
    <col min="9" max="16384" width="9.140625" style="25"/>
  </cols>
  <sheetData>
    <row r="1" spans="1:9">
      <c r="A1" s="21" t="str">
        <f>Basic!A3&amp;Basic!B3</f>
        <v>Specification No. :CC/NT/W-AIS/DOM/A06/24/04589</v>
      </c>
      <c r="B1" s="22"/>
      <c r="C1" s="22"/>
      <c r="D1" s="22"/>
      <c r="E1" s="23" t="str">
        <f>"Attachment-4(B) "</f>
        <v xml:space="preserve">Attachment-4(B) </v>
      </c>
    </row>
    <row r="3" spans="1:9" ht="126.75" customHeight="1">
      <c r="A3" s="614" t="str">
        <f>'Attach 3(JV)'!A3</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614"/>
      <c r="C3" s="614"/>
      <c r="D3" s="614"/>
      <c r="E3" s="614"/>
      <c r="F3" s="26"/>
      <c r="G3" s="27"/>
      <c r="H3" s="26"/>
    </row>
    <row r="4" spans="1:9" ht="20.100000000000001" customHeight="1">
      <c r="A4" s="28"/>
      <c r="H4" s="30"/>
      <c r="I4" s="10"/>
    </row>
    <row r="5" spans="1:9" ht="20.100000000000001" customHeight="1">
      <c r="A5" s="609" t="s">
        <v>360</v>
      </c>
      <c r="B5" s="609"/>
      <c r="C5" s="609"/>
      <c r="D5" s="609"/>
      <c r="E5" s="609"/>
      <c r="F5" s="31"/>
      <c r="H5" s="30"/>
      <c r="I5" s="10"/>
    </row>
    <row r="6" spans="1:9" ht="20.100000000000001" customHeight="1">
      <c r="A6" s="32"/>
      <c r="H6" s="30"/>
      <c r="I6" s="10"/>
    </row>
    <row r="7" spans="1:9" ht="20.100000000000001" customHeight="1">
      <c r="A7" s="33" t="str">
        <f>'Attach 3(JV)'!A7</f>
        <v>Bidder’s Name and Address :</v>
      </c>
      <c r="E7" s="14" t="str">
        <f>'Attach 3(JV)'!E7</f>
        <v>To:</v>
      </c>
      <c r="H7" s="30"/>
      <c r="I7" s="10"/>
    </row>
    <row r="8" spans="1:9" ht="36" customHeight="1">
      <c r="A8" s="607" t="str">
        <f>'Attach 3(JV)'!A8</f>
        <v/>
      </c>
      <c r="B8" s="607"/>
      <c r="C8" s="607"/>
      <c r="D8" s="607"/>
      <c r="E8" s="11" t="str">
        <f>'Attach 3(JV)'!E8</f>
        <v>Contract Services</v>
      </c>
      <c r="H8" s="30"/>
      <c r="I8" s="10"/>
    </row>
    <row r="9" spans="1:9" ht="20.100000000000001" customHeight="1">
      <c r="A9" s="12" t="s">
        <v>353</v>
      </c>
      <c r="B9" s="611" t="str">
        <f>'Attach 3(JV)'!B9</f>
        <v/>
      </c>
      <c r="C9" s="611"/>
      <c r="D9" s="611"/>
      <c r="E9" s="11" t="str">
        <f>'Attach 3(JV)'!E9</f>
        <v>Power Grid Corporation of India Ltd.,</v>
      </c>
      <c r="H9" s="30"/>
      <c r="I9" s="10"/>
    </row>
    <row r="10" spans="1:9" ht="20.100000000000001" customHeight="1">
      <c r="A10" s="12" t="s">
        <v>355</v>
      </c>
      <c r="B10" s="611" t="str">
        <f>'Attach 3(JV)'!B10</f>
        <v/>
      </c>
      <c r="C10" s="611"/>
      <c r="D10" s="611"/>
      <c r="E10" s="11" t="str">
        <f>'Attach 3(JV)'!E10</f>
        <v>"Saudamini", Plot No. 2, Sector 29</v>
      </c>
      <c r="H10" s="30"/>
      <c r="I10" s="10"/>
    </row>
    <row r="11" spans="1:9" ht="20.100000000000001" customHeight="1">
      <c r="B11" s="611" t="str">
        <f>'Attach 3(JV)'!B11</f>
        <v/>
      </c>
      <c r="C11" s="611"/>
      <c r="D11" s="611"/>
      <c r="E11" s="11" t="str">
        <f>'Attach 3(JV)'!E11</f>
        <v>Gurgaon (Haryana) - 122001</v>
      </c>
    </row>
    <row r="12" spans="1:9" ht="20.100000000000001" customHeight="1">
      <c r="A12" s="32"/>
      <c r="B12" s="611" t="str">
        <f>'Attach 3(JV)'!B12</f>
        <v/>
      </c>
      <c r="C12" s="611"/>
      <c r="D12" s="611"/>
      <c r="E12" s="11"/>
    </row>
    <row r="13" spans="1:9" ht="20.100000000000001" customHeight="1">
      <c r="A13" s="29" t="s">
        <v>347</v>
      </c>
    </row>
    <row r="14" spans="1:9" ht="20.100000000000001" customHeight="1">
      <c r="A14" s="32"/>
    </row>
    <row r="15" spans="1:9" ht="87.75" customHeight="1">
      <c r="A15" s="829" t="s">
        <v>370</v>
      </c>
      <c r="B15" s="829"/>
      <c r="C15" s="829"/>
      <c r="D15" s="829"/>
      <c r="E15" s="829"/>
    </row>
    <row r="16" spans="1:9" ht="30" customHeight="1">
      <c r="A16" s="84" t="s">
        <v>363</v>
      </c>
      <c r="B16" s="830"/>
      <c r="C16" s="830"/>
      <c r="D16" s="830"/>
      <c r="E16" s="830"/>
    </row>
    <row r="17" spans="1:5" ht="30" customHeight="1">
      <c r="A17" s="84" t="s">
        <v>364</v>
      </c>
      <c r="B17" s="830"/>
      <c r="C17" s="830"/>
      <c r="D17" s="830"/>
      <c r="E17" s="830"/>
    </row>
    <row r="18" spans="1:5" ht="30" customHeight="1">
      <c r="A18" s="84" t="s">
        <v>365</v>
      </c>
      <c r="B18" s="830"/>
      <c r="C18" s="830"/>
      <c r="D18" s="830"/>
      <c r="E18" s="830"/>
    </row>
    <row r="19" spans="1:5" ht="30" customHeight="1">
      <c r="A19" s="41" t="s">
        <v>366</v>
      </c>
      <c r="B19" s="830"/>
      <c r="C19" s="830"/>
      <c r="D19" s="830"/>
      <c r="E19" s="830"/>
    </row>
    <row r="20" spans="1:5" ht="30" customHeight="1">
      <c r="A20" s="41" t="s">
        <v>76</v>
      </c>
      <c r="B20" s="830"/>
      <c r="C20" s="830"/>
      <c r="D20" s="830"/>
      <c r="E20" s="830"/>
    </row>
    <row r="21" spans="1:5" ht="30" customHeight="1">
      <c r="A21" s="41" t="s">
        <v>79</v>
      </c>
      <c r="B21" s="830"/>
      <c r="C21" s="830"/>
      <c r="D21" s="830"/>
      <c r="E21" s="830"/>
    </row>
    <row r="22" spans="1:5" ht="16.5" customHeight="1">
      <c r="A22" s="130"/>
    </row>
    <row r="23" spans="1:5" ht="27.95" customHeight="1">
      <c r="D23" s="37"/>
    </row>
    <row r="24" spans="1:5" ht="27.95" customHeight="1">
      <c r="A24" s="36" t="s">
        <v>6</v>
      </c>
      <c r="B24" s="67" t="str">
        <f>'Attach 3(JV)'!B24</f>
        <v/>
      </c>
      <c r="D24" s="37" t="s">
        <v>4</v>
      </c>
      <c r="E24" s="240" t="str">
        <f>'Attach 3(JV)'!E24</f>
        <v/>
      </c>
    </row>
    <row r="25" spans="1:5" ht="27.95" customHeight="1">
      <c r="A25" s="36" t="s">
        <v>7</v>
      </c>
      <c r="B25" s="240" t="str">
        <f>'Attach 3(JV)'!B25</f>
        <v/>
      </c>
      <c r="D25" s="37" t="s">
        <v>5</v>
      </c>
      <c r="E25" s="240" t="str">
        <f>'Attach 3(JV)'!E25</f>
        <v/>
      </c>
    </row>
    <row r="26" spans="1:5" ht="27.95" customHeight="1">
      <c r="D26" s="37"/>
    </row>
    <row r="27" spans="1:5" ht="33" customHeight="1"/>
    <row r="28" spans="1:5" ht="33"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c r="A35" s="38"/>
    </row>
  </sheetData>
  <sheetProtection password="CBD2" sheet="1" formatColumns="0" formatRows="0" selectLockedCells="1"/>
  <customSheetViews>
    <customSheetView guid="{B36D49CA-5796-4086-B7D0-4AD7F327B4EC}" showPageBreaks="1" showGridLines="0" printArea="1" view="pageBreakPreview">
      <selection activeCell="B16" sqref="B16:E16"/>
      <pageMargins left="0.75" right="0.63" top="0.57999999999999996" bottom="0.6" header="0.34" footer="0.35"/>
      <pageSetup scale="95" orientation="portrait" r:id="rId1"/>
      <headerFooter alignWithMargins="0">
        <oddFooter>&amp;R&amp;"Book Antiqua,Bold"&amp;8 Page &amp;P of &amp;N</oddFooter>
      </headerFooter>
    </customSheetView>
    <customSheetView guid="{CD28740F-9825-447C-B887-B18F0232D126}" showPageBreaks="1" showGridLines="0" printArea="1" view="pageBreakPreview">
      <selection activeCell="B16" sqref="B16:E16"/>
      <pageMargins left="0.75" right="0.63" top="0.57999999999999996" bottom="0.6" header="0.34" footer="0.35"/>
      <pageSetup scale="95" orientation="portrait" r:id="rId2"/>
      <headerFooter alignWithMargins="0">
        <oddFooter>&amp;R&amp;"Book Antiqua,Bold"&amp;8 Page &amp;P of &amp;N</oddFooter>
      </headerFooter>
    </customSheetView>
    <customSheetView guid="{012A8702-091E-4FD1-8E26-12B65B8B3B8C}" showPageBreaks="1" showGridLines="0" printArea="1" view="pageBreakPreview" topLeftCell="A7">
      <selection activeCell="B16" sqref="B16:E16"/>
      <pageMargins left="0.75" right="0.63" top="0.57999999999999996" bottom="0.6" header="0.34" footer="0.35"/>
      <pageSetup scale="95" orientation="portrait" r:id="rId3"/>
      <headerFooter alignWithMargins="0">
        <oddFooter>&amp;R&amp;"Book Antiqua,Bold"&amp;8 Page &amp;P of &amp;N</oddFooter>
      </headerFooter>
    </customSheetView>
    <customSheetView guid="{0D490C87-B003-4943-9825-ACE0B8E7CC06}" showPageBreaks="1" showGridLines="0" printArea="1" view="pageBreakPreview">
      <selection activeCell="B16" sqref="B16:E16"/>
      <pageMargins left="0.75" right="0.63" top="0.57999999999999996" bottom="0.6" header="0.34" footer="0.35"/>
      <pageSetup scale="95" orientation="portrait" r:id="rId4"/>
      <headerFooter alignWithMargins="0">
        <oddFooter>&amp;R&amp;"Book Antiqua,Bold"&amp;8 Page &amp;P of &amp;N</oddFooter>
      </headerFooter>
    </customSheetView>
    <customSheetView guid="{4D67A8FB-66CE-4EFD-8932-C754BE25ED43}" showPageBreaks="1" showGridLines="0" printArea="1" view="pageBreakPreview">
      <selection activeCell="B16" sqref="B16:E16"/>
      <pageMargins left="0.75" right="0.63" top="0.57999999999999996" bottom="0.6" header="0.34" footer="0.35"/>
      <pageSetup scale="95"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8CF338B0-8CA3-4AF4-816D-CB7A6D8E33BC}" showPageBreaks="1" showGridLines="0" printArea="1" view="pageBreakPreview">
      <selection activeCell="B16" sqref="B16:E21"/>
      <pageMargins left="0.75" right="0.63" top="0.57999999999999996" bottom="0.6" header="0.34" footer="0.35"/>
      <pageSetup scale="95" orientation="portrait" r:id="rId7"/>
      <headerFooter alignWithMargins="0">
        <oddFooter>&amp;R&amp;"Book Antiqua,Bold"&amp;8 Page &amp;P of &amp;N</oddFooter>
      </headerFooter>
    </customSheetView>
    <customSheetView guid="{D05C69EC-C4A6-4AED-AFBA-A3044FD4B3FB}" showPageBreaks="1" showGridLines="0" printArea="1" view="pageBreakPreview">
      <selection activeCell="B16" sqref="B16:E21"/>
      <pageMargins left="0.75" right="0.63" top="0.57999999999999996" bottom="0.6" header="0.34" footer="0.35"/>
      <pageSetup scale="95" orientation="portrait" r:id="rId8"/>
      <headerFooter alignWithMargins="0">
        <oddFooter>&amp;R&amp;"Book Antiqua,Bold"&amp;8 Page &amp;P of &amp;N</oddFooter>
      </headerFooter>
    </customSheetView>
    <customSheetView guid="{BE615921-12B2-47E1-81BB-292B559B4C46}" showPageBreaks="1" showGridLines="0" printArea="1" view="pageBreakPreview" topLeftCell="A3">
      <selection activeCell="B20" sqref="B20:E20"/>
      <pageMargins left="0.75" right="0.63" top="0.57999999999999996" bottom="0.6" header="0.34" footer="0.35"/>
      <pageSetup scale="95" orientation="portrait" r:id="rId9"/>
      <headerFooter alignWithMargins="0">
        <oddFooter>&amp;R&amp;"Book Antiqua,Bold"&amp;8 Page &amp;P of &amp;N</oddFooter>
      </headerFooter>
    </customSheetView>
    <customSheetView guid="{13A93EBF-985A-49FD-9FE0-DC75D238EC8C}" showPageBreaks="1" showGridLines="0" printArea="1" view="pageBreakPreview">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10">
      <selection activeCell="B75" sqref="B75:C75"/>
      <pageMargins left="0.75" right="0.63" top="0.57999999999999996" bottom="0.6" header="0.34" footer="0.35"/>
      <pageSetup scale="95" orientation="portrait" r:id="rId11"/>
      <headerFooter alignWithMargins="0">
        <oddFooter>&amp;R&amp;"Book Antiqua,Bold"&amp;8 Page &amp;P of &amp;N</oddFooter>
      </headerFooter>
    </customSheetView>
    <customSheetView guid="{7A88FC7A-7690-48AB-B789-172043AFADC8}" showPageBreaks="1" showGridLines="0" printArea="1" view="pageBreakPreview" topLeftCell="A19">
      <selection activeCell="B75" sqref="B75:C75"/>
      <pageMargins left="0.75" right="0.63" top="0.57999999999999996" bottom="0.6" header="0.34" footer="0.35"/>
      <pageSetup scale="95"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7">
      <selection activeCell="B16" sqref="B16:E16"/>
      <pageMargins left="0.75" right="0.63" top="0.57999999999999996" bottom="0.6" header="0.34" footer="0.35"/>
      <pageSetup scale="95" orientation="portrait" r:id="rId13"/>
      <headerFooter alignWithMargins="0">
        <oddFooter>&amp;R&amp;"Book Antiqua,Bold"&amp;8 Page &amp;P of &amp;N</oddFooter>
      </headerFooter>
    </customSheetView>
    <customSheetView guid="{44C1C443-3199-4288-884A-D16AF7B2CD69}" showPageBreaks="1" showGridLines="0" printArea="1" view="pageBreakPreview" topLeftCell="A7">
      <selection activeCell="B16" sqref="B16:E16"/>
      <pageMargins left="0.75" right="0.63" top="0.57999999999999996" bottom="0.6" header="0.34" footer="0.35"/>
      <pageSetup scale="95"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7">
      <selection activeCell="B16" sqref="B16:E16"/>
      <pageMargins left="0.75" right="0.63" top="0.57999999999999996" bottom="0.6" header="0.34" footer="0.35"/>
      <pageSetup scale="95" orientation="portrait" r:id="rId15"/>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6"/>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21"/>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6"/>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scale="95"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10">
      <selection activeCell="B75" sqref="B75:C75"/>
      <pageMargins left="0.75" right="0.63" top="0.57999999999999996" bottom="0.6" header="0.34" footer="0.35"/>
      <pageSetup scale="95"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10">
      <selection activeCell="B75" sqref="B75:C75"/>
      <pageMargins left="0.75" right="0.63" top="0.57999999999999996" bottom="0.6" header="0.34" footer="0.35"/>
      <pageSetup scale="95"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B16" sqref="B16:E16"/>
      <pageMargins left="0.75" right="0.63" top="0.57999999999999996" bottom="0.6" header="0.34" footer="0.35"/>
      <pageSetup scale="95" orientation="portrait" r:id="rId30"/>
      <headerFooter alignWithMargins="0">
        <oddFooter>&amp;R&amp;"Book Antiqua,Bold"&amp;8 Page &amp;P of &amp;N</oddFooter>
      </headerFooter>
    </customSheetView>
    <customSheetView guid="{1F125E51-1799-42D0-B41E-DC039BB17D59}" showPageBreaks="1" showGridLines="0" printArea="1" view="pageBreakPreview" topLeftCell="A19">
      <selection activeCell="B16" sqref="B16:E21"/>
      <pageMargins left="0.75" right="0.63" top="0.57999999999999996" bottom="0.6" header="0.34" footer="0.35"/>
      <pageSetup scale="95" orientation="portrait" r:id="rId31"/>
      <headerFooter alignWithMargins="0">
        <oddFooter>&amp;R&amp;"Book Antiqua,Bold"&amp;8 Page &amp;P of &amp;N</oddFooter>
      </headerFooter>
    </customSheetView>
    <customSheetView guid="{77353208-2D17-4D2E-ADE3-4F168F350B73}" showPageBreaks="1" showGridLines="0" printArea="1" view="pageBreakPreview">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 guid="{010B040B-83D1-42E5-9354-A9BE9113BDAC}" showPageBreaks="1" showGridLines="0" printArea="1" view="pageBreakPreview" topLeftCell="A7">
      <selection activeCell="B16" sqref="B16:E16"/>
      <pageMargins left="0.75" right="0.63" top="0.57999999999999996" bottom="0.6" header="0.34" footer="0.35"/>
      <pageSetup scale="95" orientation="portrait" r:id="rId33"/>
      <headerFooter alignWithMargins="0">
        <oddFooter>&amp;R&amp;"Book Antiqua,Bold"&amp;8 Page &amp;P of &amp;N</oddFooter>
      </headerFooter>
    </customSheetView>
    <customSheetView guid="{FC200EB0-6614-47DB-96CE-7610471486D9}" showPageBreaks="1" showGridLines="0" printArea="1" view="pageBreakPreview" topLeftCell="A16">
      <selection activeCell="B16" sqref="B16:E16"/>
      <pageMargins left="0.75" right="0.63" top="0.57999999999999996" bottom="0.6" header="0.34" footer="0.35"/>
      <pageSetup scale="95" orientation="portrait" r:id="rId34"/>
      <headerFooter alignWithMargins="0">
        <oddFooter>&amp;R&amp;"Book Antiqua,Bold"&amp;8 Page &amp;P of &amp;N</oddFooter>
      </headerFooter>
    </customSheetView>
    <customSheetView guid="{35C772BD-8F05-4A18-BEC8-6AF744E22539}" showPageBreaks="1" showGridLines="0" printArea="1" view="pageBreakPreview">
      <selection activeCell="B16" sqref="B16:E16"/>
      <pageMargins left="0.75" right="0.63" top="0.57999999999999996" bottom="0.6" header="0.34" footer="0.35"/>
      <pageSetup scale="95" orientation="portrait" r:id="rId35"/>
      <headerFooter alignWithMargins="0">
        <oddFooter>&amp;R&amp;"Book Antiqua,Bold"&amp;8 Page &amp;P of &amp;N</oddFooter>
      </headerFooter>
    </customSheetView>
  </customSheetViews>
  <mergeCells count="14">
    <mergeCell ref="B9:D9"/>
    <mergeCell ref="B20:E20"/>
    <mergeCell ref="A3:E3"/>
    <mergeCell ref="A5:E5"/>
    <mergeCell ref="B10:D10"/>
    <mergeCell ref="B11:D11"/>
    <mergeCell ref="A8:D8"/>
    <mergeCell ref="B21:E21"/>
    <mergeCell ref="A15:E15"/>
    <mergeCell ref="B16:E16"/>
    <mergeCell ref="B12:D12"/>
    <mergeCell ref="B17:E17"/>
    <mergeCell ref="B18:E18"/>
    <mergeCell ref="B19:E19"/>
  </mergeCells>
  <phoneticPr fontId="6" type="noConversion"/>
  <pageMargins left="0.75" right="0.63" top="0.57999999999999996" bottom="0.6" header="0.34" footer="0.35"/>
  <pageSetup scale="95" orientation="portrait" r:id="rId36"/>
  <headerFooter alignWithMargins="0">
    <oddFooter>&amp;R&amp;"Book Antiqua,Bold"&amp;8 Page &amp;P of &amp;N</oddFooter>
  </headerFooter>
  <drawing r:id="rId3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29"/>
  <sheetViews>
    <sheetView showGridLines="0" view="pageBreakPreview" zoomScaleNormal="100" zoomScaleSheetLayoutView="100" workbookViewId="0">
      <selection activeCell="E22" sqref="E22"/>
    </sheetView>
  </sheetViews>
  <sheetFormatPr defaultRowHeight="16.5"/>
  <cols>
    <col min="1" max="1" width="12.140625" style="29" customWidth="1"/>
    <col min="2" max="2" width="27.28515625" style="29" customWidth="1"/>
    <col min="3" max="3" width="20.42578125" style="29" customWidth="1"/>
    <col min="4" max="4" width="18.85546875" style="29" customWidth="1"/>
    <col min="5" max="5" width="20" style="29" customWidth="1"/>
    <col min="6" max="7" width="9.140625" style="24"/>
    <col min="8" max="8" width="0" style="24" hidden="1" customWidth="1"/>
    <col min="9" max="16384" width="9.140625" style="25"/>
  </cols>
  <sheetData>
    <row r="1" spans="1:9">
      <c r="A1" s="21" t="str">
        <f>Basic!A3&amp;Basic!B3</f>
        <v>Specification No. :CC/NT/W-AIS/DOM/A06/24/04589</v>
      </c>
      <c r="B1" s="22"/>
      <c r="C1" s="22"/>
      <c r="D1" s="22"/>
      <c r="E1" s="23" t="str">
        <f>"Attachment-5 "</f>
        <v xml:space="preserve">Attachment-5 </v>
      </c>
    </row>
    <row r="2" spans="1:9" ht="8.1" customHeight="1"/>
    <row r="3" spans="1:9" ht="138" customHeight="1">
      <c r="A3" s="614" t="str">
        <f>'Attach 3(JV)'!A3</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614"/>
      <c r="C3" s="614"/>
      <c r="D3" s="614"/>
      <c r="E3" s="614"/>
      <c r="F3" s="26"/>
      <c r="G3" s="27"/>
      <c r="H3" s="26"/>
    </row>
    <row r="4" spans="1:9" ht="3" customHeight="1">
      <c r="A4" s="28"/>
      <c r="H4" s="30"/>
      <c r="I4" s="10"/>
    </row>
    <row r="5" spans="1:9" ht="20.100000000000001" customHeight="1">
      <c r="A5" s="609" t="s">
        <v>631</v>
      </c>
      <c r="B5" s="609"/>
      <c r="C5" s="609"/>
      <c r="D5" s="609"/>
      <c r="E5" s="609"/>
      <c r="F5" s="31"/>
      <c r="H5" s="30"/>
      <c r="I5" s="10"/>
    </row>
    <row r="6" spans="1:9" ht="8.1" customHeight="1">
      <c r="A6" s="32"/>
      <c r="H6" s="30"/>
      <c r="I6" s="10"/>
    </row>
    <row r="7" spans="1:9" ht="20.100000000000001" customHeight="1">
      <c r="A7" s="33" t="str">
        <f>'Attach 3(JV)'!A7</f>
        <v>Bidder’s Name and Address :</v>
      </c>
      <c r="B7" s="32"/>
      <c r="C7" s="32"/>
      <c r="D7" s="14" t="str">
        <f>'Attach 3(JV)'!E7</f>
        <v>To:</v>
      </c>
      <c r="H7" s="30"/>
      <c r="I7" s="10"/>
    </row>
    <row r="8" spans="1:9" ht="36" customHeight="1">
      <c r="A8" s="607" t="str">
        <f>'Attach 3(JV)'!A8</f>
        <v/>
      </c>
      <c r="B8" s="607"/>
      <c r="C8" s="607"/>
      <c r="D8" s="11" t="str">
        <f>'Attach 3(JV)'!E8</f>
        <v>Contract Services</v>
      </c>
      <c r="H8" s="30"/>
      <c r="I8" s="10"/>
    </row>
    <row r="9" spans="1:9" ht="20.100000000000001" customHeight="1">
      <c r="A9" s="12" t="s">
        <v>353</v>
      </c>
      <c r="B9" s="611" t="str">
        <f>'Attach 3(JV)'!B9</f>
        <v/>
      </c>
      <c r="C9" s="611"/>
      <c r="D9" s="11" t="str">
        <f>'Attach 3(JV)'!E9</f>
        <v>Power Grid Corporation of India Ltd.,</v>
      </c>
      <c r="H9" s="30"/>
      <c r="I9" s="10"/>
    </row>
    <row r="10" spans="1:9" ht="20.100000000000001" customHeight="1">
      <c r="A10" s="12" t="s">
        <v>355</v>
      </c>
      <c r="B10" s="611" t="str">
        <f>'Attach 3(JV)'!B10</f>
        <v/>
      </c>
      <c r="C10" s="611"/>
      <c r="D10" s="11" t="str">
        <f>'Attach 3(JV)'!E10</f>
        <v>"Saudamini", Plot No. 2, Sector 29</v>
      </c>
      <c r="H10" s="30"/>
      <c r="I10" s="10"/>
    </row>
    <row r="11" spans="1:9" ht="20.100000000000001" customHeight="1">
      <c r="B11" s="611" t="str">
        <f>'Attach 3(JV)'!B11</f>
        <v/>
      </c>
      <c r="C11" s="611"/>
      <c r="D11" s="11" t="str">
        <f>'Attach 3(JV)'!E11</f>
        <v>Gurgaon (Haryana) - 122001</v>
      </c>
    </row>
    <row r="12" spans="1:9" ht="9.75" customHeight="1">
      <c r="A12" s="32"/>
      <c r="B12" s="611" t="str">
        <f>'Attach 3(JV)'!B12</f>
        <v/>
      </c>
      <c r="C12" s="611"/>
      <c r="D12" s="11"/>
    </row>
    <row r="13" spans="1:9" ht="21" customHeight="1">
      <c r="A13" s="32"/>
      <c r="B13" s="241"/>
      <c r="C13" s="241"/>
      <c r="D13" s="11"/>
    </row>
    <row r="14" spans="1:9" ht="17.25" customHeight="1">
      <c r="A14" s="273" t="s">
        <v>347</v>
      </c>
      <c r="B14" s="273"/>
      <c r="C14" s="273"/>
      <c r="D14" s="273"/>
      <c r="E14" s="273"/>
    </row>
    <row r="15" spans="1:9" ht="54" customHeight="1">
      <c r="A15" s="837" t="s">
        <v>497</v>
      </c>
      <c r="B15" s="837"/>
      <c r="C15" s="837"/>
      <c r="D15" s="837"/>
      <c r="E15" s="837"/>
    </row>
    <row r="16" spans="1:9" ht="37.5" customHeight="1">
      <c r="A16" s="838" t="s">
        <v>351</v>
      </c>
      <c r="B16" s="838" t="s">
        <v>369</v>
      </c>
      <c r="C16" s="838" t="s">
        <v>371</v>
      </c>
      <c r="D16" s="840" t="s">
        <v>372</v>
      </c>
      <c r="E16" s="841"/>
    </row>
    <row r="17" spans="1:8" ht="38.25" customHeight="1">
      <c r="A17" s="839"/>
      <c r="B17" s="839"/>
      <c r="C17" s="839"/>
      <c r="D17" s="301" t="s">
        <v>373</v>
      </c>
      <c r="E17" s="301" t="s">
        <v>103</v>
      </c>
    </row>
    <row r="18" spans="1:8" ht="26.25" customHeight="1">
      <c r="A18" s="302">
        <v>1</v>
      </c>
      <c r="B18" s="303"/>
      <c r="C18" s="303"/>
      <c r="D18" s="303"/>
      <c r="E18" s="303"/>
    </row>
    <row r="19" spans="1:8" ht="25.5" customHeight="1">
      <c r="A19" s="304">
        <v>2</v>
      </c>
      <c r="B19" s="305"/>
      <c r="C19" s="305"/>
      <c r="D19" s="305"/>
      <c r="E19" s="305"/>
    </row>
    <row r="20" spans="1:8" ht="26.25" customHeight="1">
      <c r="A20" s="304">
        <v>3</v>
      </c>
      <c r="B20" s="305"/>
      <c r="C20" s="305"/>
      <c r="D20" s="305"/>
      <c r="E20" s="305"/>
      <c r="H20" s="24" t="b">
        <v>1</v>
      </c>
    </row>
    <row r="21" spans="1:8" ht="27" customHeight="1">
      <c r="A21" s="304">
        <v>4</v>
      </c>
      <c r="B21" s="305"/>
      <c r="C21" s="305"/>
      <c r="D21" s="305"/>
      <c r="E21" s="305"/>
    </row>
    <row r="22" spans="1:8" ht="43.5" customHeight="1">
      <c r="A22" s="306">
        <v>5</v>
      </c>
      <c r="B22" s="307"/>
      <c r="C22" s="307"/>
      <c r="D22" s="307"/>
      <c r="E22" s="307"/>
    </row>
    <row r="23" spans="1:8" ht="27.75" customHeight="1">
      <c r="A23" s="831" t="s">
        <v>552</v>
      </c>
      <c r="B23" s="832"/>
      <c r="C23" s="832"/>
      <c r="D23" s="832"/>
      <c r="E23" s="833"/>
    </row>
    <row r="24" spans="1:8" ht="9.75" customHeight="1">
      <c r="A24" s="834"/>
      <c r="B24" s="835"/>
      <c r="C24" s="835"/>
      <c r="D24" s="835"/>
      <c r="E24" s="836"/>
    </row>
    <row r="25" spans="1:8">
      <c r="A25" s="170"/>
      <c r="B25" s="170"/>
      <c r="C25" s="170"/>
      <c r="D25" s="170"/>
      <c r="E25" s="170"/>
      <c r="F25" s="34"/>
      <c r="G25" s="34"/>
      <c r="H25" s="34"/>
    </row>
    <row r="26" spans="1:8" ht="11.25" customHeight="1">
      <c r="C26" s="37"/>
      <c r="F26" s="34"/>
      <c r="G26" s="34"/>
      <c r="H26" s="34"/>
    </row>
    <row r="27" spans="1:8" ht="15.95" customHeight="1">
      <c r="A27" s="36" t="s">
        <v>6</v>
      </c>
      <c r="B27" s="67" t="str">
        <f>'Attach 3(JV)'!B24</f>
        <v/>
      </c>
      <c r="C27" s="37" t="s">
        <v>4</v>
      </c>
      <c r="D27" s="240" t="str">
        <f>'Attach 3(JV)'!E24</f>
        <v/>
      </c>
    </row>
    <row r="28" spans="1:8" ht="15.95" customHeight="1">
      <c r="A28" s="36" t="s">
        <v>7</v>
      </c>
      <c r="B28" s="240" t="str">
        <f>'Attach 3(JV)'!B25</f>
        <v/>
      </c>
      <c r="C28" s="37" t="s">
        <v>5</v>
      </c>
      <c r="D28" s="240" t="str">
        <f>'Attach 3(JV)'!E25</f>
        <v/>
      </c>
    </row>
    <row r="29" spans="1:8" ht="15.95" customHeight="1">
      <c r="A29" s="25"/>
      <c r="B29" s="25"/>
      <c r="C29" s="37"/>
      <c r="D29" s="25"/>
      <c r="E29" s="25"/>
    </row>
  </sheetData>
  <sheetProtection password="CBD2" sheet="1" formatColumns="0" formatRows="0" selectLockedCells="1"/>
  <customSheetViews>
    <customSheetView guid="{B36D49CA-5796-4086-B7D0-4AD7F327B4EC}" showPageBreaks="1" showGridLines="0" printArea="1" hiddenColumns="1" view="pageBreakPreview">
      <selection activeCell="E22" sqref="E22"/>
      <pageMargins left="0.75" right="0.46" top="0.4" bottom="0.47" header="0.26" footer="0.28999999999999998"/>
      <pageSetup scale="89" orientation="portrait" r:id="rId1"/>
      <headerFooter alignWithMargins="0">
        <oddFooter>&amp;R&amp;"Book Antiqua,Bold"&amp;8 Page &amp;P of &amp;N</oddFooter>
      </headerFooter>
    </customSheetView>
    <customSheetView guid="{CD28740F-9825-447C-B887-B18F0232D126}" showPageBreaks="1" showGridLines="0" printArea="1" hiddenColumns="1" view="pageBreakPreview">
      <selection activeCell="E22" sqref="E22"/>
      <pageMargins left="0.75" right="0.46" top="0.4" bottom="0.47" header="0.26" footer="0.28999999999999998"/>
      <pageSetup scale="89" orientation="portrait" r:id="rId2"/>
      <headerFooter alignWithMargins="0">
        <oddFooter>&amp;R&amp;"Book Antiqua,Bold"&amp;8 Page &amp;P of &amp;N</oddFooter>
      </headerFooter>
    </customSheetView>
    <customSheetView guid="{012A8702-091E-4FD1-8E26-12B65B8B3B8C}" showPageBreaks="1" showGridLines="0" printArea="1" hiddenColumns="1" view="pageBreakPreview" topLeftCell="A4">
      <selection activeCell="D21" sqref="D21"/>
      <pageMargins left="0.75" right="0.46" top="0.4" bottom="0.47" header="0.26" footer="0.28999999999999998"/>
      <pageSetup scale="89" orientation="portrait" r:id="rId3"/>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B18" sqref="B18"/>
      <pageMargins left="0.75" right="0.46" top="0.4" bottom="0.47" header="0.26" footer="0.28999999999999998"/>
      <pageSetup scale="89" orientation="portrait" r:id="rId4"/>
      <headerFooter alignWithMargins="0">
        <oddFooter>&amp;R&amp;"Book Antiqua,Bold"&amp;8 Page &amp;P of &amp;N</oddFooter>
      </headerFooter>
    </customSheetView>
    <customSheetView guid="{4D67A8FB-66CE-4EFD-8932-C754BE25ED43}" showPageBreaks="1" showGridLines="0" printArea="1" hiddenColumns="1" view="pageBreakPreview">
      <selection activeCell="B18" sqref="B18"/>
      <pageMargins left="0.75" right="0.46" top="0.4" bottom="0.47" header="0.26" footer="0.28999999999999998"/>
      <pageSetup scale="89" orientation="portrait" r:id="rId5"/>
      <headerFooter alignWithMargins="0">
        <oddFooter>&amp;R&amp;"Book Antiqua,Bold"&amp;8 Page &amp;P of &amp;N</oddFooter>
      </headerFooter>
    </customSheetView>
    <customSheetView guid="{B07CB001-8FAF-40AD-8AD5-A65A64B33B35}" showPageBreaks="1" showGridLines="0" printArea="1" hiddenColumns="1" view="pageBreakPreview">
      <selection activeCell="B18" sqref="B18"/>
      <pageMargins left="0.75" right="0.46" top="0.4" bottom="0.47" header="0.26" footer="0.28999999999999998"/>
      <pageSetup scale="89" orientation="portrait" r:id="rId6"/>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3">
      <selection activeCell="B18" sqref="B18"/>
      <pageMargins left="0.75" right="0.46" top="0.4" bottom="0.47" header="0.26" footer="0.28999999999999998"/>
      <pageSetup scale="89" orientation="portrait" r:id="rId7"/>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8">
      <selection activeCell="B18" sqref="B18"/>
      <pageMargins left="0.75" right="0.46" top="0.4" bottom="0.47" header="0.26" footer="0.28999999999999998"/>
      <pageSetup scale="89" orientation="portrait" r:id="rId8"/>
      <headerFooter alignWithMargins="0">
        <oddFooter>&amp;R&amp;"Book Antiqua,Bold"&amp;8 Page &amp;P of &amp;N</oddFooter>
      </headerFooter>
    </customSheetView>
    <customSheetView guid="{BE615921-12B2-47E1-81BB-292B559B4C46}" showPageBreaks="1" showGridLines="0" printArea="1" hiddenRows="1" hiddenColumns="1" view="pageBreakPreview">
      <selection activeCell="D19" sqref="D19"/>
      <pageMargins left="0.75" right="0.46" top="0.4" bottom="0.47" header="0.26" footer="0.28999999999999998"/>
      <pageSetup scale="89" orientation="portrait" r:id="rId9"/>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B18" sqref="B18:E22"/>
      <pageMargins left="0.75" right="0.46" top="0.4" bottom="0.47" header="0.26" footer="0.28999999999999998"/>
      <pageSetup scale="89" orientation="portrait" r:id="rId10"/>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11">
      <selection activeCell="C30" sqref="C30"/>
      <pageMargins left="0.75" right="0.46" top="0.4" bottom="0.47" header="0.26" footer="0.28999999999999998"/>
      <pageSetup scale="89" orientation="portrait" r:id="rId11"/>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20">
      <selection activeCell="B18" sqref="B18"/>
      <pageMargins left="0.75" right="0.46" top="0.4" bottom="0.47" header="0.26" footer="0.28999999999999998"/>
      <pageSetup scale="89" orientation="portrait" r:id="rId12"/>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24">
      <selection activeCell="B29" sqref="B29"/>
      <pageMargins left="0.75" right="0.46" top="0.4" bottom="0.47" header="0.26" footer="0.28999999999999998"/>
      <pageSetup scale="95" orientation="portrait" r:id="rId13"/>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6">
      <selection activeCell="B29" sqref="B29"/>
      <pageMargins left="0.75" right="0.46" top="0.4" bottom="0.47" header="0.26" footer="0.28999999999999998"/>
      <pageSetup scale="95" orientation="portrait" r:id="rId14"/>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11">
      <selection activeCell="B17" sqref="B17"/>
      <rowBreaks count="1" manualBreakCount="1">
        <brk id="72" max="4" man="1"/>
      </rowBreaks>
      <pageMargins left="0.75" right="0.46" top="0.4" bottom="0.47" header="0.26" footer="0.28999999999999998"/>
      <pageSetup scale="95" orientation="portrait" r:id="rId15"/>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6"/>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1"/>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23"/>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4"/>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5"/>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6"/>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7">
      <selection activeCell="C22" sqref="C22"/>
      <pageMargins left="0.75" right="0.46" top="0.4" bottom="0.47" header="0.26" footer="0.28999999999999998"/>
      <pageSetup scale="95" orientation="portrait" r:id="rId27"/>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11">
      <selection activeCell="C30" sqref="C30"/>
      <pageMargins left="0.75" right="0.46" top="0.4" bottom="0.47" header="0.26" footer="0.28999999999999998"/>
      <pageSetup scale="89" orientation="portrait" r:id="rId28"/>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11">
      <selection activeCell="C30" sqref="C30"/>
      <pageMargins left="0.75" right="0.46" top="0.4" bottom="0.47" header="0.26" footer="0.28999999999999998"/>
      <pageSetup scale="89" orientation="portrait" r:id="rId29"/>
      <headerFooter alignWithMargins="0">
        <oddFooter>&amp;R&amp;"Book Antiqua,Bold"&amp;8 Page &amp;P of &amp;N</oddFooter>
      </headerFooter>
    </customSheetView>
    <customSheetView guid="{14C32814-5A59-4863-9FB1-822FBB75D7D1}" showPageBreaks="1" showGridLines="0" printArea="1" hiddenRows="1" hiddenColumns="1" view="pageBreakPreview" topLeftCell="A7">
      <selection activeCell="B29" sqref="B29"/>
      <pageMargins left="0.75" right="0.46" top="0.4" bottom="0.47" header="0.26" footer="0.28999999999999998"/>
      <pageSetup scale="89" orientation="portrait" r:id="rId30"/>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8">
      <selection activeCell="B18" sqref="B18"/>
      <pageMargins left="0.75" right="0.46" top="0.4" bottom="0.47" header="0.26" footer="0.28999999999999998"/>
      <pageSetup scale="89" orientation="portrait" r:id="rId31"/>
      <headerFooter alignWithMargins="0">
        <oddFooter>&amp;R&amp;"Book Antiqua,Bold"&amp;8 Page &amp;P of &amp;N</oddFooter>
      </headerFooter>
    </customSheetView>
    <customSheetView guid="{77353208-2D17-4D2E-ADE3-4F168F350B73}" showPageBreaks="1" showGridLines="0" printArea="1" hiddenColumns="1" view="pageBreakPreview">
      <selection activeCell="B18" sqref="B18"/>
      <pageMargins left="0.75" right="0.46" top="0.4" bottom="0.47" header="0.26" footer="0.28999999999999998"/>
      <pageSetup scale="89" orientation="portrait" r:id="rId32"/>
      <headerFooter alignWithMargins="0">
        <oddFooter>&amp;R&amp;"Book Antiqua,Bold"&amp;8 Page &amp;P of &amp;N</oddFooter>
      </headerFooter>
    </customSheetView>
    <customSheetView guid="{010B040B-83D1-42E5-9354-A9BE9113BDAC}" showPageBreaks="1" showGridLines="0" printArea="1" hiddenColumns="1" view="pageBreakPreview" topLeftCell="A4">
      <selection activeCell="D21" sqref="D21"/>
      <pageMargins left="0.75" right="0.46" top="0.4" bottom="0.47" header="0.26" footer="0.28999999999999998"/>
      <pageSetup scale="89" orientation="portrait" r:id="rId33"/>
      <headerFooter alignWithMargins="0">
        <oddFooter>&amp;R&amp;"Book Antiqua,Bold"&amp;8 Page &amp;P of &amp;N</oddFooter>
      </headerFooter>
    </customSheetView>
    <customSheetView guid="{FC200EB0-6614-47DB-96CE-7610471486D9}" showPageBreaks="1" showGridLines="0" printArea="1" hiddenColumns="1" view="pageBreakPreview" topLeftCell="A10">
      <selection activeCell="B18" sqref="B18"/>
      <pageMargins left="0.75" right="0.46" top="0.4" bottom="0.47" header="0.26" footer="0.28999999999999998"/>
      <pageSetup scale="89" orientation="portrait" r:id="rId34"/>
      <headerFooter alignWithMargins="0">
        <oddFooter>&amp;R&amp;"Book Antiqua,Bold"&amp;8 Page &amp;P of &amp;N</oddFooter>
      </headerFooter>
    </customSheetView>
    <customSheetView guid="{35C772BD-8F05-4A18-BEC8-6AF744E22539}" showPageBreaks="1" showGridLines="0" printArea="1" hiddenColumns="1" view="pageBreakPreview">
      <selection activeCell="B18" sqref="B18"/>
      <pageMargins left="0.75" right="0.46" top="0.4" bottom="0.47" header="0.26" footer="0.28999999999999998"/>
      <pageSetup scale="89" orientation="portrait" r:id="rId35"/>
      <headerFooter alignWithMargins="0">
        <oddFooter>&amp;R&amp;"Book Antiqua,Bold"&amp;8 Page &amp;P of &amp;N</oddFooter>
      </headerFooter>
    </customSheetView>
  </customSheetViews>
  <mergeCells count="13">
    <mergeCell ref="A23:E24"/>
    <mergeCell ref="A15:E15"/>
    <mergeCell ref="A16:A17"/>
    <mergeCell ref="B16:B17"/>
    <mergeCell ref="C16:C17"/>
    <mergeCell ref="D16:E16"/>
    <mergeCell ref="B11:C11"/>
    <mergeCell ref="B12:C12"/>
    <mergeCell ref="A3:E3"/>
    <mergeCell ref="A5:E5"/>
    <mergeCell ref="B9:C9"/>
    <mergeCell ref="B10:C10"/>
    <mergeCell ref="A8:C8"/>
  </mergeCells>
  <phoneticPr fontId="6" type="noConversion"/>
  <pageMargins left="0.75" right="0.46" top="0.4" bottom="0.47" header="0.26" footer="0.28999999999999998"/>
  <pageSetup scale="89" orientation="portrait" r:id="rId36"/>
  <headerFooter alignWithMargins="0">
    <oddFooter>&amp;R&amp;"Book Antiqua,Bold"&amp;8 Page &amp;P of &amp;N</oddFooter>
  </headerFooter>
  <drawing r:id="rId37"/>
  <legacyDrawing r:id="rId38"/>
  <mc:AlternateContent xmlns:mc="http://schemas.openxmlformats.org/markup-compatibility/2006">
    <mc:Choice Requires="x14">
      <controls>
        <mc:AlternateContent xmlns:mc="http://schemas.openxmlformats.org/markup-compatibility/2006">
          <mc:Choice Requires="x14">
            <control shapeId="9235" r:id="rId39" name="Check Box 19">
              <controlPr defaultSize="0" print="0" autoFill="0" autoLine="0" autoPict="0">
                <anchor moveWithCells="1">
                  <from>
                    <xdr:col>4</xdr:col>
                    <xdr:colOff>914400</xdr:colOff>
                    <xdr:row>24</xdr:row>
                    <xdr:rowOff>0</xdr:rowOff>
                  </from>
                  <to>
                    <xdr:col>4</xdr:col>
                    <xdr:colOff>1219200</xdr:colOff>
                    <xdr:row>25</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E29"/>
  <sheetViews>
    <sheetView view="pageBreakPreview" zoomScaleNormal="100" zoomScaleSheetLayoutView="100" workbookViewId="0">
      <selection activeCell="B17" sqref="B17"/>
    </sheetView>
  </sheetViews>
  <sheetFormatPr defaultRowHeight="13.5"/>
  <cols>
    <col min="1" max="1" width="16.7109375" customWidth="1"/>
    <col min="2" max="2" width="17.85546875" customWidth="1"/>
    <col min="3" max="3" width="23.85546875" customWidth="1"/>
    <col min="4" max="4" width="23.28515625" customWidth="1"/>
    <col min="5" max="5" width="23" customWidth="1"/>
    <col min="6" max="6" width="9.85546875" customWidth="1"/>
  </cols>
  <sheetData>
    <row r="1" spans="1:5" ht="16.5">
      <c r="A1" s="85" t="str">
        <f>Basic!A3&amp;Basic!B3</f>
        <v>Specification No. :CC/NT/W-AIS/DOM/A06/24/04589</v>
      </c>
      <c r="B1" s="309"/>
      <c r="C1" s="309"/>
      <c r="D1" s="309"/>
      <c r="E1" s="310" t="s">
        <v>502</v>
      </c>
    </row>
    <row r="2" spans="1:5" ht="15.75">
      <c r="A2" s="311"/>
      <c r="B2" s="281"/>
      <c r="C2" s="281"/>
      <c r="D2" s="281"/>
      <c r="E2" s="312"/>
    </row>
    <row r="3" spans="1:5" ht="120.75" customHeight="1">
      <c r="A3" s="614" t="str">
        <f>'Attach 3(JV)'!A3</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614"/>
      <c r="C3" s="614"/>
      <c r="D3" s="614"/>
      <c r="E3" s="614"/>
    </row>
    <row r="4" spans="1:5" ht="36.75" customHeight="1">
      <c r="A4" s="843" t="s">
        <v>657</v>
      </c>
      <c r="B4" s="844"/>
      <c r="C4" s="844"/>
      <c r="D4" s="844"/>
      <c r="E4" s="845"/>
    </row>
    <row r="5" spans="1:5" ht="15.75" customHeight="1">
      <c r="A5" s="313"/>
      <c r="B5" s="281"/>
      <c r="C5" s="281"/>
      <c r="D5" s="281"/>
      <c r="E5" s="312"/>
    </row>
    <row r="6" spans="1:5" ht="16.5">
      <c r="A6" s="314" t="str">
        <f>'Attach 3(JV)'!A7</f>
        <v>Bidder’s Name and Address :</v>
      </c>
      <c r="B6" s="32"/>
      <c r="C6" s="32"/>
      <c r="D6" s="14" t="str">
        <f>'Attach 3(JV)'!E7</f>
        <v>To:</v>
      </c>
      <c r="E6" s="266"/>
    </row>
    <row r="7" spans="1:5" ht="16.5">
      <c r="A7" s="842" t="str">
        <f>'Attach 3(JV)'!A8</f>
        <v/>
      </c>
      <c r="B7" s="607"/>
      <c r="C7" s="607"/>
      <c r="D7" s="11" t="str">
        <f>'Attach 3(JV)'!E8</f>
        <v>Contract Services</v>
      </c>
      <c r="E7" s="266"/>
    </row>
    <row r="8" spans="1:5" ht="16.5">
      <c r="A8" s="315" t="s">
        <v>353</v>
      </c>
      <c r="B8" s="611" t="str">
        <f>'Attach 3(JV)'!B9</f>
        <v/>
      </c>
      <c r="C8" s="611"/>
      <c r="D8" s="11" t="str">
        <f>'Attach 3(JV)'!E9</f>
        <v>Power Grid Corporation of India Ltd.,</v>
      </c>
      <c r="E8" s="266"/>
    </row>
    <row r="9" spans="1:5" ht="16.5">
      <c r="A9" s="315" t="s">
        <v>355</v>
      </c>
      <c r="B9" s="611" t="str">
        <f>'Attach 3(JV)'!B10</f>
        <v/>
      </c>
      <c r="C9" s="611"/>
      <c r="D9" s="11" t="str">
        <f>'Attach 3(JV)'!E10</f>
        <v>"Saudamini", Plot No. 2, Sector 29</v>
      </c>
      <c r="E9" s="266"/>
    </row>
    <row r="10" spans="1:5" ht="16.5">
      <c r="A10" s="316"/>
      <c r="B10" s="611" t="str">
        <f>'Attach 3(JV)'!B11</f>
        <v/>
      </c>
      <c r="C10" s="611"/>
      <c r="D10" s="11"/>
      <c r="E10" s="266"/>
    </row>
    <row r="11" spans="1:5" ht="16.5">
      <c r="A11" s="317"/>
      <c r="B11" s="611" t="str">
        <f>'Attach 3(JV)'!B12</f>
        <v/>
      </c>
      <c r="C11" s="611"/>
      <c r="D11" s="11"/>
      <c r="E11" s="266"/>
    </row>
    <row r="12" spans="1:5" ht="16.5">
      <c r="A12" s="317"/>
      <c r="B12" s="241"/>
      <c r="C12" s="241"/>
      <c r="D12" s="11"/>
      <c r="E12" s="266"/>
    </row>
    <row r="13" spans="1:5" ht="15.75">
      <c r="A13" s="311" t="s">
        <v>347</v>
      </c>
      <c r="B13" s="281"/>
      <c r="C13" s="281"/>
      <c r="D13" s="281"/>
      <c r="E13" s="312"/>
    </row>
    <row r="14" spans="1:5" ht="74.25" customHeight="1">
      <c r="A14" s="847" t="s">
        <v>498</v>
      </c>
      <c r="B14" s="848"/>
      <c r="C14" s="848"/>
      <c r="D14" s="848"/>
      <c r="E14" s="849"/>
    </row>
    <row r="15" spans="1:5" ht="16.5" customHeight="1">
      <c r="A15" s="850" t="s">
        <v>351</v>
      </c>
      <c r="B15" s="851" t="s">
        <v>369</v>
      </c>
      <c r="C15" s="851" t="s">
        <v>371</v>
      </c>
      <c r="D15" s="662" t="s">
        <v>499</v>
      </c>
      <c r="E15" s="662"/>
    </row>
    <row r="16" spans="1:5" ht="49.5">
      <c r="A16" s="850"/>
      <c r="B16" s="851"/>
      <c r="C16" s="851"/>
      <c r="D16" s="308" t="s">
        <v>500</v>
      </c>
      <c r="E16" s="308" t="s">
        <v>501</v>
      </c>
    </row>
    <row r="17" spans="1:5" ht="29.25" customHeight="1">
      <c r="A17" s="498">
        <v>1</v>
      </c>
      <c r="B17" s="499"/>
      <c r="C17" s="499"/>
      <c r="D17" s="499"/>
      <c r="E17" s="499"/>
    </row>
    <row r="18" spans="1:5" ht="29.25" customHeight="1">
      <c r="A18" s="498">
        <v>2</v>
      </c>
      <c r="B18" s="499"/>
      <c r="C18" s="499"/>
      <c r="D18" s="499"/>
      <c r="E18" s="499"/>
    </row>
    <row r="19" spans="1:5" ht="29.25" customHeight="1">
      <c r="A19" s="498">
        <v>3</v>
      </c>
      <c r="B19" s="499"/>
      <c r="C19" s="499"/>
      <c r="D19" s="499"/>
      <c r="E19" s="499"/>
    </row>
    <row r="20" spans="1:5" ht="29.25" customHeight="1">
      <c r="A20" s="498">
        <v>4</v>
      </c>
      <c r="B20" s="499"/>
      <c r="C20" s="499"/>
      <c r="D20" s="499"/>
      <c r="E20" s="499"/>
    </row>
    <row r="21" spans="1:5" ht="29.25" customHeight="1">
      <c r="A21" s="498">
        <v>5</v>
      </c>
      <c r="B21" s="499"/>
      <c r="C21" s="499"/>
      <c r="D21" s="499"/>
      <c r="E21" s="499"/>
    </row>
    <row r="22" spans="1:5" ht="113.25" customHeight="1">
      <c r="A22" s="650" t="s">
        <v>643</v>
      </c>
      <c r="B22" s="846"/>
      <c r="C22" s="846"/>
      <c r="D22" s="846"/>
      <c r="E22" s="651"/>
    </row>
    <row r="23" spans="1:5" ht="16.5" customHeight="1">
      <c r="A23" s="311"/>
      <c r="B23" s="281"/>
      <c r="C23" s="318"/>
      <c r="D23" s="281"/>
      <c r="E23" s="312"/>
    </row>
    <row r="24" spans="1:5" ht="16.5" customHeight="1">
      <c r="A24" s="319" t="s">
        <v>6</v>
      </c>
      <c r="B24" s="67" t="str">
        <f>'Attach 3(JV)'!B24</f>
        <v/>
      </c>
      <c r="C24" s="37" t="s">
        <v>4</v>
      </c>
      <c r="D24" s="240" t="str">
        <f>'Attach 3(JV)'!E24</f>
        <v/>
      </c>
      <c r="E24" s="266"/>
    </row>
    <row r="25" spans="1:5" ht="16.5">
      <c r="A25" s="319" t="s">
        <v>7</v>
      </c>
      <c r="B25" s="240" t="str">
        <f>'Attach 3(JV)'!B25</f>
        <v/>
      </c>
      <c r="C25" s="37" t="s">
        <v>5</v>
      </c>
      <c r="D25" s="240" t="str">
        <f>'Attach 3(JV)'!E25</f>
        <v/>
      </c>
      <c r="E25" s="266"/>
    </row>
    <row r="26" spans="1:5">
      <c r="A26" s="320"/>
      <c r="E26" s="321"/>
    </row>
    <row r="27" spans="1:5">
      <c r="A27" s="320"/>
      <c r="E27" s="321"/>
    </row>
    <row r="28" spans="1:5">
      <c r="A28" s="320"/>
      <c r="E28" s="321"/>
    </row>
    <row r="29" spans="1:5" ht="15" customHeight="1">
      <c r="A29" s="322"/>
      <c r="B29" s="323"/>
      <c r="C29" s="323"/>
      <c r="D29" s="323"/>
      <c r="E29" s="324"/>
    </row>
  </sheetData>
  <sheetProtection password="CBD2" sheet="1" formatColumns="0" formatRows="0" selectLockedCells="1"/>
  <customSheetViews>
    <customSheetView guid="{B36D49CA-5796-4086-B7D0-4AD7F327B4EC}" showPageBreaks="1" fitToPage="1" printArea="1" view="pageBreakPreview">
      <selection activeCell="B17" sqref="B17"/>
      <pageMargins left="0.7" right="0.7" top="0.75" bottom="0.75" header="0.3" footer="0.3"/>
      <pageSetup paperSize="9" scale="93" fitToHeight="10" orientation="portrait" horizontalDpi="4294967295" verticalDpi="4294967295" r:id="rId1"/>
    </customSheetView>
    <customSheetView guid="{CD28740F-9825-447C-B887-B18F0232D126}" showPageBreaks="1" fitToPage="1" printArea="1" view="pageBreakPreview">
      <selection activeCell="B17" sqref="B17"/>
      <pageMargins left="0.7" right="0.7" top="0.75" bottom="0.75" header="0.3" footer="0.3"/>
      <pageSetup paperSize="9" scale="93" fitToHeight="10" orientation="portrait" horizontalDpi="4294967295" verticalDpi="4294967295" r:id="rId2"/>
    </customSheetView>
    <customSheetView guid="{012A8702-091E-4FD1-8E26-12B65B8B3B8C}" showPageBreaks="1" fitToPage="1" printArea="1" view="pageBreakPreview" topLeftCell="A7">
      <selection activeCell="B17" sqref="B17"/>
      <pageMargins left="0.7" right="0.7" top="0.75" bottom="0.75" header="0.3" footer="0.3"/>
      <pageSetup paperSize="9" scale="89" fitToHeight="10" orientation="portrait" horizontalDpi="4294967295" verticalDpi="4294967295" r:id="rId3"/>
    </customSheetView>
    <customSheetView guid="{0D490C87-B003-4943-9825-ACE0B8E7CC06}" showPageBreaks="1" fitToPage="1" printArea="1" view="pageBreakPreview" topLeftCell="A10">
      <selection activeCell="B17" sqref="B17"/>
      <pageMargins left="0.7" right="0.7" top="0.75" bottom="0.75" header="0.3" footer="0.3"/>
      <pageSetup paperSize="9" scale="90" fitToHeight="10" orientation="portrait" horizontalDpi="4294967295" verticalDpi="4294967295" r:id="rId4"/>
    </customSheetView>
    <customSheetView guid="{4D67A8FB-66CE-4EFD-8932-C754BE25ED43}" showPageBreaks="1" fitToPage="1" printArea="1" view="pageBreakPreview">
      <selection activeCell="B17" sqref="B17"/>
      <pageMargins left="0.7" right="0.7" top="0.75" bottom="0.75" header="0.3" footer="0.3"/>
      <pageSetup paperSize="9" scale="90" fitToHeight="10" orientation="portrait" horizontalDpi="4294967295" verticalDpi="4294967295" r:id="rId5"/>
    </customSheetView>
    <customSheetView guid="{B07CB001-8FAF-40AD-8AD5-A65A64B33B35}" showPageBreaks="1" fitToPage="1" printArea="1" view="pageBreakPreview">
      <selection activeCell="B17" sqref="B17"/>
      <pageMargins left="0.7" right="0.7" top="0.75" bottom="0.75" header="0.3" footer="0.3"/>
      <pageSetup paperSize="9" scale="90" fitToHeight="10" orientation="portrait" horizontalDpi="4294967295" verticalDpi="4294967295" r:id="rId6"/>
    </customSheetView>
    <customSheetView guid="{8CF338B0-8CA3-4AF4-816D-CB7A6D8E33BC}" showPageBreaks="1" fitToPage="1" printArea="1" view="pageBreakPreview" topLeftCell="A4">
      <selection activeCell="E20" sqref="E20"/>
      <pageMargins left="0.7" right="0.7" top="0.75" bottom="0.75" header="0.3" footer="0.3"/>
      <pageSetup paperSize="9" scale="90" fitToHeight="10" orientation="portrait" horizontalDpi="4294967295" verticalDpi="4294967295" r:id="rId7"/>
    </customSheetView>
    <customSheetView guid="{D05C69EC-C4A6-4AED-AFBA-A3044FD4B3FB}" showPageBreaks="1" fitToPage="1" printArea="1" view="pageBreakPreview" topLeftCell="A10">
      <selection activeCell="E20" sqref="E20"/>
      <pageMargins left="0.7" right="0.7" top="0.75" bottom="0.75" header="0.3" footer="0.3"/>
      <pageSetup paperSize="9" scale="90" fitToHeight="10" orientation="portrait" horizontalDpi="4294967295" verticalDpi="4294967295" r:id="rId8"/>
    </customSheetView>
    <customSheetView guid="{BE615921-12B2-47E1-81BB-292B559B4C46}"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9"/>
    </customSheetView>
    <customSheetView guid="{13A93EBF-985A-49FD-9FE0-DC75D238EC8C}" showPageBreaks="1" fitToPage="1" printArea="1" view="pageBreakPreview">
      <selection activeCell="B17" sqref="B17:E21"/>
      <pageMargins left="0.7" right="0.7" top="0.75" bottom="0.75" header="0.3" footer="0.3"/>
      <pageSetup paperSize="9" scale="90" fitToHeight="10" orientation="portrait" horizontalDpi="4294967295" verticalDpi="4294967295" r:id="rId10"/>
    </customSheetView>
    <customSheetView guid="{1E2D7167-D6B7-4690-9A83-BF768C4223A4}" fitToPage="1" topLeftCell="A10">
      <selection activeCell="A14" sqref="A14:E14"/>
      <pageMargins left="0.7" right="0.7" top="0.75" bottom="0.75" header="0.3" footer="0.3"/>
      <pageSetup paperSize="9" scale="90" fitToHeight="10" orientation="portrait" horizontalDpi="4294967295" verticalDpi="4294967295" r:id="rId11"/>
    </customSheetView>
    <customSheetView guid="{7A88FC7A-7690-48AB-B789-172043AFADC8}" fitToPage="1" topLeftCell="A22">
      <pageMargins left="0.7" right="0.7" top="0.75" bottom="0.75" header="0.3" footer="0.3"/>
      <pageSetup paperSize="9" scale="90" fitToHeight="10" orientation="portrait" horizontalDpi="4294967295" verticalDpi="4294967295" r:id="rId12"/>
    </customSheetView>
    <customSheetView guid="{CFBF18EC-8277-4311-991B-395AF21BB33B}" fitToPage="1" topLeftCell="A10">
      <selection activeCell="A14" sqref="A14:E14"/>
      <pageMargins left="0.7" right="0.7" top="0.75" bottom="0.75" header="0.3" footer="0.3"/>
      <pageSetup paperSize="9" scale="90" fitToHeight="10" orientation="portrait" horizontalDpi="4294967295" verticalDpi="4294967295" r:id="rId13"/>
    </customSheetView>
    <customSheetView guid="{AA750348-930C-43DE-ADD0-8D60980F5013}" fitToPage="1" topLeftCell="A10">
      <selection activeCell="A14" sqref="A14:E14"/>
      <pageMargins left="0.7" right="0.7" top="0.75" bottom="0.75" header="0.3" footer="0.3"/>
      <pageSetup paperSize="9" scale="90" fitToHeight="10" orientation="portrait" horizontalDpi="4294967295" verticalDpi="4294967295" r:id="rId14"/>
    </customSheetView>
    <customSheetView guid="{14C32814-5A59-4863-9FB1-822FBB75D7D1}" showPageBreaks="1" fitToPage="1" printArea="1" view="pageBreakPreview">
      <selection activeCell="B17" sqref="B17"/>
      <pageMargins left="0.7" right="0.7" top="0.75" bottom="0.75" header="0.3" footer="0.3"/>
      <pageSetup paperSize="9" scale="90" fitToHeight="10" orientation="portrait" horizontalDpi="4294967295" verticalDpi="4294967295" r:id="rId15"/>
    </customSheetView>
    <customSheetView guid="{1F125E51-1799-42D0-B41E-DC039BB17D59}" showPageBreaks="1" fitToPage="1" printArea="1" view="pageBreakPreview" topLeftCell="A7">
      <selection activeCell="E20" sqref="E20"/>
      <pageMargins left="0.7" right="0.7" top="0.75" bottom="0.75" header="0.3" footer="0.3"/>
      <pageSetup paperSize="9" scale="89" fitToHeight="10" orientation="portrait" horizontalDpi="4294967295" verticalDpi="4294967295" r:id="rId16"/>
    </customSheetView>
    <customSheetView guid="{77353208-2D17-4D2E-ADE3-4F168F350B73}" showPageBreaks="1" fitToPage="1" printArea="1" view="pageBreakPreview">
      <selection activeCell="B17" sqref="B17"/>
      <pageMargins left="0.7" right="0.7" top="0.75" bottom="0.75" header="0.3" footer="0.3"/>
      <pageSetup paperSize="9" scale="89" fitToHeight="10" orientation="portrait" horizontalDpi="4294967295" verticalDpi="4294967295" r:id="rId17"/>
    </customSheetView>
    <customSheetView guid="{010B040B-83D1-42E5-9354-A9BE9113BDAC}"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18"/>
    </customSheetView>
    <customSheetView guid="{FC200EB0-6614-47DB-96CE-7610471486D9}" showPageBreaks="1" fitToPage="1" printArea="1" view="pageBreakPreview" topLeftCell="A10">
      <selection activeCell="B19" sqref="B19"/>
      <pageMargins left="0.7" right="0.7" top="0.75" bottom="0.75" header="0.3" footer="0.3"/>
      <pageSetup paperSize="9" scale="93" fitToHeight="10" orientation="portrait" horizontalDpi="4294967295" verticalDpi="4294967295" r:id="rId19"/>
    </customSheetView>
    <customSheetView guid="{35C772BD-8F05-4A18-BEC8-6AF744E22539}" showPageBreaks="1" fitToPage="1" printArea="1" view="pageBreakPreview">
      <selection activeCell="B19" sqref="B19"/>
      <pageMargins left="0.7" right="0.7" top="0.75" bottom="0.75" header="0.3" footer="0.3"/>
      <pageSetup paperSize="9" scale="93" fitToHeight="10" orientation="portrait" horizontalDpi="4294967295" verticalDpi="4294967295" r:id="rId20"/>
    </customSheetView>
  </customSheetViews>
  <mergeCells count="13">
    <mergeCell ref="A22:E22"/>
    <mergeCell ref="A14:E14"/>
    <mergeCell ref="A15:A16"/>
    <mergeCell ref="B15:B16"/>
    <mergeCell ref="C15:C16"/>
    <mergeCell ref="D15:E15"/>
    <mergeCell ref="A3:E3"/>
    <mergeCell ref="B11:C11"/>
    <mergeCell ref="A7:C7"/>
    <mergeCell ref="B8:C8"/>
    <mergeCell ref="B9:C9"/>
    <mergeCell ref="B10:C10"/>
    <mergeCell ref="A4:E4"/>
  </mergeCells>
  <pageMargins left="0.7" right="0.7" top="0.75" bottom="0.75" header="0.3" footer="0.3"/>
  <pageSetup paperSize="9" scale="93" fitToHeight="10" orientation="portrait" horizontalDpi="4294967295" verticalDpi="4294967295" r:id="rId21"/>
  <drawing r:id="rId22"/>
  <legacyDrawing r:id="rId23"/>
  <mc:AlternateContent xmlns:mc="http://schemas.openxmlformats.org/markup-compatibility/2006">
    <mc:Choice Requires="x14">
      <controls>
        <mc:AlternateContent xmlns:mc="http://schemas.openxmlformats.org/markup-compatibility/2006">
          <mc:Choice Requires="x14">
            <control shapeId="32769" r:id="rId24" name="Check Box 1">
              <controlPr defaultSize="0" print="0" autoFill="0" autoLine="0" autoPict="0">
                <anchor moveWithCells="1">
                  <from>
                    <xdr:col>4</xdr:col>
                    <xdr:colOff>914400</xdr:colOff>
                    <xdr:row>22</xdr:row>
                    <xdr:rowOff>0</xdr:rowOff>
                  </from>
                  <to>
                    <xdr:col>4</xdr:col>
                    <xdr:colOff>914400</xdr:colOff>
                    <xdr:row>27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E28"/>
  <sheetViews>
    <sheetView view="pageBreakPreview" zoomScaleNormal="100" zoomScaleSheetLayoutView="100" workbookViewId="0">
      <selection activeCell="C19" sqref="C19"/>
    </sheetView>
  </sheetViews>
  <sheetFormatPr defaultRowHeight="13.5"/>
  <cols>
    <col min="1" max="1" width="19.5703125" customWidth="1"/>
    <col min="2" max="2" width="17.85546875" customWidth="1"/>
    <col min="3" max="3" width="24.85546875" customWidth="1"/>
    <col min="4" max="4" width="23.28515625" customWidth="1"/>
    <col min="5" max="5" width="23" customWidth="1"/>
    <col min="6" max="6" width="9.85546875" customWidth="1"/>
  </cols>
  <sheetData>
    <row r="1" spans="1:5" ht="16.5">
      <c r="A1" s="85" t="str">
        <f>Basic!B3</f>
        <v>CC/NT/W-AIS/DOM/A06/24/04589</v>
      </c>
      <c r="B1" s="309"/>
      <c r="C1" s="309"/>
      <c r="D1" s="309"/>
      <c r="E1" s="310" t="s">
        <v>502</v>
      </c>
    </row>
    <row r="2" spans="1:5" ht="15.75">
      <c r="A2" s="311"/>
      <c r="B2" s="281"/>
      <c r="C2" s="281"/>
      <c r="D2" s="281"/>
      <c r="E2" s="312"/>
    </row>
    <row r="3" spans="1:5" ht="108" customHeight="1">
      <c r="A3" s="864" t="str">
        <f>'Attach 3(JV)'!A3</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864"/>
      <c r="C3" s="864"/>
      <c r="D3" s="864"/>
      <c r="E3" s="864"/>
    </row>
    <row r="4" spans="1:5" ht="24" customHeight="1">
      <c r="A4" s="854" t="s">
        <v>615</v>
      </c>
      <c r="B4" s="855"/>
      <c r="C4" s="855"/>
      <c r="D4" s="855"/>
      <c r="E4" s="856"/>
    </row>
    <row r="5" spans="1:5" ht="15.75" customHeight="1">
      <c r="A5" s="313"/>
      <c r="B5" s="281"/>
      <c r="C5" s="281"/>
      <c r="D5" s="281"/>
      <c r="E5" s="312"/>
    </row>
    <row r="6" spans="1:5" ht="16.5">
      <c r="A6" s="314" t="str">
        <f>'Attach 3(JV)'!A7</f>
        <v>Bidder’s Name and Address :</v>
      </c>
      <c r="B6" s="32"/>
      <c r="C6" s="32"/>
      <c r="D6" s="14" t="str">
        <f>'Attach 3(JV)'!E7</f>
        <v>To:</v>
      </c>
      <c r="E6" s="266"/>
    </row>
    <row r="7" spans="1:5" ht="16.5">
      <c r="A7" s="842" t="str">
        <f>'Attach 3(JV)'!A8</f>
        <v/>
      </c>
      <c r="B7" s="607"/>
      <c r="C7" s="607"/>
      <c r="D7" s="11" t="str">
        <f>'Attach 3(JV)'!E8</f>
        <v>Contract Services</v>
      </c>
      <c r="E7" s="266"/>
    </row>
    <row r="8" spans="1:5" ht="16.5">
      <c r="A8" s="315" t="s">
        <v>353</v>
      </c>
      <c r="B8" s="611" t="str">
        <f>'Attach 3(JV)'!B9</f>
        <v/>
      </c>
      <c r="C8" s="611"/>
      <c r="D8" s="11" t="str">
        <f>'Attach 3(JV)'!E9</f>
        <v>Power Grid Corporation of India Ltd.,</v>
      </c>
      <c r="E8" s="266"/>
    </row>
    <row r="9" spans="1:5" ht="16.5">
      <c r="A9" s="315" t="s">
        <v>355</v>
      </c>
      <c r="B9" s="611" t="str">
        <f>'Attach 3(JV)'!B10</f>
        <v/>
      </c>
      <c r="C9" s="611"/>
      <c r="D9" s="11" t="str">
        <f>'Attach 3(JV)'!E10</f>
        <v>"Saudamini", Plot No. 2, Sector 29</v>
      </c>
      <c r="E9" s="266"/>
    </row>
    <row r="10" spans="1:5" ht="16.5">
      <c r="A10" s="316"/>
      <c r="B10" s="611" t="str">
        <f>'Attach 3(JV)'!B11</f>
        <v/>
      </c>
      <c r="C10" s="611"/>
      <c r="D10" s="11"/>
      <c r="E10" s="266"/>
    </row>
    <row r="11" spans="1:5" ht="16.5">
      <c r="A11" s="317"/>
      <c r="B11" s="611" t="str">
        <f>'Attach 3(JV)'!B12</f>
        <v/>
      </c>
      <c r="C11" s="611"/>
      <c r="D11" s="11"/>
      <c r="E11" s="266"/>
    </row>
    <row r="12" spans="1:5" ht="16.5">
      <c r="A12" s="317"/>
      <c r="B12" s="241"/>
      <c r="C12" s="241"/>
      <c r="D12" s="11"/>
      <c r="E12" s="266"/>
    </row>
    <row r="13" spans="1:5" ht="15.75">
      <c r="A13" s="311" t="s">
        <v>347</v>
      </c>
      <c r="B13" s="281"/>
      <c r="C13" s="281"/>
      <c r="D13" s="281"/>
      <c r="E13" s="312"/>
    </row>
    <row r="14" spans="1:5" ht="108" customHeight="1">
      <c r="A14" s="857" t="s">
        <v>614</v>
      </c>
      <c r="B14" s="858"/>
      <c r="C14" s="858"/>
      <c r="D14" s="858"/>
      <c r="E14" s="859"/>
    </row>
    <row r="15" spans="1:5" ht="16.5" customHeight="1">
      <c r="A15" s="838" t="s">
        <v>351</v>
      </c>
      <c r="B15" s="838" t="s">
        <v>369</v>
      </c>
      <c r="C15" s="838" t="s">
        <v>371</v>
      </c>
      <c r="D15" s="860" t="s">
        <v>613</v>
      </c>
      <c r="E15" s="861"/>
    </row>
    <row r="16" spans="1:5">
      <c r="A16" s="839"/>
      <c r="B16" s="839"/>
      <c r="C16" s="839"/>
      <c r="D16" s="862"/>
      <c r="E16" s="863"/>
    </row>
    <row r="17" spans="1:5" ht="29.25" customHeight="1">
      <c r="A17" s="481">
        <v>1</v>
      </c>
      <c r="B17" s="482"/>
      <c r="C17" s="482"/>
      <c r="D17" s="852"/>
      <c r="E17" s="853"/>
    </row>
    <row r="18" spans="1:5" ht="29.25" customHeight="1">
      <c r="A18" s="481">
        <v>2</v>
      </c>
      <c r="B18" s="482"/>
      <c r="C18" s="482"/>
      <c r="D18" s="852"/>
      <c r="E18" s="853"/>
    </row>
    <row r="19" spans="1:5" ht="29.25" customHeight="1">
      <c r="A19" s="481">
        <v>3</v>
      </c>
      <c r="B19" s="482"/>
      <c r="C19" s="482"/>
      <c r="D19" s="483"/>
      <c r="E19" s="484"/>
    </row>
    <row r="20" spans="1:5" ht="29.25" customHeight="1">
      <c r="A20" s="481">
        <v>4</v>
      </c>
      <c r="B20" s="482"/>
      <c r="C20" s="482"/>
      <c r="D20" s="852"/>
      <c r="E20" s="853"/>
    </row>
    <row r="21" spans="1:5" ht="29.25" customHeight="1">
      <c r="A21" s="481">
        <v>5</v>
      </c>
      <c r="B21" s="482"/>
      <c r="C21" s="482"/>
      <c r="D21" s="852"/>
      <c r="E21" s="853"/>
    </row>
    <row r="22" spans="1:5" ht="16.5" customHeight="1">
      <c r="A22" s="311"/>
      <c r="B22" s="281"/>
      <c r="C22" s="318"/>
      <c r="D22" s="281"/>
      <c r="E22" s="312"/>
    </row>
    <row r="23" spans="1:5" ht="16.5" customHeight="1">
      <c r="A23" s="319" t="s">
        <v>6</v>
      </c>
      <c r="B23" s="67" t="str">
        <f>'Attach 3(JV)'!B24</f>
        <v/>
      </c>
      <c r="C23" s="37" t="s">
        <v>4</v>
      </c>
      <c r="D23" s="240" t="str">
        <f>'Attach 3(JV)'!E24</f>
        <v/>
      </c>
      <c r="E23" s="266"/>
    </row>
    <row r="24" spans="1:5" ht="16.5">
      <c r="A24" s="319" t="s">
        <v>7</v>
      </c>
      <c r="B24" s="240" t="str">
        <f>'Attach 3(JV)'!B25</f>
        <v/>
      </c>
      <c r="C24" s="37" t="s">
        <v>5</v>
      </c>
      <c r="D24" s="240" t="str">
        <f>'Attach 3(JV)'!E25</f>
        <v/>
      </c>
      <c r="E24" s="266"/>
    </row>
    <row r="25" spans="1:5">
      <c r="A25" s="320"/>
      <c r="E25" s="321"/>
    </row>
    <row r="26" spans="1:5">
      <c r="A26" s="320"/>
      <c r="E26" s="321"/>
    </row>
    <row r="27" spans="1:5">
      <c r="A27" s="320"/>
      <c r="E27" s="321"/>
    </row>
    <row r="28" spans="1:5" ht="15" customHeight="1">
      <c r="A28" s="322"/>
      <c r="B28" s="323"/>
      <c r="C28" s="323"/>
      <c r="D28" s="323"/>
      <c r="E28" s="324"/>
    </row>
  </sheetData>
  <sheetProtection password="CA1A" sheet="1" formatColumns="0" formatRows="0" selectLockedCells="1"/>
  <customSheetViews>
    <customSheetView guid="{B36D49CA-5796-4086-B7D0-4AD7F327B4E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
    </customSheetView>
    <customSheetView guid="{CD28740F-9825-447C-B887-B18F0232D12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2"/>
    </customSheetView>
    <customSheetView guid="{012A8702-091E-4FD1-8E26-12B65B8B3B8C}"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3"/>
    </customSheetView>
    <customSheetView guid="{0D490C87-B003-4943-9825-ACE0B8E7CC0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4"/>
    </customSheetView>
    <customSheetView guid="{4D67A8FB-66CE-4EFD-8932-C754BE25ED43}"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5"/>
    </customSheetView>
    <customSheetView guid="{B07CB001-8FAF-40AD-8AD5-A65A64B33B3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6"/>
    </customSheetView>
    <customSheetView guid="{8CF338B0-8CA3-4AF4-816D-CB7A6D8E33B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7"/>
    </customSheetView>
    <customSheetView guid="{D05C69EC-C4A6-4AED-AFBA-A3044FD4B3FB}" showPageBreaks="1" fitToPage="1" printArea="1" view="pageBreakPreview">
      <selection activeCell="B17" sqref="B17"/>
      <pageMargins left="0.7" right="0.7" top="0.75" bottom="0.75" header="0.3" footer="0.3"/>
      <pageSetup paperSize="9" scale="90" fitToHeight="10" orientation="portrait" horizontalDpi="4294967295" verticalDpi="4294967295" r:id="rId8"/>
    </customSheetView>
    <customSheetView guid="{1F125E51-1799-42D0-B41E-DC039BB17D59}"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9"/>
    </customSheetView>
    <customSheetView guid="{77353208-2D17-4D2E-ADE3-4F168F350B73}"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10"/>
    </customSheetView>
    <customSheetView guid="{010B040B-83D1-42E5-9354-A9BE9113BDA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1"/>
    </customSheetView>
    <customSheetView guid="{FC200EB0-6614-47DB-96CE-7610471486D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2"/>
    </customSheetView>
    <customSheetView guid="{35C772BD-8F05-4A18-BEC8-6AF744E2253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3"/>
    </customSheetView>
  </customSheetViews>
  <mergeCells count="16">
    <mergeCell ref="A3:E3"/>
    <mergeCell ref="A7:C7"/>
    <mergeCell ref="B8:C8"/>
    <mergeCell ref="B9:C9"/>
    <mergeCell ref="B10:C10"/>
    <mergeCell ref="B11:C11"/>
    <mergeCell ref="D21:E21"/>
    <mergeCell ref="A4:E4"/>
    <mergeCell ref="A14:E14"/>
    <mergeCell ref="A15:A16"/>
    <mergeCell ref="B15:B16"/>
    <mergeCell ref="C15:C16"/>
    <mergeCell ref="D15:E16"/>
    <mergeCell ref="D17:E17"/>
    <mergeCell ref="D18:E18"/>
    <mergeCell ref="D20:E20"/>
  </mergeCells>
  <pageMargins left="0.7" right="0.7" top="0.75" bottom="0.75" header="0.3" footer="0.3"/>
  <pageSetup paperSize="9" scale="90" fitToHeight="10" orientation="portrait" horizontalDpi="4294967295" verticalDpi="4294967295" r:id="rId14"/>
  <drawing r:id="rId15"/>
  <legacyDrawing r:id="rId16"/>
  <mc:AlternateContent xmlns:mc="http://schemas.openxmlformats.org/markup-compatibility/2006">
    <mc:Choice Requires="x14">
      <controls>
        <mc:AlternateContent xmlns:mc="http://schemas.openxmlformats.org/markup-compatibility/2006">
          <mc:Choice Requires="x14">
            <control shapeId="73729" r:id="rId17" name="Check Box 1">
              <controlPr defaultSize="0" print="0" autoFill="0" autoLine="0" autoPict="0">
                <anchor moveWithCells="1">
                  <from>
                    <xdr:col>4</xdr:col>
                    <xdr:colOff>914400</xdr:colOff>
                    <xdr:row>21</xdr:row>
                    <xdr:rowOff>0</xdr:rowOff>
                  </from>
                  <to>
                    <xdr:col>4</xdr:col>
                    <xdr:colOff>914400</xdr:colOff>
                    <xdr:row>26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1"/>
  <sheetViews>
    <sheetView showGridLines="0" view="pageBreakPreview" zoomScaleNormal="100" zoomScaleSheetLayoutView="100" workbookViewId="0">
      <selection activeCell="A17" sqref="A17"/>
    </sheetView>
  </sheetViews>
  <sheetFormatPr defaultRowHeight="16.5"/>
  <cols>
    <col min="1" max="1" width="12.140625" style="29" customWidth="1"/>
    <col min="2" max="2" width="20.5703125" style="29" customWidth="1"/>
    <col min="3" max="3" width="11.42578125" style="29" customWidth="1"/>
    <col min="4" max="4" width="15.42578125" style="29" customWidth="1"/>
    <col min="5" max="5" width="39.28515625" style="29" customWidth="1"/>
    <col min="6" max="7" width="9.140625" style="24"/>
    <col min="8" max="8" width="0" style="24" hidden="1" customWidth="1"/>
    <col min="9" max="16384" width="9.140625" style="25"/>
  </cols>
  <sheetData>
    <row r="1" spans="1:26">
      <c r="A1" s="21" t="str">
        <f>Basic!A3&amp;Basic!B3</f>
        <v>Specification No. :CC/NT/W-AIS/DOM/A06/24/04589</v>
      </c>
      <c r="B1" s="22"/>
      <c r="C1" s="22"/>
      <c r="D1" s="22"/>
      <c r="E1" s="23" t="str">
        <f>"Attachment-6 "</f>
        <v xml:space="preserve">Attachment-6 </v>
      </c>
      <c r="Z1" s="154"/>
    </row>
    <row r="2" spans="1:26" ht="10.5" customHeight="1">
      <c r="Z2" s="154"/>
    </row>
    <row r="3" spans="1:26" ht="92.25" customHeight="1">
      <c r="A3" s="614" t="str">
        <f>'Attach 3(JV)'!A3</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614"/>
      <c r="C3" s="614"/>
      <c r="D3" s="614"/>
      <c r="E3" s="614"/>
      <c r="F3" s="26"/>
      <c r="G3" s="27"/>
      <c r="H3" s="26"/>
    </row>
    <row r="4" spans="1:26" ht="15.75" customHeight="1">
      <c r="A4" s="28"/>
      <c r="H4" s="30"/>
      <c r="I4" s="10"/>
    </row>
    <row r="5" spans="1:26" ht="20.100000000000001" customHeight="1">
      <c r="A5" s="609" t="s">
        <v>48</v>
      </c>
      <c r="B5" s="609"/>
      <c r="C5" s="609"/>
      <c r="D5" s="609"/>
      <c r="E5" s="609"/>
      <c r="F5" s="31"/>
      <c r="H5" s="30"/>
      <c r="I5" s="10"/>
    </row>
    <row r="6" spans="1:26" ht="10.5" customHeight="1">
      <c r="A6" s="32"/>
      <c r="H6" s="30"/>
      <c r="I6" s="10"/>
    </row>
    <row r="7" spans="1:26" ht="20.100000000000001" customHeight="1">
      <c r="A7" s="33" t="str">
        <f>'Attach 3(JV)'!A7</f>
        <v>Bidder’s Name and Address :</v>
      </c>
      <c r="E7" s="14" t="str">
        <f>'Attach 3(JV)'!E7</f>
        <v>To:</v>
      </c>
      <c r="H7" s="30"/>
      <c r="I7" s="10"/>
    </row>
    <row r="8" spans="1:26" ht="36" customHeight="1">
      <c r="A8" s="607" t="str">
        <f>'Attach 3(JV)'!A8</f>
        <v/>
      </c>
      <c r="B8" s="607"/>
      <c r="C8" s="607"/>
      <c r="D8" s="607"/>
      <c r="E8" s="11" t="str">
        <f>'Attach 3(JV)'!E8</f>
        <v>Contract Services</v>
      </c>
      <c r="H8" s="30"/>
      <c r="I8" s="10"/>
    </row>
    <row r="9" spans="1:26" ht="20.100000000000001" customHeight="1">
      <c r="A9" s="12" t="s">
        <v>353</v>
      </c>
      <c r="B9" s="611" t="str">
        <f>'Attach 3(JV)'!B9</f>
        <v/>
      </c>
      <c r="C9" s="611"/>
      <c r="D9" s="611"/>
      <c r="E9" s="11" t="str">
        <f>'Attach 3(JV)'!E9</f>
        <v>Power Grid Corporation of India Ltd.,</v>
      </c>
      <c r="H9" s="30"/>
      <c r="I9" s="10"/>
    </row>
    <row r="10" spans="1:26" ht="20.100000000000001" customHeight="1">
      <c r="A10" s="12" t="s">
        <v>355</v>
      </c>
      <c r="B10" s="611" t="str">
        <f>'Attach 3(JV)'!B10</f>
        <v/>
      </c>
      <c r="C10" s="611"/>
      <c r="D10" s="611"/>
      <c r="E10" s="11" t="str">
        <f>'Attach 3(JV)'!E10</f>
        <v>"Saudamini", Plot No. 2, Sector 29</v>
      </c>
      <c r="H10" s="30"/>
      <c r="I10" s="10"/>
    </row>
    <row r="11" spans="1:26" ht="20.100000000000001" customHeight="1">
      <c r="B11" s="611" t="str">
        <f>'Attach 3(JV)'!B11</f>
        <v/>
      </c>
      <c r="C11" s="611"/>
      <c r="D11" s="611"/>
      <c r="E11" s="11" t="str">
        <f>'Attach 3(JV)'!E11</f>
        <v>Gurgaon (Haryana) - 122001</v>
      </c>
    </row>
    <row r="12" spans="1:26" ht="17.25" customHeight="1">
      <c r="A12" s="32"/>
      <c r="B12" s="611" t="str">
        <f>'Attach 3(JV)'!B12</f>
        <v/>
      </c>
      <c r="C12" s="611"/>
      <c r="D12" s="611"/>
      <c r="E12" s="11"/>
    </row>
    <row r="13" spans="1:26" ht="21" customHeight="1">
      <c r="A13" s="29" t="s">
        <v>347</v>
      </c>
      <c r="B13" s="100"/>
      <c r="C13" s="100"/>
      <c r="D13" s="100"/>
    </row>
    <row r="14" spans="1:26" ht="54.75" customHeight="1">
      <c r="A14" s="610" t="s">
        <v>49</v>
      </c>
      <c r="B14" s="610"/>
      <c r="C14" s="610"/>
      <c r="D14" s="610"/>
      <c r="E14" s="610"/>
      <c r="F14" s="34"/>
      <c r="G14" s="34"/>
      <c r="H14" s="34"/>
    </row>
    <row r="15" spans="1:26" ht="25.5" customHeight="1">
      <c r="A15" s="32"/>
      <c r="B15" s="32"/>
      <c r="C15" s="32"/>
      <c r="D15" s="32"/>
      <c r="E15" s="32"/>
      <c r="F15" s="34"/>
      <c r="G15" s="34"/>
      <c r="H15" s="34"/>
    </row>
    <row r="16" spans="1:26" ht="42" customHeight="1">
      <c r="A16" s="46" t="s">
        <v>351</v>
      </c>
      <c r="B16" s="46" t="s">
        <v>50</v>
      </c>
      <c r="C16" s="868" t="s">
        <v>51</v>
      </c>
      <c r="D16" s="868"/>
      <c r="E16" s="46" t="s">
        <v>52</v>
      </c>
      <c r="F16" s="34"/>
      <c r="G16" s="34"/>
      <c r="H16" s="34"/>
    </row>
    <row r="17" spans="1:8" ht="21" customHeight="1">
      <c r="A17" s="251"/>
      <c r="B17" s="251"/>
      <c r="C17" s="865"/>
      <c r="D17" s="866"/>
      <c r="E17" s="251"/>
      <c r="F17" s="34"/>
      <c r="G17" s="34"/>
      <c r="H17" s="34"/>
    </row>
    <row r="18" spans="1:8" ht="21" customHeight="1">
      <c r="A18" s="251"/>
      <c r="B18" s="251"/>
      <c r="C18" s="865"/>
      <c r="D18" s="866"/>
      <c r="E18" s="251"/>
      <c r="F18" s="34"/>
      <c r="G18" s="34"/>
      <c r="H18" s="34"/>
    </row>
    <row r="19" spans="1:8" ht="21" customHeight="1">
      <c r="A19" s="251"/>
      <c r="B19" s="251"/>
      <c r="C19" s="867"/>
      <c r="D19" s="867"/>
      <c r="E19" s="251"/>
      <c r="F19" s="34"/>
      <c r="G19" s="34"/>
      <c r="H19" s="34"/>
    </row>
    <row r="20" spans="1:8" ht="21" customHeight="1">
      <c r="A20" s="251"/>
      <c r="B20" s="251"/>
      <c r="C20" s="867"/>
      <c r="D20" s="867"/>
      <c r="E20" s="251"/>
      <c r="F20" s="198"/>
      <c r="G20" s="198"/>
      <c r="H20" s="197" t="b">
        <v>1</v>
      </c>
    </row>
    <row r="21" spans="1:8" ht="21" customHeight="1">
      <c r="A21" s="251"/>
      <c r="B21" s="251"/>
      <c r="C21" s="867"/>
      <c r="D21" s="867"/>
      <c r="E21" s="251"/>
      <c r="F21" s="198"/>
      <c r="G21" s="198"/>
      <c r="H21" s="199"/>
    </row>
    <row r="22" spans="1:8" ht="16.5" customHeight="1">
      <c r="D22" s="32"/>
      <c r="E22" s="32"/>
      <c r="F22" s="34"/>
      <c r="G22" s="34"/>
      <c r="H22" s="34"/>
    </row>
    <row r="23" spans="1:8" s="24" customFormat="1" ht="51.75" customHeight="1">
      <c r="A23" s="829" t="s">
        <v>53</v>
      </c>
      <c r="B23" s="829"/>
      <c r="C23" s="829"/>
      <c r="D23" s="829"/>
      <c r="E23" s="829"/>
      <c r="F23" s="34"/>
      <c r="G23" s="34"/>
      <c r="H23" s="34"/>
    </row>
    <row r="24" spans="1:8" s="24" customFormat="1" ht="96.75" customHeight="1">
      <c r="A24" s="829" t="s">
        <v>54</v>
      </c>
      <c r="B24" s="829"/>
      <c r="C24" s="829"/>
      <c r="D24" s="829"/>
      <c r="E24" s="829"/>
      <c r="F24" s="34"/>
      <c r="G24" s="34"/>
      <c r="H24" s="34"/>
    </row>
    <row r="25" spans="1:8" s="24" customFormat="1" ht="24" customHeight="1">
      <c r="A25" s="195"/>
      <c r="B25" s="195"/>
      <c r="C25" s="195"/>
      <c r="D25" s="37"/>
      <c r="E25" s="195"/>
      <c r="F25" s="34"/>
      <c r="G25" s="34"/>
      <c r="H25" s="34"/>
    </row>
    <row r="26" spans="1:8" ht="24" customHeight="1">
      <c r="A26" s="36" t="s">
        <v>6</v>
      </c>
      <c r="B26" s="67" t="str">
        <f>'Attach 3(JV)'!B24</f>
        <v/>
      </c>
      <c r="C26" s="39"/>
      <c r="D26" s="37" t="s">
        <v>4</v>
      </c>
      <c r="E26" s="240" t="str">
        <f>'Attach 3(JV)'!E24</f>
        <v/>
      </c>
    </row>
    <row r="27" spans="1:8" ht="24" customHeight="1">
      <c r="A27" s="36" t="s">
        <v>7</v>
      </c>
      <c r="B27" s="240" t="str">
        <f>'Attach 3(JV)'!B25</f>
        <v/>
      </c>
      <c r="C27" s="39"/>
      <c r="D27" s="37" t="s">
        <v>5</v>
      </c>
      <c r="E27" s="240" t="str">
        <f>'Attach 3(JV)'!E25</f>
        <v/>
      </c>
    </row>
    <row r="28" spans="1:8" ht="24" customHeight="1">
      <c r="D28" s="37"/>
    </row>
    <row r="29" spans="1:8" ht="24" customHeight="1">
      <c r="D29" s="37"/>
    </row>
    <row r="30" spans="1:8" s="52" customFormat="1" ht="32.25" customHeight="1">
      <c r="A30" s="33" t="str">
        <f>A1</f>
        <v>Specification No. :CC/NT/W-AIS/DOM/A06/24/04589</v>
      </c>
      <c r="B30" s="33"/>
      <c r="C30" s="33"/>
      <c r="D30" s="33"/>
      <c r="E30" s="59" t="str">
        <f>"Annexure I to" &amp; E1</f>
        <v xml:space="preserve">Annexure I toAttachment-6 </v>
      </c>
      <c r="F30" s="51"/>
      <c r="G30" s="51"/>
      <c r="H30" s="51"/>
    </row>
    <row r="31" spans="1:8" ht="15.75" customHeight="1">
      <c r="A31" s="869"/>
      <c r="B31" s="869"/>
      <c r="C31" s="869"/>
      <c r="D31" s="869"/>
      <c r="E31" s="869"/>
    </row>
    <row r="32" spans="1:8" ht="20.100000000000001" customHeight="1">
      <c r="A32" s="612" t="str">
        <f>A5</f>
        <v>(Alternative, Deviations and Exceptions to the Provisions)</v>
      </c>
      <c r="B32" s="612"/>
      <c r="C32" s="612"/>
      <c r="D32" s="612"/>
      <c r="E32" s="612"/>
    </row>
    <row r="33" spans="1:5" ht="20.100000000000001" customHeight="1">
      <c r="A33" s="612" t="s">
        <v>181</v>
      </c>
      <c r="B33" s="612"/>
      <c r="C33" s="612"/>
      <c r="D33" s="612"/>
      <c r="E33" s="612"/>
    </row>
    <row r="34" spans="1:5" ht="20.100000000000001" customHeight="1"/>
    <row r="35" spans="1:5" ht="42" customHeight="1">
      <c r="A35" s="46" t="s">
        <v>351</v>
      </c>
      <c r="B35" s="46" t="s">
        <v>50</v>
      </c>
      <c r="C35" s="868" t="s">
        <v>51</v>
      </c>
      <c r="D35" s="868"/>
      <c r="E35" s="46" t="s">
        <v>52</v>
      </c>
    </row>
    <row r="36" spans="1:5" ht="39.950000000000003" customHeight="1">
      <c r="A36" s="251"/>
      <c r="B36" s="251"/>
      <c r="C36" s="865"/>
      <c r="D36" s="866"/>
      <c r="E36" s="251"/>
    </row>
    <row r="37" spans="1:5" ht="39.950000000000003" customHeight="1">
      <c r="A37" s="251"/>
      <c r="B37" s="251"/>
      <c r="C37" s="865"/>
      <c r="D37" s="866"/>
      <c r="E37" s="251"/>
    </row>
    <row r="38" spans="1:5" ht="39.950000000000003" customHeight="1">
      <c r="A38" s="251"/>
      <c r="B38" s="251"/>
      <c r="C38" s="865"/>
      <c r="D38" s="866"/>
      <c r="E38" s="251"/>
    </row>
    <row r="39" spans="1:5" ht="39.950000000000003" customHeight="1">
      <c r="A39" s="251"/>
      <c r="B39" s="251"/>
      <c r="C39" s="865"/>
      <c r="D39" s="866"/>
      <c r="E39" s="251"/>
    </row>
    <row r="40" spans="1:5" ht="39.950000000000003" customHeight="1">
      <c r="A40" s="251"/>
      <c r="B40" s="251"/>
      <c r="C40" s="865"/>
      <c r="D40" s="866"/>
      <c r="E40" s="251"/>
    </row>
    <row r="41" spans="1:5" ht="39.950000000000003" customHeight="1">
      <c r="A41" s="251"/>
      <c r="B41" s="251"/>
      <c r="C41" s="865"/>
      <c r="D41" s="866"/>
      <c r="E41" s="251"/>
    </row>
    <row r="42" spans="1:5" ht="39.950000000000003" customHeight="1">
      <c r="A42" s="251"/>
      <c r="B42" s="251"/>
      <c r="C42" s="865"/>
      <c r="D42" s="866"/>
      <c r="E42" s="251"/>
    </row>
    <row r="43" spans="1:5" ht="39.950000000000003" customHeight="1">
      <c r="A43" s="251"/>
      <c r="B43" s="251"/>
      <c r="C43" s="865"/>
      <c r="D43" s="866"/>
      <c r="E43" s="251"/>
    </row>
    <row r="44" spans="1:5" ht="39.950000000000003" customHeight="1">
      <c r="A44" s="251"/>
      <c r="B44" s="251"/>
      <c r="C44" s="865"/>
      <c r="D44" s="866"/>
      <c r="E44" s="251"/>
    </row>
    <row r="45" spans="1:5" ht="39.950000000000003" customHeight="1">
      <c r="A45" s="251"/>
      <c r="B45" s="251"/>
      <c r="C45" s="865"/>
      <c r="D45" s="866"/>
      <c r="E45" s="251"/>
    </row>
    <row r="46" spans="1:5" ht="20.100000000000001" customHeight="1"/>
    <row r="47" spans="1:5" ht="25.5" customHeight="1"/>
    <row r="48" spans="1:5" ht="25.5" customHeight="1">
      <c r="A48" s="25"/>
      <c r="B48" s="25"/>
      <c r="C48" s="25"/>
      <c r="D48" s="37"/>
      <c r="E48" s="25"/>
    </row>
    <row r="49" spans="1:5" ht="25.5" customHeight="1">
      <c r="A49" s="36" t="s">
        <v>6</v>
      </c>
      <c r="B49" s="67" t="str">
        <f>B26</f>
        <v/>
      </c>
      <c r="C49" s="39"/>
      <c r="D49" s="37" t="s">
        <v>4</v>
      </c>
      <c r="E49" s="240" t="str">
        <f>E26</f>
        <v/>
      </c>
    </row>
    <row r="50" spans="1:5" ht="25.5" customHeight="1">
      <c r="A50" s="36" t="s">
        <v>7</v>
      </c>
      <c r="B50" s="245" t="str">
        <f>B27</f>
        <v/>
      </c>
      <c r="C50" s="39"/>
      <c r="D50" s="37" t="s">
        <v>5</v>
      </c>
      <c r="E50" s="240" t="str">
        <f>E27</f>
        <v/>
      </c>
    </row>
    <row r="51" spans="1:5" ht="25.5" customHeight="1">
      <c r="D51" s="37"/>
    </row>
  </sheetData>
  <sheetProtection password="CBD2" sheet="1" formatColumns="0" formatRows="0" selectLockedCells="1"/>
  <customSheetViews>
    <customSheetView guid="{B36D49CA-5796-4086-B7D0-4AD7F327B4E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1"/>
      <headerFooter alignWithMargins="0">
        <oddFooter>&amp;R&amp;"Book Antiqua,Bold"&amp;8 Page &amp;P of &amp;N</oddFooter>
      </headerFooter>
    </customSheetView>
    <customSheetView guid="{CD28740F-9825-447C-B887-B18F0232D126}"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2"/>
      <headerFooter alignWithMargins="0">
        <oddFooter>&amp;R&amp;"Book Antiqua,Bold"&amp;8 Page &amp;P of &amp;N</oddFooter>
      </headerFooter>
    </customSheetView>
    <customSheetView guid="{012A8702-091E-4FD1-8E26-12B65B8B3B8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
      <headerFooter alignWithMargins="0">
        <oddFooter>&amp;R&amp;"Book Antiqua,Bold"&amp;8 Page &amp;P of &amp;N</oddFooter>
      </headerFooter>
    </customSheetView>
    <customSheetView guid="{0D490C87-B003-4943-9825-ACE0B8E7CC06}"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4"/>
      <headerFooter alignWithMargins="0">
        <oddFooter>&amp;R&amp;"Book Antiqua,Bold"&amp;8 Page &amp;P of &amp;N</oddFooter>
      </headerFooter>
    </customSheetView>
    <customSheetView guid="{4D67A8FB-66CE-4EFD-8932-C754BE25ED4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5"/>
      <headerFooter alignWithMargins="0">
        <oddFooter>&amp;R&amp;"Book Antiqua,Bold"&amp;8 Page &amp;P of &amp;N</oddFooter>
      </headerFooter>
    </customSheetView>
    <customSheetView guid="{B07CB001-8FAF-40AD-8AD5-A65A64B33B3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6"/>
      <headerFooter alignWithMargins="0">
        <oddFooter>&amp;R&amp;"Book Antiqua,Bold"&amp;8 Page &amp;P of &amp;N</oddFooter>
      </headerFooter>
    </customSheetView>
    <customSheetView guid="{8CF338B0-8CA3-4AF4-816D-CB7A6D8E33BC}" showPageBreaks="1" showGridLines="0" printArea="1" hiddenColumns="1" view="pageBreakPreview" topLeftCell="A13">
      <selection activeCell="C40" sqref="C40:D40"/>
      <rowBreaks count="1" manualBreakCount="1">
        <brk id="27" max="4" man="1"/>
      </rowBreaks>
      <pageMargins left="0.75" right="0.63" top="0.57999999999999996" bottom="0.4" header="0.34" footer="0.2"/>
      <pageSetup scale="94" orientation="portrait" r:id="rId7"/>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C40" sqref="C40:D40"/>
      <rowBreaks count="1" manualBreakCount="1">
        <brk id="27" max="4" man="1"/>
      </rowBreaks>
      <pageMargins left="0.75" right="0.63" top="0.57999999999999996" bottom="0.4" header="0.34" footer="0.2"/>
      <pageSetup scale="94" orientation="portrait" r:id="rId8"/>
      <headerFooter alignWithMargins="0">
        <oddFooter>&amp;R&amp;"Book Antiqua,Bold"&amp;8 Page &amp;P of &amp;N</oddFooter>
      </headerFooter>
    </customSheetView>
    <customSheetView guid="{BE615921-12B2-47E1-81BB-292B559B4C46}" showPageBreaks="1" showGridLines="0" printArea="1" hiddenColumns="1" view="pageBreakPreview" topLeftCell="A24">
      <selection activeCell="C40" sqref="C40:D40"/>
      <rowBreaks count="1" manualBreakCount="1">
        <brk id="27" max="4" man="1"/>
      </rowBreaks>
      <pageMargins left="0.75" right="0.63" top="0.57999999999999996" bottom="0.4" header="0.34" footer="0.2"/>
      <pageSetup scale="94" orientation="portrait" r:id="rId9"/>
      <headerFooter alignWithMargins="0">
        <oddFooter>&amp;R&amp;"Book Antiqua,Bold"&amp;8 Page &amp;P of &amp;N</oddFooter>
      </headerFooter>
    </customSheetView>
    <customSheetView guid="{13A93EBF-985A-49FD-9FE0-DC75D238EC8C}" showPageBreaks="1" showGridLines="0" printArea="1" hiddenColumns="1" view="pageBreakPreview" topLeftCell="A7">
      <selection activeCell="E20" sqref="E20"/>
      <rowBreaks count="1" manualBreakCount="1">
        <brk id="27" max="4" man="1"/>
      </rowBreaks>
      <pageMargins left="0.75" right="0.63" top="0.57999999999999996" bottom="0.4" header="0.34" footer="0.2"/>
      <pageSetup scale="94" orientation="portrait" r:id="rId10"/>
      <headerFooter alignWithMargins="0">
        <oddFooter>&amp;R&amp;"Book Antiqua,Bold"&amp;8 Page &amp;P of &amp;N</oddFooter>
      </headerFooter>
    </customSheetView>
    <customSheetView guid="{1E2D7167-D6B7-4690-9A83-BF768C4223A4}"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11"/>
      <headerFooter alignWithMargins="0">
        <oddFooter>&amp;R&amp;"Book Antiqua,Bold"&amp;8 Page &amp;P of &amp;N</oddFooter>
      </headerFooter>
    </customSheetView>
    <customSheetView guid="{7A88FC7A-7690-48AB-B789-172043AFADC8}" showPageBreaks="1" showGridLines="0" printArea="1" hiddenColumns="1" view="pageBreakPreview" topLeftCell="A13">
      <selection activeCell="B75" sqref="B75:C75"/>
      <rowBreaks count="1" manualBreakCount="1">
        <brk id="27" max="4" man="1"/>
      </rowBreaks>
      <pageMargins left="0.75" right="0.63" top="0.57999999999999996" bottom="0.4" header="0.34" footer="0.2"/>
      <pageSetup scale="94" orientation="portrait" r:id="rId12"/>
      <headerFooter alignWithMargins="0">
        <oddFooter>&amp;R&amp;"Book Antiqua,Bold"&amp;8 Page &amp;P of &amp;N</oddFooter>
      </headerFooter>
    </customSheetView>
    <customSheetView guid="{CB7CD015-9A92-451A-BEF4-2BC98E3768DD}" showPageBreaks="1" showGridLines="0" printArea="1" hiddenColumns="1" view="pageBreakPreview">
      <selection activeCell="A17" sqref="A17"/>
      <pageMargins left="0.75" right="0.63" top="0.57999999999999996" bottom="0.4" header="0.34" footer="0.2"/>
      <pageSetup scale="96" orientation="portrait" r:id="rId13"/>
      <headerFooter alignWithMargins="0">
        <oddFooter>&amp;R&amp;"Book Antiqua,Bold"&amp;8 Page &amp;P of &amp;N</oddFooter>
      </headerFooter>
    </customSheetView>
    <customSheetView guid="{44C1C443-3199-4288-884A-D16AF7B2CD69}" showPageBreaks="1" showGridLines="0" printArea="1" hiddenColumns="1" view="pageBreakPreview">
      <selection activeCell="A17" sqref="A17"/>
      <pageMargins left="0.75" right="0.63" top="0.57999999999999996" bottom="0.4" header="0.34" footer="0.2"/>
      <pageSetup scale="96" orientation="portrait" r:id="rId14"/>
      <headerFooter alignWithMargins="0">
        <oddFooter>&amp;R&amp;"Book Antiqua,Bold"&amp;8 Page &amp;P of &amp;N</oddFooter>
      </headerFooter>
    </customSheetView>
    <customSheetView guid="{82E8A0F5-0020-4355-95CF-28601763A783}" showPageBreaks="1" showGridLines="0" printArea="1" hiddenColumns="1" view="pageBreakPreview" topLeftCell="A13">
      <selection activeCell="A17" sqref="A17"/>
      <pageMargins left="0.75" right="0.63" top="0.57999999999999996" bottom="0.4" header="0.34" footer="0.2"/>
      <pageSetup scale="96" orientation="portrait" r:id="rId15"/>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6"/>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8"/>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21"/>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23"/>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4"/>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5"/>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6"/>
      <headerFooter alignWithMargins="0">
        <oddFooter>&amp;R&amp;"Book Antiqua,Bold"&amp;8 Page &amp;P of &amp;N</oddFooter>
      </headerFooter>
    </customSheetView>
    <customSheetView guid="{82C64B11-1F50-45B5-B7BB-9F1DC733C833}" showPageBreaks="1" showGridLines="0" printArea="1" hiddenColumns="1" view="pageBreakPreview" topLeftCell="A11">
      <selection activeCell="B75" sqref="B75:C75"/>
      <rowBreaks count="1" manualBreakCount="1">
        <brk id="27"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CFBF18EC-8277-4311-991B-395AF21BB33B}"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AA750348-930C-43DE-ADD0-8D60980F5013}"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9"/>
      <headerFooter alignWithMargins="0">
        <oddFooter>&amp;R&amp;"Book Antiqua,Bold"&amp;8 Page &amp;P of &amp;N</oddFooter>
      </headerFooter>
    </customSheetView>
    <customSheetView guid="{14C32814-5A59-4863-9FB1-822FBB75D7D1}"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0"/>
      <headerFooter alignWithMargins="0">
        <oddFooter>&amp;R&amp;"Book Antiqua,Bold"&amp;8 Page &amp;P of &amp;N</oddFooter>
      </headerFooter>
    </customSheetView>
    <customSheetView guid="{1F125E51-1799-42D0-B41E-DC039BB17D59}" showPageBreaks="1" showGridLines="0" printArea="1" hiddenColumns="1" view="pageBreakPreview">
      <selection activeCell="C40" sqref="C40:D40"/>
      <rowBreaks count="1" manualBreakCount="1">
        <brk id="27" max="4" man="1"/>
      </rowBreaks>
      <pageMargins left="0.75" right="0.63" top="0.57999999999999996" bottom="0.4" header="0.34" footer="0.2"/>
      <pageSetup scale="94" orientation="portrait" r:id="rId31"/>
      <headerFooter alignWithMargins="0">
        <oddFooter>&amp;R&amp;"Book Antiqua,Bold"&amp;8 Page &amp;P of &amp;N</oddFooter>
      </headerFooter>
    </customSheetView>
    <customSheetView guid="{77353208-2D17-4D2E-ADE3-4F168F350B7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2"/>
      <headerFooter alignWithMargins="0">
        <oddFooter>&amp;R&amp;"Book Antiqua,Bold"&amp;8 Page &amp;P of &amp;N</oddFooter>
      </headerFooter>
    </customSheetView>
    <customSheetView guid="{010B040B-83D1-42E5-9354-A9BE9113BDA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3"/>
      <headerFooter alignWithMargins="0">
        <oddFooter>&amp;R&amp;"Book Antiqua,Bold"&amp;8 Page &amp;P of &amp;N</oddFooter>
      </headerFooter>
    </customSheetView>
    <customSheetView guid="{FC200EB0-6614-47DB-96CE-7610471486D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4"/>
      <headerFooter alignWithMargins="0">
        <oddFooter>&amp;R&amp;"Book Antiqua,Bold"&amp;8 Page &amp;P of &amp;N</oddFooter>
      </headerFooter>
    </customSheetView>
    <customSheetView guid="{35C772BD-8F05-4A18-BEC8-6AF744E2253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5"/>
      <headerFooter alignWithMargins="0">
        <oddFooter>&amp;R&amp;"Book Antiqua,Bold"&amp;8 Page &amp;P of &amp;N</oddFooter>
      </headerFooter>
    </customSheetView>
  </customSheetViews>
  <mergeCells count="30">
    <mergeCell ref="C16:D16"/>
    <mergeCell ref="A8:D8"/>
    <mergeCell ref="A31:E31"/>
    <mergeCell ref="A3:E3"/>
    <mergeCell ref="A5:E5"/>
    <mergeCell ref="A14:E14"/>
    <mergeCell ref="B9:D9"/>
    <mergeCell ref="B10:D10"/>
    <mergeCell ref="B11:D11"/>
    <mergeCell ref="B12:D12"/>
    <mergeCell ref="C17:D17"/>
    <mergeCell ref="C20:D20"/>
    <mergeCell ref="C18:D18"/>
    <mergeCell ref="C19:D19"/>
    <mergeCell ref="C45:D45"/>
    <mergeCell ref="C41:D41"/>
    <mergeCell ref="C42:D42"/>
    <mergeCell ref="C21:D21"/>
    <mergeCell ref="A23:E23"/>
    <mergeCell ref="A24:E24"/>
    <mergeCell ref="A32:E32"/>
    <mergeCell ref="C39:D39"/>
    <mergeCell ref="C37:D37"/>
    <mergeCell ref="C38:D38"/>
    <mergeCell ref="C44:D44"/>
    <mergeCell ref="A33:E33"/>
    <mergeCell ref="C35:D35"/>
    <mergeCell ref="C36:D36"/>
    <mergeCell ref="C40:D40"/>
    <mergeCell ref="C43:D43"/>
  </mergeCells>
  <phoneticPr fontId="6" type="noConversion"/>
  <conditionalFormatting sqref="A52:E52">
    <cfRule type="expression" dxfId="14" priority="2" stopIfTrue="1">
      <formula>$H$20="No"</formula>
    </cfRule>
  </conditionalFormatting>
  <conditionalFormatting sqref="A31:E51">
    <cfRule type="expression" dxfId="13" priority="3" stopIfTrue="1">
      <formula>$H$20=FALSE</formula>
    </cfRule>
  </conditionalFormatting>
  <conditionalFormatting sqref="A30:E30">
    <cfRule type="expression" dxfId="12" priority="1" stopIfTrue="1">
      <formula>$H$20=FALSE</formula>
    </cfRule>
  </conditionalFormatting>
  <pageMargins left="0.75" right="0.63" top="0.57999999999999996" bottom="0.4" header="0.34" footer="0.2"/>
  <pageSetup scale="94" orientation="portrait" r:id="rId36"/>
  <headerFooter alignWithMargins="0">
    <oddFooter>&amp;R&amp;"Book Antiqua,Bold"&amp;8 Page &amp;P of &amp;N</oddFooter>
  </headerFooter>
  <rowBreaks count="1" manualBreakCount="1">
    <brk id="27" max="4" man="1"/>
  </rowBreaks>
  <drawing r:id="rId37"/>
  <legacyDrawing r:id="rId38"/>
  <mc:AlternateContent xmlns:mc="http://schemas.openxmlformats.org/markup-compatibility/2006">
    <mc:Choice Requires="x14">
      <controls>
        <mc:AlternateContent xmlns:mc="http://schemas.openxmlformats.org/markup-compatibility/2006">
          <mc:Choice Requires="x14">
            <control shapeId="10254" r:id="rId39"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A5" sqref="A5:E5"/>
    </sheetView>
  </sheetViews>
  <sheetFormatPr defaultRowHeight="16.5"/>
  <cols>
    <col min="1" max="1" width="12.140625" style="29" customWidth="1"/>
    <col min="2" max="2" width="20.5703125" style="29" customWidth="1"/>
    <col min="3" max="3" width="11.42578125" style="29" customWidth="1"/>
    <col min="4" max="4" width="17.7109375" style="29" customWidth="1"/>
    <col min="5" max="5" width="39.28515625" style="29" customWidth="1"/>
    <col min="6" max="8" width="9.140625" style="24"/>
    <col min="9" max="16384" width="9.140625" style="25"/>
  </cols>
  <sheetData>
    <row r="1" spans="1:9">
      <c r="A1" s="21" t="str">
        <f>Basic!A3&amp;Basic!B3</f>
        <v>Specification No. :CC/NT/W-AIS/DOM/A06/24/04589</v>
      </c>
      <c r="B1" s="22"/>
      <c r="C1" s="22"/>
      <c r="D1" s="22"/>
      <c r="E1" s="18" t="str">
        <f>"Attachment-7 "</f>
        <v xml:space="preserve">Attachment-7 </v>
      </c>
    </row>
    <row r="2" spans="1:9">
      <c r="E2" s="224"/>
    </row>
    <row r="3" spans="1:9" ht="87" customHeight="1">
      <c r="A3" s="614" t="str">
        <f>'Attach 3(JV)'!A3</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614"/>
      <c r="C3" s="614"/>
      <c r="D3" s="614"/>
      <c r="E3" s="614"/>
      <c r="F3" s="26"/>
      <c r="G3" s="27"/>
      <c r="H3" s="26"/>
    </row>
    <row r="4" spans="1:9" ht="20.100000000000001" customHeight="1">
      <c r="A4" s="28"/>
      <c r="H4" s="30"/>
      <c r="I4" s="10"/>
    </row>
    <row r="5" spans="1:9" ht="20.100000000000001" customHeight="1">
      <c r="A5" s="609" t="s">
        <v>184</v>
      </c>
      <c r="B5" s="609"/>
      <c r="C5" s="609"/>
      <c r="D5" s="609"/>
      <c r="E5" s="609"/>
      <c r="F5" s="31"/>
      <c r="H5" s="30"/>
      <c r="I5" s="10"/>
    </row>
    <row r="6" spans="1:9" ht="20.100000000000001" customHeight="1">
      <c r="A6" s="32"/>
      <c r="H6" s="30"/>
      <c r="I6" s="10"/>
    </row>
    <row r="7" spans="1:9" ht="20.100000000000001" customHeight="1">
      <c r="A7" s="33" t="str">
        <f>'Attach 3(JV)'!A7</f>
        <v>Bidder’s Name and Address :</v>
      </c>
      <c r="E7" s="14" t="str">
        <f>'Attach 3(JV)'!E7</f>
        <v>To:</v>
      </c>
      <c r="H7" s="30"/>
      <c r="I7" s="10"/>
    </row>
    <row r="8" spans="1:9" ht="36" customHeight="1">
      <c r="A8" s="607" t="str">
        <f>'Attach 3(JV)'!A8</f>
        <v/>
      </c>
      <c r="B8" s="607"/>
      <c r="C8" s="607"/>
      <c r="D8" s="607"/>
      <c r="E8" s="147" t="str">
        <f>'Attach 3(JV)'!E8</f>
        <v>Contract Services</v>
      </c>
      <c r="H8" s="30"/>
      <c r="I8" s="10"/>
    </row>
    <row r="9" spans="1:9" ht="20.100000000000001" customHeight="1">
      <c r="A9" s="12" t="s">
        <v>353</v>
      </c>
      <c r="B9" s="611" t="str">
        <f>'Attach 3(JV)'!B9</f>
        <v/>
      </c>
      <c r="C9" s="611"/>
      <c r="D9" s="611"/>
      <c r="E9" s="147" t="str">
        <f>'Attach 3(JV)'!E9</f>
        <v>Power Grid Corporation of India Ltd.,</v>
      </c>
      <c r="H9" s="30"/>
      <c r="I9" s="10"/>
    </row>
    <row r="10" spans="1:9" ht="20.100000000000001" customHeight="1">
      <c r="A10" s="12" t="s">
        <v>355</v>
      </c>
      <c r="B10" s="611" t="str">
        <f>'Attach 3(JV)'!B10</f>
        <v/>
      </c>
      <c r="C10" s="611"/>
      <c r="D10" s="611"/>
      <c r="E10" s="147" t="str">
        <f>'Attach 3(JV)'!E10</f>
        <v>"Saudamini", Plot No. 2, Sector 29</v>
      </c>
      <c r="H10" s="30"/>
      <c r="I10" s="10"/>
    </row>
    <row r="11" spans="1:9" ht="20.100000000000001" customHeight="1">
      <c r="B11" s="611" t="str">
        <f>'Attach 3(JV)'!B11</f>
        <v/>
      </c>
      <c r="C11" s="611"/>
      <c r="D11" s="611"/>
      <c r="E11" s="147" t="str">
        <f>'Attach 3(JV)'!E11</f>
        <v>Gurgaon (Haryana) - 122001</v>
      </c>
    </row>
    <row r="12" spans="1:9" ht="20.100000000000001" customHeight="1">
      <c r="A12" s="32"/>
      <c r="B12" s="611" t="str">
        <f>'Attach 3(JV)'!B12</f>
        <v/>
      </c>
      <c r="C12" s="611"/>
      <c r="D12" s="611"/>
      <c r="E12" s="14"/>
    </row>
    <row r="13" spans="1:9" ht="20.100000000000001" customHeight="1"/>
    <row r="14" spans="1:9" ht="20.100000000000001" customHeight="1">
      <c r="A14" s="32"/>
    </row>
    <row r="15" spans="1:9" ht="27.75" customHeight="1">
      <c r="A15" s="612" t="s">
        <v>185</v>
      </c>
      <c r="B15" s="612"/>
      <c r="C15" s="612"/>
      <c r="D15" s="612"/>
      <c r="E15" s="612"/>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20.100000000000001" customHeight="1">
      <c r="D21" s="37"/>
    </row>
    <row r="22" spans="1:5" ht="33" customHeight="1">
      <c r="A22" s="36" t="s">
        <v>6</v>
      </c>
      <c r="B22" s="67" t="str">
        <f>'Attach 3(JV)'!B24</f>
        <v/>
      </c>
      <c r="C22" s="33"/>
      <c r="D22" s="37" t="s">
        <v>4</v>
      </c>
      <c r="E22" s="240" t="str">
        <f>'Attach 3(JV)'!E24</f>
        <v/>
      </c>
    </row>
    <row r="23" spans="1:5" ht="33" customHeight="1">
      <c r="A23" s="36" t="s">
        <v>7</v>
      </c>
      <c r="B23" s="240" t="str">
        <f>'Attach 3(JV)'!B25</f>
        <v/>
      </c>
      <c r="C23" s="33"/>
      <c r="D23" s="37" t="s">
        <v>5</v>
      </c>
      <c r="E23" s="240" t="str">
        <f>'Attach 3(JV)'!E25</f>
        <v/>
      </c>
    </row>
    <row r="24" spans="1:5" ht="33" customHeight="1">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sheetProtection password="CBD2" sheet="1" formatColumns="0" formatRows="0" selectLockedCells="1"/>
  <customSheetViews>
    <customSheetView guid="{B36D49CA-5796-4086-B7D0-4AD7F327B4EC}" showPageBreaks="1" showGridLines="0" printArea="1" view="pageBreakPreview">
      <selection activeCell="A5" sqref="A5:E5"/>
      <pageMargins left="0.75" right="0.63" top="0.57999999999999996" bottom="0.6" header="0.34" footer="0.35"/>
      <pageSetup orientation="portrait" r:id="rId1"/>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orientation="portrait" r:id="rId2"/>
      <headerFooter alignWithMargins="0">
        <oddFooter>&amp;R&amp;"Book Antiqua,Bold"&amp;8 Page &amp;P of &amp;N</oddFooter>
      </headerFooter>
    </customSheetView>
    <customSheetView guid="{012A8702-091E-4FD1-8E26-12B65B8B3B8C}" showPageBreaks="1" showGridLines="0" printArea="1" view="pageBreakPreview">
      <selection activeCell="E14" sqref="E14"/>
      <pageMargins left="0.75" right="0.63" top="0.57999999999999996" bottom="0.6" header="0.34" footer="0.35"/>
      <pageSetup orientation="portrait" r:id="rId3"/>
      <headerFooter alignWithMargins="0">
        <oddFooter>&amp;R&amp;"Book Antiqua,Bold"&amp;8 Page &amp;P of &amp;N</oddFooter>
      </headerFooter>
    </customSheetView>
    <customSheetView guid="{0D490C87-B003-4943-9825-ACE0B8E7CC06}" showPageBreaks="1" showGridLines="0" printArea="1" view="pageBreakPreview">
      <selection activeCell="D18" sqref="D18"/>
      <pageMargins left="0.75" right="0.63" top="0.57999999999999996" bottom="0.6" header="0.34" footer="0.35"/>
      <pageSetup orientation="portrait" r:id="rId4"/>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6"/>
      <headerFooter alignWithMargins="0">
        <oddFooter>&amp;R&amp;"Book Antiqua,Bold"&amp;8 Page &amp;P of &amp;N</oddFooter>
      </headerFooter>
    </customSheetView>
    <customSheetView guid="{8CF338B0-8CA3-4AF4-816D-CB7A6D8E33BC}" showPageBreaks="1" showGridLines="0" printArea="1" view="pageBreakPreview" topLeftCell="A16">
      <selection activeCell="A3" sqref="A3:E3"/>
      <pageMargins left="0.75" right="0.63" top="0.57999999999999996" bottom="0.6" header="0.34" footer="0.35"/>
      <pageSetup orientation="portrait" r:id="rId7"/>
      <headerFooter alignWithMargins="0">
        <oddFooter>&amp;R&amp;"Book Antiqua,Bold"&amp;8 Page &amp;P of &amp;N</oddFooter>
      </headerFooter>
    </customSheetView>
    <customSheetView guid="{D05C69EC-C4A6-4AED-AFBA-A3044FD4B3FB}" showPageBreaks="1" showGridLines="0" printArea="1" view="pageBreakPreview" topLeftCell="A4">
      <selection activeCell="A3" sqref="A3:E3"/>
      <pageMargins left="0.75" right="0.63" top="0.57999999999999996" bottom="0.6" header="0.34" footer="0.35"/>
      <pageSetup orientation="portrait" r:id="rId8"/>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orientation="portrait" r:id="rId9"/>
      <headerFooter alignWithMargins="0">
        <oddFooter>&amp;R&amp;"Book Antiqua,Bold"&amp;8 Page &amp;P of &amp;N</oddFooter>
      </headerFooter>
    </customSheetView>
    <customSheetView guid="{13A93EBF-985A-49FD-9FE0-DC75D238EC8C}" showPageBreaks="1" showGridLines="0" printArea="1" view="pageBreakPreview">
      <selection activeCell="A3" sqref="A3:E3"/>
      <pageMargins left="0.75" right="0.63" top="0.57999999999999996" bottom="0.6" header="0.34" footer="0.35"/>
      <pageSetup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3">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12"/>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4">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5"/>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CFBF18EC-8277-4311-991B-395AF21BB33B}" showPageBreaks="1" showGridLines="0" printArea="1" view="pageBreakPreview" topLeftCell="A3">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AA750348-930C-43DE-ADD0-8D60980F5013}" showPageBreaks="1" showGridLines="0" printArea="1" view="pageBreakPreview" topLeftCell="A3">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29"/>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orientation="portrait" r:id="rId30"/>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010B040B-83D1-42E5-9354-A9BE9113BDAC}" showPageBreaks="1" showGridLines="0" printArea="1" view="pageBreakPreview">
      <selection activeCell="E14" sqref="E14"/>
      <pageMargins left="0.75" right="0.63" top="0.57999999999999996" bottom="0.6" header="0.34" footer="0.35"/>
      <pageSetup orientation="portrait" r:id="rId32"/>
      <headerFooter alignWithMargins="0">
        <oddFooter>&amp;R&amp;"Book Antiqua,Bold"&amp;8 Page &amp;P of &amp;N</oddFooter>
      </headerFooter>
    </customSheetView>
    <customSheetView guid="{FC200EB0-6614-47DB-96CE-7610471486D9}" showPageBreaks="1" showGridLines="0" printArea="1" view="pageBreakPreview">
      <selection activeCell="E14" sqref="E14"/>
      <pageMargins left="0.75" right="0.63" top="0.57999999999999996" bottom="0.6" header="0.34" footer="0.35"/>
      <pageSetup orientation="portrait" r:id="rId33"/>
      <headerFooter alignWithMargins="0">
        <oddFooter>&amp;R&amp;"Book Antiqua,Bold"&amp;8 Page &amp;P of &amp;N</oddFooter>
      </headerFooter>
    </customSheetView>
    <customSheetView guid="{35C772BD-8F05-4A18-BEC8-6AF744E22539}" showPageBreaks="1" showGridLines="0" printArea="1" view="pageBreakPreview">
      <selection activeCell="E14" sqref="E14"/>
      <pageMargins left="0.75" right="0.63" top="0.57999999999999996" bottom="0.6" header="0.34" footer="0.35"/>
      <pageSetup orientation="portrait" r:id="rId34"/>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orientation="portrait" r:id="rId35"/>
  <headerFooter alignWithMargins="0">
    <oddFooter>&amp;R&amp;"Book Antiqua,Bold"&amp;8 Page &amp;P of &amp;N</oddFooter>
  </headerFooter>
  <drawing r:id="rId3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4"/>
    <pageSetUpPr fitToPage="1"/>
  </sheetPr>
  <dimension ref="A1:J62"/>
  <sheetViews>
    <sheetView showGridLines="0" view="pageBreakPreview" topLeftCell="A21" zoomScaleNormal="100" zoomScaleSheetLayoutView="100" workbookViewId="0">
      <selection activeCell="E21" sqref="E21"/>
    </sheetView>
  </sheetViews>
  <sheetFormatPr defaultRowHeight="16.5"/>
  <cols>
    <col min="1" max="1" width="11.7109375" style="29" customWidth="1"/>
    <col min="2" max="2" width="20.5703125" style="29" customWidth="1"/>
    <col min="3" max="3" width="11.42578125" style="29" customWidth="1"/>
    <col min="4" max="4" width="21.7109375" style="29" customWidth="1"/>
    <col min="5" max="5" width="43.28515625" style="29" customWidth="1"/>
    <col min="6" max="6" width="31" style="29" customWidth="1"/>
    <col min="7" max="7" width="31.5703125" style="24" customWidth="1"/>
    <col min="8" max="8" width="9.140625" style="24" customWidth="1"/>
    <col min="9" max="9" width="9.140625" style="24"/>
    <col min="10" max="16384" width="9.140625" style="25"/>
  </cols>
  <sheetData>
    <row r="1" spans="1:10">
      <c r="A1" s="21" t="str">
        <f>Basic!A3&amp;Basic!B3</f>
        <v>Specification No. :CC/NT/W-AIS/DOM/A06/24/04589</v>
      </c>
      <c r="B1" s="22"/>
      <c r="C1" s="22"/>
      <c r="D1" s="22"/>
      <c r="E1" s="22"/>
      <c r="F1" s="22"/>
    </row>
    <row r="2" spans="1:10" ht="15" customHeight="1"/>
    <row r="3" spans="1:10" ht="75" customHeight="1">
      <c r="A3" s="826" t="str">
        <f>'Attach 3(JV)'!A3</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826"/>
      <c r="C3" s="826"/>
      <c r="D3" s="826"/>
      <c r="E3" s="826"/>
      <c r="F3" s="826"/>
      <c r="G3" s="26"/>
      <c r="H3" s="27"/>
      <c r="I3" s="26"/>
    </row>
    <row r="4" spans="1:10" ht="15" customHeight="1">
      <c r="A4" s="28"/>
      <c r="I4" s="30"/>
      <c r="J4" s="10"/>
    </row>
    <row r="5" spans="1:10" ht="20.100000000000001" customHeight="1">
      <c r="A5" s="609" t="s">
        <v>374</v>
      </c>
      <c r="B5" s="609"/>
      <c r="C5" s="609"/>
      <c r="D5" s="609"/>
      <c r="E5" s="609"/>
      <c r="F5" s="505"/>
      <c r="G5" s="31"/>
      <c r="I5" s="30"/>
      <c r="J5" s="10"/>
    </row>
    <row r="6" spans="1:10" ht="20.100000000000001" customHeight="1">
      <c r="A6" s="32"/>
      <c r="I6" s="30"/>
      <c r="J6" s="10"/>
    </row>
    <row r="7" spans="1:10" ht="20.100000000000001" customHeight="1">
      <c r="A7" s="33" t="str">
        <f>'Attach 3(JV)'!A7</f>
        <v>Bidder’s Name and Address :</v>
      </c>
      <c r="I7" s="30"/>
      <c r="J7" s="10"/>
    </row>
    <row r="8" spans="1:10" ht="36" customHeight="1">
      <c r="A8" s="607" t="str">
        <f>'Attach 3(JV)'!A8</f>
        <v/>
      </c>
      <c r="B8" s="607"/>
      <c r="C8" s="607"/>
      <c r="D8" s="607"/>
      <c r="E8" s="502"/>
      <c r="F8" s="502"/>
      <c r="I8" s="30"/>
      <c r="J8" s="10"/>
    </row>
    <row r="9" spans="1:10" ht="20.100000000000001" customHeight="1">
      <c r="A9" s="12" t="s">
        <v>353</v>
      </c>
      <c r="B9" s="611" t="str">
        <f>'Attach 3(JV)'!B9</f>
        <v/>
      </c>
      <c r="C9" s="611"/>
      <c r="D9" s="611"/>
      <c r="E9" s="241"/>
      <c r="F9" s="241"/>
      <c r="I9" s="30"/>
      <c r="J9" s="10"/>
    </row>
    <row r="10" spans="1:10" ht="20.100000000000001" customHeight="1">
      <c r="A10" s="12" t="s">
        <v>355</v>
      </c>
      <c r="B10" s="611" t="str">
        <f>'Attach 3(JV)'!B10</f>
        <v/>
      </c>
      <c r="C10" s="611"/>
      <c r="D10" s="611"/>
      <c r="E10" s="241"/>
      <c r="F10" s="241"/>
      <c r="I10" s="30"/>
      <c r="J10" s="10"/>
    </row>
    <row r="11" spans="1:10" ht="20.100000000000001" customHeight="1">
      <c r="B11" s="611" t="str">
        <f>'Attach 3(JV)'!B11</f>
        <v/>
      </c>
      <c r="C11" s="611"/>
      <c r="D11" s="611"/>
      <c r="E11" s="241"/>
      <c r="F11" s="241"/>
    </row>
    <row r="12" spans="1:10" ht="20.100000000000001" customHeight="1">
      <c r="A12" s="32"/>
      <c r="B12" s="611" t="str">
        <f>'Attach 3(JV)'!B12</f>
        <v/>
      </c>
      <c r="C12" s="611"/>
      <c r="D12" s="611"/>
      <c r="E12" s="241"/>
      <c r="F12" s="241"/>
    </row>
    <row r="13" spans="1:10" ht="15" customHeight="1">
      <c r="A13" s="32"/>
      <c r="B13" s="129"/>
      <c r="C13" s="129"/>
      <c r="D13" s="129"/>
      <c r="E13" s="129"/>
      <c r="F13" s="129"/>
    </row>
    <row r="14" spans="1:10" ht="20.100000000000001" customHeight="1">
      <c r="A14" s="29" t="s">
        <v>347</v>
      </c>
    </row>
    <row r="15" spans="1:10" ht="15" customHeight="1">
      <c r="A15" s="32"/>
    </row>
    <row r="16" spans="1:10" ht="139.5" customHeight="1">
      <c r="A16" s="601"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 for the period commencing from the effective date of Contract to us :</v>
      </c>
      <c r="B16" s="601"/>
      <c r="C16" s="601"/>
      <c r="D16" s="601"/>
      <c r="E16" s="601"/>
      <c r="F16" s="601"/>
      <c r="G16" s="34"/>
      <c r="H16" s="34"/>
      <c r="I16" s="34"/>
    </row>
    <row r="17" spans="1:9" ht="20.100000000000001" customHeight="1">
      <c r="A17" s="32"/>
      <c r="B17" s="32"/>
      <c r="C17" s="32"/>
      <c r="D17" s="32"/>
      <c r="E17" s="32"/>
      <c r="F17" s="32"/>
      <c r="G17" s="34"/>
      <c r="H17" s="34"/>
      <c r="I17" s="34"/>
    </row>
    <row r="18" spans="1:9" ht="66.75" customHeight="1">
      <c r="A18" s="879" t="s">
        <v>351</v>
      </c>
      <c r="B18" s="881" t="s">
        <v>386</v>
      </c>
      <c r="C18" s="882"/>
      <c r="D18" s="883"/>
      <c r="E18" s="877" t="s">
        <v>651</v>
      </c>
      <c r="F18" s="877"/>
      <c r="G18" s="34"/>
      <c r="H18" s="34"/>
      <c r="I18" s="34"/>
    </row>
    <row r="19" spans="1:9" ht="60" customHeight="1">
      <c r="A19" s="880"/>
      <c r="B19" s="884"/>
      <c r="C19" s="885"/>
      <c r="D19" s="886"/>
      <c r="E19" s="571" t="s">
        <v>738</v>
      </c>
      <c r="F19" s="571" t="s">
        <v>737</v>
      </c>
      <c r="G19" s="34"/>
      <c r="H19" s="34"/>
      <c r="I19" s="34"/>
    </row>
    <row r="20" spans="1:9" ht="20.100000000000001" customHeight="1">
      <c r="A20" s="875">
        <v>1</v>
      </c>
      <c r="B20" s="873" t="s">
        <v>375</v>
      </c>
      <c r="C20" s="873"/>
      <c r="D20" s="873"/>
      <c r="E20" s="43"/>
      <c r="F20" s="43"/>
      <c r="G20" s="34"/>
      <c r="H20" s="34"/>
      <c r="I20" s="34"/>
    </row>
    <row r="21" spans="1:9" ht="20.100000000000001" customHeight="1">
      <c r="A21" s="875"/>
      <c r="B21" s="871" t="s">
        <v>376</v>
      </c>
      <c r="C21" s="871"/>
      <c r="D21" s="871"/>
      <c r="E21" s="125"/>
      <c r="F21" s="125"/>
      <c r="G21" s="34"/>
      <c r="H21" s="34"/>
      <c r="I21" s="34"/>
    </row>
    <row r="22" spans="1:9" ht="20.100000000000001" customHeight="1">
      <c r="A22" s="875"/>
      <c r="B22" s="870" t="s">
        <v>377</v>
      </c>
      <c r="C22" s="870"/>
      <c r="D22" s="870"/>
      <c r="E22" s="125"/>
      <c r="F22" s="125"/>
      <c r="G22" s="34"/>
      <c r="H22" s="34"/>
      <c r="I22" s="34"/>
    </row>
    <row r="23" spans="1:9" ht="20.100000000000001" customHeight="1">
      <c r="A23" s="875">
        <v>2</v>
      </c>
      <c r="B23" s="873" t="s">
        <v>378</v>
      </c>
      <c r="C23" s="873"/>
      <c r="D23" s="873"/>
      <c r="E23" s="126"/>
      <c r="F23" s="126"/>
      <c r="G23" s="34"/>
      <c r="H23" s="34"/>
      <c r="I23" s="34"/>
    </row>
    <row r="24" spans="1:9" ht="20.100000000000001" customHeight="1">
      <c r="A24" s="875"/>
      <c r="B24" s="871" t="s">
        <v>376</v>
      </c>
      <c r="C24" s="871"/>
      <c r="D24" s="871"/>
      <c r="E24" s="124"/>
      <c r="F24" s="124"/>
      <c r="G24" s="34"/>
      <c r="H24" s="34"/>
      <c r="I24" s="34"/>
    </row>
    <row r="25" spans="1:9" ht="20.100000000000001" customHeight="1">
      <c r="A25" s="875"/>
      <c r="B25" s="870" t="s">
        <v>377</v>
      </c>
      <c r="C25" s="870"/>
      <c r="D25" s="870"/>
      <c r="E25" s="125"/>
      <c r="F25" s="125"/>
      <c r="G25" s="34"/>
      <c r="H25" s="34"/>
      <c r="I25" s="34"/>
    </row>
    <row r="26" spans="1:9" ht="20.100000000000001" customHeight="1">
      <c r="A26" s="875">
        <v>3</v>
      </c>
      <c r="B26" s="873" t="s">
        <v>379</v>
      </c>
      <c r="C26" s="873"/>
      <c r="D26" s="873"/>
      <c r="E26" s="126"/>
      <c r="F26" s="126"/>
      <c r="G26" s="34"/>
      <c r="H26" s="34"/>
      <c r="I26" s="34"/>
    </row>
    <row r="27" spans="1:9" ht="20.100000000000001" customHeight="1">
      <c r="A27" s="875"/>
      <c r="B27" s="871" t="s">
        <v>376</v>
      </c>
      <c r="C27" s="871"/>
      <c r="D27" s="871"/>
      <c r="E27" s="124"/>
      <c r="F27" s="124"/>
      <c r="G27" s="34"/>
      <c r="H27" s="34"/>
      <c r="I27" s="34"/>
    </row>
    <row r="28" spans="1:9" ht="20.100000000000001" customHeight="1">
      <c r="A28" s="875"/>
      <c r="B28" s="870" t="s">
        <v>377</v>
      </c>
      <c r="C28" s="870"/>
      <c r="D28" s="870"/>
      <c r="E28" s="125"/>
      <c r="F28" s="125"/>
      <c r="G28" s="34"/>
      <c r="H28" s="34"/>
      <c r="I28" s="34"/>
    </row>
    <row r="29" spans="1:9" ht="20.100000000000001" customHeight="1">
      <c r="A29" s="875">
        <v>4</v>
      </c>
      <c r="B29" s="873" t="s">
        <v>380</v>
      </c>
      <c r="C29" s="873"/>
      <c r="D29" s="873"/>
      <c r="E29" s="126"/>
      <c r="F29" s="126"/>
      <c r="G29" s="34"/>
      <c r="H29" s="34"/>
      <c r="I29" s="34"/>
    </row>
    <row r="30" spans="1:9" ht="20.100000000000001" customHeight="1">
      <c r="A30" s="875"/>
      <c r="B30" s="871" t="s">
        <v>376</v>
      </c>
      <c r="C30" s="871"/>
      <c r="D30" s="871"/>
      <c r="E30" s="124"/>
      <c r="F30" s="124"/>
      <c r="G30" s="34"/>
      <c r="H30" s="34"/>
      <c r="I30" s="34"/>
    </row>
    <row r="31" spans="1:9" ht="20.100000000000001" customHeight="1">
      <c r="A31" s="875"/>
      <c r="B31" s="870" t="s">
        <v>377</v>
      </c>
      <c r="C31" s="870"/>
      <c r="D31" s="870"/>
      <c r="E31" s="125"/>
      <c r="F31" s="125"/>
      <c r="G31" s="34"/>
      <c r="H31" s="34"/>
      <c r="I31" s="34"/>
    </row>
    <row r="32" spans="1:9" ht="20.100000000000001" customHeight="1">
      <c r="A32" s="875">
        <v>5</v>
      </c>
      <c r="B32" s="873" t="s">
        <v>381</v>
      </c>
      <c r="C32" s="873"/>
      <c r="D32" s="873"/>
      <c r="E32" s="126"/>
      <c r="F32" s="126"/>
      <c r="G32" s="34"/>
      <c r="H32" s="34"/>
      <c r="I32" s="34"/>
    </row>
    <row r="33" spans="1:9" ht="20.100000000000001" customHeight="1">
      <c r="A33" s="875"/>
      <c r="B33" s="871" t="s">
        <v>376</v>
      </c>
      <c r="C33" s="871"/>
      <c r="D33" s="871"/>
      <c r="E33" s="124"/>
      <c r="F33" s="124"/>
      <c r="G33" s="34"/>
      <c r="H33" s="34"/>
      <c r="I33" s="34"/>
    </row>
    <row r="34" spans="1:9" ht="20.100000000000001" customHeight="1">
      <c r="A34" s="875"/>
      <c r="B34" s="870" t="s">
        <v>377</v>
      </c>
      <c r="C34" s="870"/>
      <c r="D34" s="870"/>
      <c r="E34" s="125"/>
      <c r="F34" s="125"/>
      <c r="G34" s="34"/>
      <c r="H34" s="34"/>
      <c r="I34" s="34"/>
    </row>
    <row r="35" spans="1:9" ht="20.100000000000001" customHeight="1">
      <c r="A35" s="42">
        <v>6</v>
      </c>
      <c r="B35" s="878" t="s">
        <v>382</v>
      </c>
      <c r="C35" s="878"/>
      <c r="D35" s="878"/>
      <c r="E35" s="127"/>
      <c r="F35" s="127"/>
      <c r="G35" s="34"/>
      <c r="H35" s="34"/>
      <c r="I35" s="34"/>
    </row>
    <row r="36" spans="1:9" ht="20.100000000000001" customHeight="1">
      <c r="A36" s="875">
        <v>7</v>
      </c>
      <c r="B36" s="873" t="s">
        <v>383</v>
      </c>
      <c r="C36" s="873"/>
      <c r="D36" s="873"/>
      <c r="E36" s="126"/>
      <c r="F36" s="126"/>
      <c r="G36" s="34"/>
      <c r="H36" s="34"/>
      <c r="I36" s="34"/>
    </row>
    <row r="37" spans="1:9" ht="20.100000000000001" customHeight="1">
      <c r="A37" s="875"/>
      <c r="B37" s="871" t="s">
        <v>376</v>
      </c>
      <c r="C37" s="871"/>
      <c r="D37" s="871"/>
      <c r="E37" s="124"/>
      <c r="F37" s="124"/>
      <c r="G37" s="34"/>
      <c r="H37" s="34"/>
      <c r="I37" s="34"/>
    </row>
    <row r="38" spans="1:9" ht="20.100000000000001" customHeight="1">
      <c r="A38" s="875"/>
      <c r="B38" s="870" t="s">
        <v>377</v>
      </c>
      <c r="C38" s="870"/>
      <c r="D38" s="870"/>
      <c r="E38" s="125"/>
      <c r="F38" s="125"/>
      <c r="G38" s="34"/>
      <c r="H38" s="34"/>
      <c r="I38" s="34"/>
    </row>
    <row r="39" spans="1:9" ht="20.100000000000001" customHeight="1">
      <c r="A39" s="875">
        <v>8</v>
      </c>
      <c r="B39" s="873" t="s">
        <v>384</v>
      </c>
      <c r="C39" s="873"/>
      <c r="D39" s="873"/>
      <c r="E39" s="126"/>
      <c r="F39" s="126"/>
      <c r="G39" s="34"/>
      <c r="H39" s="34"/>
      <c r="I39" s="34"/>
    </row>
    <row r="40" spans="1:9" ht="20.100000000000001" customHeight="1">
      <c r="A40" s="875"/>
      <c r="B40" s="871" t="s">
        <v>376</v>
      </c>
      <c r="C40" s="871"/>
      <c r="D40" s="871"/>
      <c r="E40" s="124"/>
      <c r="F40" s="124"/>
      <c r="G40" s="34"/>
      <c r="H40" s="34"/>
      <c r="I40" s="34"/>
    </row>
    <row r="41" spans="1:9" ht="20.100000000000001" customHeight="1">
      <c r="A41" s="875"/>
      <c r="B41" s="870" t="s">
        <v>377</v>
      </c>
      <c r="C41" s="870"/>
      <c r="D41" s="870"/>
      <c r="E41" s="125"/>
      <c r="F41" s="125"/>
      <c r="G41" s="34"/>
      <c r="H41" s="34"/>
      <c r="I41" s="34"/>
    </row>
    <row r="42" spans="1:9" ht="20.100000000000001" customHeight="1">
      <c r="A42" s="875">
        <v>9</v>
      </c>
      <c r="B42" s="873" t="s">
        <v>385</v>
      </c>
      <c r="C42" s="873"/>
      <c r="D42" s="873"/>
      <c r="E42" s="126"/>
      <c r="F42" s="126"/>
    </row>
    <row r="43" spans="1:9" ht="20.100000000000001" customHeight="1">
      <c r="A43" s="875"/>
      <c r="B43" s="871" t="s">
        <v>376</v>
      </c>
      <c r="C43" s="871"/>
      <c r="D43" s="871"/>
      <c r="E43" s="124"/>
      <c r="F43" s="124"/>
    </row>
    <row r="44" spans="1:9" ht="20.100000000000001" customHeight="1">
      <c r="A44" s="876"/>
      <c r="B44" s="872" t="s">
        <v>377</v>
      </c>
      <c r="C44" s="872"/>
      <c r="D44" s="872"/>
      <c r="E44" s="507"/>
      <c r="F44" s="507"/>
    </row>
    <row r="45" spans="1:9" s="510" customFormat="1" ht="15">
      <c r="A45" s="874" t="str">
        <f>IF((E44&gt;11),"You are exceeding the completion schedule as specified in the bidding documents.","")</f>
        <v/>
      </c>
      <c r="B45" s="874"/>
      <c r="C45" s="874"/>
      <c r="D45" s="874"/>
      <c r="E45" s="874"/>
      <c r="F45" s="508"/>
      <c r="G45" s="509"/>
      <c r="H45" s="509"/>
      <c r="I45" s="509"/>
    </row>
    <row r="46" spans="1:9" s="510" customFormat="1" ht="15">
      <c r="A46" s="874" t="str">
        <f>IF((F44&gt;14),"You are exceeding the completion schedule as specified in the bidding documents.","")</f>
        <v/>
      </c>
      <c r="B46" s="874"/>
      <c r="C46" s="874"/>
      <c r="D46" s="874"/>
      <c r="E46" s="874"/>
      <c r="F46" s="508"/>
      <c r="G46" s="509"/>
      <c r="H46" s="509"/>
      <c r="I46" s="509"/>
    </row>
    <row r="47" spans="1:9" ht="15.75" customHeight="1">
      <c r="D47" s="37"/>
      <c r="E47" s="37"/>
      <c r="F47" s="37"/>
    </row>
    <row r="48" spans="1:9" ht="33" customHeight="1">
      <c r="A48" s="36" t="s">
        <v>6</v>
      </c>
      <c r="B48" s="67" t="str">
        <f>'Attach 3(JV)'!B24</f>
        <v/>
      </c>
      <c r="D48" s="37" t="str">
        <f>'Attach 3(JV)'!D24</f>
        <v>Printed Name :</v>
      </c>
      <c r="E48" s="37"/>
      <c r="F48" s="37"/>
    </row>
    <row r="49" spans="1:6" ht="22.5" customHeight="1">
      <c r="A49" s="36" t="s">
        <v>7</v>
      </c>
      <c r="B49" s="240" t="str">
        <f>'Attach 3(JV)'!B25</f>
        <v/>
      </c>
      <c r="D49" s="37" t="str">
        <f>'Attach 3(JV)'!D25</f>
        <v>Designation :</v>
      </c>
      <c r="E49" s="37"/>
      <c r="F49" s="37"/>
    </row>
    <row r="50" spans="1:6">
      <c r="D50" s="37"/>
      <c r="E50" s="37"/>
      <c r="F50" s="37"/>
    </row>
    <row r="51" spans="1:6" ht="12" customHeight="1">
      <c r="A51" s="38"/>
    </row>
    <row r="52" spans="1:6" ht="41.25" customHeight="1">
      <c r="A52" s="45" t="s">
        <v>389</v>
      </c>
      <c r="B52" s="829" t="s">
        <v>388</v>
      </c>
      <c r="C52" s="829"/>
      <c r="D52" s="829"/>
      <c r="E52" s="829"/>
      <c r="F52" s="195"/>
    </row>
    <row r="53" spans="1:6" ht="20.100000000000001" customHeight="1"/>
    <row r="54" spans="1:6" ht="20.100000000000001" customHeight="1">
      <c r="A54" s="38"/>
    </row>
    <row r="55" spans="1:6" ht="20.100000000000001" customHeight="1"/>
    <row r="56" spans="1:6" ht="20.100000000000001" customHeight="1">
      <c r="A56" s="38"/>
    </row>
    <row r="57" spans="1:6" ht="20.100000000000001" customHeight="1"/>
    <row r="58" spans="1:6" ht="20.100000000000001" customHeight="1">
      <c r="A58" s="38"/>
    </row>
    <row r="59" spans="1:6" ht="20.100000000000001" customHeight="1"/>
    <row r="60" spans="1:6" ht="20.100000000000001" customHeight="1"/>
    <row r="61" spans="1:6" ht="20.100000000000001" customHeight="1"/>
    <row r="62" spans="1:6" ht="20.100000000000001" customHeight="1"/>
  </sheetData>
  <sheetProtection algorithmName="SHA-512" hashValue="dBcueyp0WkouXz0J68VIKD4YSOctRxcNipKgswai1tsLh6Vq8nKXpxUGD/0E9zCTNrIexUURPpVvuMOqcwWXCg==" saltValue="9ItqHRq3pcqiFJexmMcJ+A==" spinCount="100000" sheet="1" formatColumns="0" formatRows="0" selectLockedCells="1"/>
  <customSheetViews>
    <customSheetView guid="{B36D49CA-5796-4086-B7D0-4AD7F327B4EC}" showPageBreaks="1" showGridLines="0" fitToPage="1" printArea="1" view="pageBreakPreview">
      <selection activeCell="E44" sqref="E44:J44"/>
      <rowBreaks count="1" manualBreakCount="1">
        <brk id="22" max="8" man="1"/>
      </rowBreaks>
      <pageMargins left="0.75" right="0.63" top="0.57999999999999996" bottom="0.6" header="0.34" footer="0.35"/>
      <pageSetup scale="40" fitToHeight="2" orientation="portrait" r:id="rId1"/>
      <headerFooter alignWithMargins="0">
        <oddFooter>&amp;R&amp;"Book Antiqua,Bold"&amp;8 Page &amp;P of &amp;N</oddFooter>
      </headerFooter>
    </customSheetView>
    <customSheetView guid="{CD28740F-9825-447C-B887-B18F0232D126}" showPageBreaks="1" showGridLines="0" fitToPage="1" printArea="1" view="pageBreakPreview">
      <selection activeCell="E44" sqref="E44:J44"/>
      <rowBreaks count="1" manualBreakCount="1">
        <brk id="22" max="8" man="1"/>
      </rowBreaks>
      <pageMargins left="0.75" right="0.63" top="0.57999999999999996" bottom="0.6" header="0.34" footer="0.35"/>
      <pageSetup scale="40" fitToHeight="2" orientation="portrait" r:id="rId2"/>
      <headerFooter alignWithMargins="0">
        <oddFooter>&amp;R&amp;"Book Antiqua,Bold"&amp;8 Page &amp;P of &amp;N</oddFooter>
      </headerFooter>
    </customSheetView>
    <customSheetView guid="{012A8702-091E-4FD1-8E26-12B65B8B3B8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4" fitToHeight="2" orientation="portrait" r:id="rId3"/>
      <headerFooter alignWithMargins="0">
        <oddFooter>&amp;R&amp;"Book Antiqua,Bold"&amp;8 Page &amp;P of &amp;N</oddFooter>
      </headerFooter>
    </customSheetView>
    <customSheetView guid="{0D490C87-B003-4943-9825-ACE0B8E7CC06}" scale="110" showPageBreaks="1" showGridLines="0" fitToPage="1" printArea="1" view="pageBreakPreview" topLeftCell="A10">
      <selection activeCell="E21" sqref="E21"/>
      <rowBreaks count="2" manualBreakCount="2">
        <brk id="22" max="14" man="1"/>
        <brk id="38" max="4" man="1"/>
      </rowBreaks>
      <pageMargins left="0.75" right="0.63" top="0.57999999999999996" bottom="0.6" header="0.34" footer="0.35"/>
      <pageSetup scale="75" fitToHeight="2" orientation="portrait" r:id="rId4"/>
      <headerFooter alignWithMargins="0">
        <oddFooter>&amp;R&amp;"Book Antiqua,Bold"&amp;8 Page &amp;P of &amp;N</oddFooter>
      </headerFooter>
    </customSheetView>
    <customSheetView guid="{4D67A8FB-66CE-4EFD-8932-C754BE25ED43}" scale="110" showPageBreaks="1" showGridLines="0" fitToPage="1" printArea="1" view="pageBreakPreview" topLeftCell="A13">
      <selection activeCell="E22" sqref="E22"/>
      <rowBreaks count="2" manualBreakCount="2">
        <brk id="22" max="14" man="1"/>
        <brk id="35" max="4" man="1"/>
      </rowBreaks>
      <pageMargins left="0.75" right="0.63" top="0.57999999999999996" bottom="0.6" header="0.34" footer="0.35"/>
      <pageSetup scale="75" fitToHeight="2" orientation="portrait" r:id="rId5"/>
      <headerFooter alignWithMargins="0">
        <oddFooter>&amp;R&amp;"Book Antiqua,Bold"&amp;8 Page &amp;P of &amp;N</oddFooter>
      </headerFooter>
    </customSheetView>
    <customSheetView guid="{B07CB001-8FAF-40AD-8AD5-A65A64B33B35}"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5" fitToHeight="2" orientation="portrait" r:id="rId6"/>
      <headerFooter alignWithMargins="0">
        <oddFooter>&amp;R&amp;"Book Antiqua,Bold"&amp;8 Page &amp;P of &amp;N</oddFooter>
      </headerFooter>
    </customSheetView>
    <customSheetView guid="{8CF338B0-8CA3-4AF4-816D-CB7A6D8E33BC}" scale="110" showPageBreaks="1" showGridLines="0" fitToPage="1" printArea="1" view="pageBreakPreview" topLeftCell="A21">
      <selection activeCell="E21" sqref="E21"/>
      <rowBreaks count="2" manualBreakCount="2">
        <brk id="22" max="14" man="1"/>
        <brk id="44" max="5" man="1"/>
      </rowBreaks>
      <pageMargins left="0.75" right="0.63" top="0.57999999999999996" bottom="0.6" header="0.34" footer="0.35"/>
      <pageSetup scale="66" fitToHeight="2" orientation="portrait" r:id="rId7"/>
      <headerFooter alignWithMargins="0">
        <oddFooter>&amp;R&amp;"Book Antiqua,Bold"&amp;8 Page &amp;P of &amp;N</oddFooter>
      </headerFooter>
    </customSheetView>
    <customSheetView guid="{D05C69EC-C4A6-4AED-AFBA-A3044FD4B3FB}" scale="110" showPageBreaks="1" showGridLines="0" fitToPage="1" printArea="1" view="pageBreakPreview" topLeftCell="A20">
      <selection activeCell="E43" sqref="E43"/>
      <rowBreaks count="2" manualBreakCount="2">
        <brk id="21" max="14" man="1"/>
        <brk id="27" max="4" man="1"/>
      </rowBreaks>
      <pageMargins left="0.75" right="0.63" top="0.57999999999999996" bottom="0.6" header="0.34" footer="0.35"/>
      <pageSetup fitToHeight="2" orientation="portrait" r:id="rId8"/>
      <headerFooter alignWithMargins="0">
        <oddFooter>&amp;R&amp;"Book Antiqua,Bold"&amp;8 Page &amp;P of &amp;N</oddFooter>
      </headerFooter>
    </customSheetView>
    <customSheetView guid="{BE615921-12B2-47E1-81BB-292B559B4C46}" scale="55" showPageBreaks="1" showGridLines="0" fitToPage="1" printArea="1" view="pageBreakPreview" topLeftCell="A14">
      <selection activeCell="E44" sqref="E44"/>
      <rowBreaks count="1" manualBreakCount="1">
        <brk id="22" max="14" man="1"/>
      </rowBreaks>
      <pageMargins left="0.75" right="0.63" top="0.57999999999999996" bottom="0.6" header="0.34" footer="0.35"/>
      <pageSetup scale="34" fitToHeight="2" orientation="portrait" r:id="rId9"/>
      <headerFooter alignWithMargins="0">
        <oddFooter>&amp;R&amp;"Book Antiqua,Bold"&amp;8 Page &amp;P of &amp;N</oddFooter>
      </headerFooter>
    </customSheetView>
    <customSheetView guid="{13A93EBF-985A-49FD-9FE0-DC75D238EC8C}" scale="90" showPageBreaks="1" showGridLines="0" fitToPage="1" printArea="1" view="pageBreakPreview" topLeftCell="A10">
      <selection activeCell="E44" sqref="E44"/>
      <rowBreaks count="2" manualBreakCount="2">
        <brk id="22" max="4" man="1"/>
        <brk id="31" max="4" man="1"/>
      </rowBreaks>
      <pageMargins left="0.75" right="0.63" top="0.57999999999999996" bottom="0.6" header="0.34" footer="0.35"/>
      <pageSetup scale="92" fitToHeight="2" orientation="portrait" r:id="rId10"/>
      <headerFooter alignWithMargins="0">
        <oddFooter>&amp;R&amp;"Book Antiqua,Bold"&amp;8 Page &amp;P of &amp;N</oddFooter>
      </headerFooter>
    </customSheetView>
    <customSheetView guid="{1E2D7167-D6B7-4690-9A83-BF768C4223A4}"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11"/>
      <headerFooter alignWithMargins="0">
        <oddFooter>&amp;R&amp;"Book Antiqua,Bold"&amp;8 Page &amp;P of &amp;N</oddFooter>
      </headerFooter>
    </customSheetView>
    <customSheetView guid="{7A88FC7A-7690-48AB-B789-172043AFADC8}" scale="90" showPageBreaks="1" showGridLines="0" fitToPage="1" printArea="1" view="pageBreakPreview" topLeftCell="A4">
      <selection activeCell="E44" sqref="E44"/>
      <rowBreaks count="1" manualBreakCount="1">
        <brk id="22" max="8" man="1"/>
      </rowBreaks>
      <pageMargins left="0.75" right="0.63" top="0.57999999999999996" bottom="0.6" header="0.34" footer="0.35"/>
      <pageSetup scale="92" fitToHeight="2" orientation="portrait" r:id="rId12"/>
      <headerFooter alignWithMargins="0">
        <oddFooter>&amp;R&amp;"Book Antiqua,Bold"&amp;8 Page &amp;P of &amp;N</oddFooter>
      </headerFooter>
    </customSheetView>
    <customSheetView guid="{CB7CD015-9A92-451A-BEF4-2BC98E3768DD}"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13"/>
      <headerFooter alignWithMargins="0">
        <oddFooter>&amp;R&amp;"Book Antiqua,Bold"&amp;8 Page &amp;P of &amp;N</oddFooter>
      </headerFooter>
    </customSheetView>
    <customSheetView guid="{44C1C443-3199-4288-884A-D16AF7B2CD69}"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14"/>
      <headerFooter alignWithMargins="0">
        <oddFooter>&amp;R&amp;"Book Antiqua,Bold"&amp;8 Page &amp;P of &amp;N</oddFooter>
      </headerFooter>
    </customSheetView>
    <customSheetView guid="{82E8A0F5-0020-4355-95CF-28601763A783}" scale="90" showPageBreaks="1" showGridLines="0" printArea="1" view="pageBreakPreview">
      <selection activeCell="E34" sqref="E34"/>
      <rowBreaks count="1" manualBreakCount="1">
        <brk id="22" max="8" man="1"/>
      </rowBreaks>
      <pageMargins left="0.75" right="0.63" top="0.57999999999999996" bottom="0.6" header="0.34" footer="0.35"/>
      <pageSetup scale="78" orientation="portrait" r:id="rId15"/>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6"/>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21"/>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5"/>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6"/>
      <headerFooter alignWithMargins="0">
        <oddFooter>&amp;R&amp;"Book Antiqua,Bold"&amp;8 Page &amp;P of &amp;N</oddFooter>
      </headerFooter>
    </customSheetView>
    <customSheetView guid="{82C64B11-1F50-45B5-B7BB-9F1DC733C833}" scale="90" showPageBreaks="1" showGridLines="0" fitToPage="1" printArea="1" view="pageBreakPreview" topLeftCell="A37">
      <selection activeCell="B75" sqref="B75:C75"/>
      <rowBreaks count="1" manualBreakCount="1">
        <brk id="22" max="8" man="1"/>
      </rowBreaks>
      <pageMargins left="0.75" right="0.63" top="0.57999999999999996" bottom="0.6" header="0.34" footer="0.35"/>
      <pageSetup scale="92" fitToHeight="2" orientation="portrait" r:id="rId27"/>
      <headerFooter alignWithMargins="0">
        <oddFooter>&amp;R&amp;"Book Antiqua,Bold"&amp;8 Page &amp;P of &amp;N</oddFooter>
      </headerFooter>
    </customSheetView>
    <customSheetView guid="{CFBF18EC-8277-4311-991B-395AF21BB33B}" scale="90" showPageBreaks="1" showGridLines="0" fitToPage="1" printArea="1" view="pageBreakPreview" topLeftCell="A34">
      <selection activeCell="E44" sqref="E44"/>
      <rowBreaks count="1" manualBreakCount="1">
        <brk id="22" max="4" man="1"/>
      </rowBreaks>
      <pageMargins left="0.75" right="0.63" top="0.57999999999999996" bottom="0.6" header="0.34" footer="0.35"/>
      <pageSetup scale="92" fitToHeight="2" orientation="portrait" r:id="rId28"/>
      <headerFooter alignWithMargins="0">
        <oddFooter>&amp;R&amp;"Book Antiqua,Bold"&amp;8 Page &amp;P of &amp;N</oddFooter>
      </headerFooter>
    </customSheetView>
    <customSheetView guid="{AA750348-930C-43DE-ADD0-8D60980F5013}"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29"/>
      <headerFooter alignWithMargins="0">
        <oddFooter>&amp;R&amp;"Book Antiqua,Bold"&amp;8 Page &amp;P of &amp;N</oddFooter>
      </headerFooter>
    </customSheetView>
    <customSheetView guid="{14C32814-5A59-4863-9FB1-822FBB75D7D1}" scale="90" showPageBreaks="1" showGridLines="0" fitToPage="1" printArea="1" view="pageBreakPreview" topLeftCell="A17">
      <selection activeCell="E44" sqref="E44"/>
      <rowBreaks count="1" manualBreakCount="1">
        <brk id="22" max="4" man="1"/>
      </rowBreaks>
      <pageMargins left="0.75" right="0.63" top="0.57999999999999996" bottom="0.6" header="0.34" footer="0.35"/>
      <pageSetup scale="92" fitToHeight="2" orientation="portrait" r:id="rId30"/>
      <headerFooter alignWithMargins="0">
        <oddFooter>&amp;R&amp;"Book Antiqua,Bold"&amp;8 Page &amp;P of &amp;N</oddFooter>
      </headerFooter>
    </customSheetView>
    <customSheetView guid="{1F125E51-1799-42D0-B41E-DC039BB17D59}" scale="110" showPageBreaks="1" showGridLines="0" fitToPage="1" printArea="1" view="pageBreakPreview" topLeftCell="A25">
      <selection activeCell="E43" sqref="E43"/>
      <rowBreaks count="2" manualBreakCount="2">
        <brk id="21" max="14" man="1"/>
        <brk id="27" max="4" man="1"/>
      </rowBreaks>
      <pageMargins left="0.75" right="0.63" top="0.57999999999999996" bottom="0.6" header="0.34" footer="0.35"/>
      <pageSetup fitToHeight="2" orientation="portrait" r:id="rId31"/>
      <headerFooter alignWithMargins="0">
        <oddFooter>&amp;R&amp;"Book Antiqua,Bold"&amp;8 Page &amp;P of &amp;N</oddFooter>
      </headerFooter>
    </customSheetView>
    <customSheetView guid="{77353208-2D17-4D2E-ADE3-4F168F350B73}"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4" fitToHeight="2" orientation="portrait" r:id="rId32"/>
      <headerFooter alignWithMargins="0">
        <oddFooter>&amp;R&amp;"Book Antiqua,Bold"&amp;8 Page &amp;P of &amp;N</oddFooter>
      </headerFooter>
    </customSheetView>
    <customSheetView guid="{010B040B-83D1-42E5-9354-A9BE9113BDA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5" fitToHeight="2" orientation="portrait" r:id="rId33"/>
      <headerFooter alignWithMargins="0">
        <oddFooter>&amp;R&amp;"Book Antiqua,Bold"&amp;8 Page &amp;P of &amp;N</oddFooter>
      </headerFooter>
    </customSheetView>
    <customSheetView guid="{FC200EB0-6614-47DB-96CE-7610471486D9}" scale="110" showPageBreaks="1" showGridLines="0" fitToPage="1" printArea="1" view="pageBreakPreview" topLeftCell="A10">
      <selection activeCell="E21" sqref="E21"/>
      <rowBreaks count="1" manualBreakCount="1">
        <brk id="22" max="14" man="1"/>
      </rowBreaks>
      <pageMargins left="0.75" right="0.63" top="0.57999999999999996" bottom="0.6" header="0.34" footer="0.35"/>
      <pageSetup fitToHeight="2" orientation="portrait" r:id="rId34"/>
      <headerFooter alignWithMargins="0">
        <oddFooter>&amp;R&amp;"Book Antiqua,Bold"&amp;8 Page &amp;P of &amp;N</oddFooter>
      </headerFooter>
    </customSheetView>
    <customSheetView guid="{35C772BD-8F05-4A18-BEC8-6AF744E22539}" scale="85" showPageBreaks="1" showGridLines="0" fitToPage="1" printArea="1" view="pageBreakPreview">
      <selection activeCell="F44" sqref="F44"/>
      <rowBreaks count="1" manualBreakCount="1">
        <brk id="22" max="14" man="1"/>
      </rowBreaks>
      <pageMargins left="0.75" right="0.63" top="0.57999999999999996" bottom="0.6" header="0.34" footer="0.35"/>
      <pageSetup scale="73" fitToHeight="2" orientation="portrait" r:id="rId35"/>
      <headerFooter alignWithMargins="0">
        <oddFooter>&amp;R&amp;"Book Antiqua,Bold"&amp;8 Page &amp;P of &amp;N</oddFooter>
      </headerFooter>
    </customSheetView>
  </customSheetViews>
  <mergeCells count="47">
    <mergeCell ref="A20:A22"/>
    <mergeCell ref="A23:A25"/>
    <mergeCell ref="B9:D9"/>
    <mergeCell ref="B10:D10"/>
    <mergeCell ref="A8:D8"/>
    <mergeCell ref="A46:E46"/>
    <mergeCell ref="B37:D37"/>
    <mergeCell ref="B33:D33"/>
    <mergeCell ref="B34:D34"/>
    <mergeCell ref="A29:A31"/>
    <mergeCell ref="B31:D31"/>
    <mergeCell ref="B29:D29"/>
    <mergeCell ref="B12:D12"/>
    <mergeCell ref="B35:D35"/>
    <mergeCell ref="A18:A19"/>
    <mergeCell ref="B18:D19"/>
    <mergeCell ref="A32:A34"/>
    <mergeCell ref="B32:D32"/>
    <mergeCell ref="A3:F3"/>
    <mergeCell ref="A16:F16"/>
    <mergeCell ref="E18:F18"/>
    <mergeCell ref="B30:D30"/>
    <mergeCell ref="B28:D28"/>
    <mergeCell ref="B23:D23"/>
    <mergeCell ref="B24:D24"/>
    <mergeCell ref="B25:D25"/>
    <mergeCell ref="B21:D21"/>
    <mergeCell ref="B20:D20"/>
    <mergeCell ref="B22:D22"/>
    <mergeCell ref="A5:E5"/>
    <mergeCell ref="A26:A28"/>
    <mergeCell ref="B26:D26"/>
    <mergeCell ref="B27:D27"/>
    <mergeCell ref="B11:D11"/>
    <mergeCell ref="B52:E52"/>
    <mergeCell ref="B38:D38"/>
    <mergeCell ref="B40:D40"/>
    <mergeCell ref="B41:D41"/>
    <mergeCell ref="B43:D43"/>
    <mergeCell ref="B44:D44"/>
    <mergeCell ref="B39:D39"/>
    <mergeCell ref="B42:D42"/>
    <mergeCell ref="A45:E45"/>
    <mergeCell ref="A42:A44"/>
    <mergeCell ref="A39:A41"/>
    <mergeCell ref="A36:A38"/>
    <mergeCell ref="B36:D36"/>
  </mergeCells>
  <phoneticPr fontId="6" type="noConversion"/>
  <conditionalFormatting sqref="E33">
    <cfRule type="expression" priority="6">
      <formula>#REF!&lt;33</formula>
    </cfRule>
  </conditionalFormatting>
  <conditionalFormatting sqref="F33">
    <cfRule type="expression" priority="5">
      <formula>#REF!&lt;33</formula>
    </cfRule>
  </conditionalFormatting>
  <pageMargins left="0.75" right="0.63" top="0.57999999999999996" bottom="0.6" header="0.34" footer="0.35"/>
  <pageSetup scale="72" fitToHeight="2" orientation="portrait" r:id="rId36"/>
  <headerFooter alignWithMargins="0">
    <oddFooter>&amp;R&amp;"Book Antiqua,Bold"&amp;8 Page &amp;P of &amp;N</oddFooter>
  </headerFooter>
  <rowBreaks count="1" manualBreakCount="1">
    <brk id="22" max="8" man="1"/>
  </rowBreaks>
  <drawing r:id="rId3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8"/>
  </sheetPr>
  <dimension ref="A1:I30"/>
  <sheetViews>
    <sheetView showGridLines="0" view="pageBreakPreview" topLeftCell="A6" zoomScale="130" zoomScaleNormal="100" zoomScaleSheetLayoutView="130" workbookViewId="0">
      <selection activeCell="L18" sqref="L18"/>
    </sheetView>
  </sheetViews>
  <sheetFormatPr defaultRowHeight="16.5"/>
  <cols>
    <col min="1" max="1" width="15.7109375" style="4" customWidth="1"/>
    <col min="2" max="2" width="20.5703125" style="4" customWidth="1"/>
    <col min="3" max="3" width="11.42578125" style="4" customWidth="1"/>
    <col min="4" max="4" width="13.28515625" style="4" customWidth="1"/>
    <col min="5" max="5" width="39.28515625" style="4" customWidth="1"/>
    <col min="6" max="8" width="9.140625" style="1" customWidth="1"/>
  </cols>
  <sheetData>
    <row r="1" spans="1:9">
      <c r="A1" s="21" t="str">
        <f>Basic!A3&amp;Basic!B3</f>
        <v>Specification No. :CC/NT/W-AIS/DOM/A06/24/04589</v>
      </c>
      <c r="B1" s="17"/>
      <c r="C1" s="17"/>
      <c r="D1" s="17"/>
      <c r="E1" s="18" t="str">
        <f>"Attachment-10 "</f>
        <v xml:space="preserve">Attachment-10 </v>
      </c>
    </row>
    <row r="3" spans="1:9" ht="121.5" customHeight="1">
      <c r="A3" s="889" t="str">
        <f>'Attach 3(JV)'!A3</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889"/>
      <c r="C3" s="889"/>
      <c r="D3" s="889"/>
      <c r="E3" s="889"/>
      <c r="F3" s="2"/>
      <c r="G3" s="8"/>
      <c r="H3" s="2"/>
    </row>
    <row r="4" spans="1:9" ht="20.100000000000001" customHeight="1">
      <c r="A4" s="5"/>
      <c r="H4" s="9"/>
      <c r="I4" s="10"/>
    </row>
    <row r="5" spans="1:9" ht="20.100000000000001" customHeight="1">
      <c r="A5" s="890" t="s">
        <v>387</v>
      </c>
      <c r="B5" s="890"/>
      <c r="C5" s="890"/>
      <c r="D5" s="890"/>
      <c r="E5" s="890"/>
      <c r="F5" s="3"/>
      <c r="H5" s="9"/>
      <c r="I5" s="10"/>
    </row>
    <row r="6" spans="1:9" ht="20.100000000000001" customHeight="1">
      <c r="A6" s="6"/>
      <c r="H6" s="9"/>
      <c r="I6" s="10"/>
    </row>
    <row r="7" spans="1:9" ht="20.100000000000001" customHeight="1">
      <c r="A7" s="13" t="str">
        <f>'Attach 3(JV)'!A7</f>
        <v>Bidder’s Name and Address :</v>
      </c>
      <c r="E7" s="14" t="str">
        <f>'Attach 3(JV)'!E7</f>
        <v>To:</v>
      </c>
      <c r="H7" s="9"/>
      <c r="I7" s="10"/>
    </row>
    <row r="8" spans="1:9" ht="36" customHeight="1">
      <c r="A8" s="887" t="str">
        <f>'Attach 3(JV)'!A8</f>
        <v/>
      </c>
      <c r="B8" s="887"/>
      <c r="C8" s="887"/>
      <c r="D8" s="887"/>
      <c r="E8" s="11" t="str">
        <f>'Attach 3(JV)'!E8</f>
        <v>Contract Services</v>
      </c>
      <c r="H8" s="9"/>
      <c r="I8" s="10"/>
    </row>
    <row r="9" spans="1:9" ht="20.100000000000001" customHeight="1">
      <c r="A9" s="12" t="s">
        <v>353</v>
      </c>
      <c r="B9" s="611" t="str">
        <f>'Attach 3(JV)'!B9</f>
        <v/>
      </c>
      <c r="C9" s="611"/>
      <c r="D9" s="611"/>
      <c r="E9" s="11" t="str">
        <f>'Attach 3(JV)'!E9</f>
        <v>Power Grid Corporation of India Ltd.,</v>
      </c>
      <c r="H9" s="9"/>
      <c r="I9" s="10"/>
    </row>
    <row r="10" spans="1:9" ht="20.100000000000001" customHeight="1">
      <c r="A10" s="12" t="s">
        <v>355</v>
      </c>
      <c r="B10" s="611" t="str">
        <f>'Attach 3(JV)'!B10</f>
        <v/>
      </c>
      <c r="C10" s="611"/>
      <c r="D10" s="611"/>
      <c r="E10" s="11" t="str">
        <f>'Attach 3(JV)'!E10</f>
        <v>"Saudamini", Plot No. 2, Sector 29</v>
      </c>
      <c r="H10" s="9"/>
      <c r="I10" s="10"/>
    </row>
    <row r="11" spans="1:9" ht="20.100000000000001" customHeight="1">
      <c r="B11" s="611" t="str">
        <f>'Attach 3(JV)'!B11</f>
        <v/>
      </c>
      <c r="C11" s="611"/>
      <c r="D11" s="611"/>
      <c r="E11" s="11" t="str">
        <f>'Attach 3(JV)'!E11</f>
        <v>Gurgaon (Haryana) - 122001</v>
      </c>
    </row>
    <row r="12" spans="1:9" ht="20.100000000000001" customHeight="1">
      <c r="A12" s="6"/>
      <c r="B12" s="611" t="str">
        <f>'Attach 3(JV)'!B12</f>
        <v/>
      </c>
      <c r="C12" s="611"/>
      <c r="D12" s="611"/>
      <c r="E12" s="11"/>
    </row>
    <row r="13" spans="1:9" ht="20.100000000000001" customHeight="1">
      <c r="A13" s="6"/>
      <c r="B13" s="171"/>
      <c r="C13" s="171"/>
      <c r="D13" s="171"/>
      <c r="G13" s="11"/>
    </row>
    <row r="14" spans="1:9" ht="20.100000000000001" customHeight="1"/>
    <row r="15" spans="1:9" ht="20.100000000000001" customHeight="1">
      <c r="A15" s="6"/>
    </row>
    <row r="16" spans="1:9" s="327" customFormat="1" ht="90.75" customHeight="1">
      <c r="A16" s="888" t="s">
        <v>721</v>
      </c>
      <c r="B16" s="888"/>
      <c r="C16" s="888"/>
      <c r="D16" s="888"/>
      <c r="E16" s="888"/>
      <c r="F16" s="326"/>
      <c r="G16" s="326"/>
      <c r="H16" s="326"/>
    </row>
    <row r="17" spans="1:5" ht="33" customHeight="1">
      <c r="D17" s="20"/>
    </row>
    <row r="18" spans="1:5" ht="33" customHeight="1">
      <c r="A18" s="19" t="s">
        <v>6</v>
      </c>
      <c r="B18" s="185" t="str">
        <f>'Attach 3(JV)'!B24</f>
        <v/>
      </c>
      <c r="C18" s="16"/>
      <c r="D18" s="20" t="s">
        <v>4</v>
      </c>
      <c r="E18" s="246" t="str">
        <f>'Attach 3(JV)'!E24</f>
        <v/>
      </c>
    </row>
    <row r="19" spans="1:5" ht="33" customHeight="1">
      <c r="A19" s="19" t="s">
        <v>7</v>
      </c>
      <c r="B19" s="246" t="str">
        <f>'Attach 3(JV)'!B25</f>
        <v/>
      </c>
      <c r="C19" s="16"/>
      <c r="D19" s="20" t="s">
        <v>5</v>
      </c>
      <c r="E19" s="246" t="str">
        <f>'Attach 3(JV)'!E25</f>
        <v/>
      </c>
    </row>
    <row r="20" spans="1:5" ht="33" customHeight="1">
      <c r="B20" s="16"/>
      <c r="C20" s="16"/>
      <c r="D20" s="20"/>
      <c r="E20" s="16"/>
    </row>
    <row r="21" spans="1:5" ht="20.100000000000001" customHeight="1"/>
    <row r="22" spans="1:5" ht="20.100000000000001" customHeight="1">
      <c r="A22" s="7"/>
    </row>
    <row r="23" spans="1:5" ht="20.100000000000001" customHeight="1"/>
    <row r="24" spans="1:5" ht="20.100000000000001" customHeight="1">
      <c r="A24" s="7"/>
    </row>
    <row r="25" spans="1:5" ht="20.100000000000001" customHeight="1"/>
    <row r="26" spans="1:5" ht="20.100000000000001" customHeight="1">
      <c r="A26" s="7"/>
    </row>
    <row r="27" spans="1:5" ht="20.100000000000001" customHeight="1"/>
    <row r="28" spans="1:5" ht="20.100000000000001" customHeight="1"/>
    <row r="29" spans="1:5" ht="20.100000000000001" customHeight="1"/>
    <row r="30" spans="1:5" ht="20.100000000000001" customHeight="1"/>
  </sheetData>
  <sheetProtection password="CBD2" sheet="1" formatColumns="0" formatRows="0" selectLockedCells="1"/>
  <customSheetViews>
    <customSheetView guid="{B36D49CA-5796-4086-B7D0-4AD7F327B4EC}" scale="130" showPageBreaks="1" showGridLines="0" printArea="1" view="pageBreakPreview">
      <selection activeCell="L18" sqref="L18"/>
      <pageMargins left="0.75" right="0.63" top="0.57999999999999996" bottom="0.6" header="0.34" footer="0.35"/>
      <pageSetup scale="92" orientation="portrait" r:id="rId1"/>
      <headerFooter alignWithMargins="0">
        <oddFooter>&amp;R&amp;"Book Antiqua,Bold"&amp;8 Page &amp;P of &amp;N</oddFooter>
      </headerFooter>
    </customSheetView>
    <customSheetView guid="{CD28740F-9825-447C-B887-B18F0232D126}" scale="130" showPageBreaks="1" showGridLines="0" printArea="1" view="pageBreakPreview">
      <selection activeCell="L18" sqref="L18"/>
      <pageMargins left="0.75" right="0.63" top="0.57999999999999996" bottom="0.6" header="0.34" footer="0.35"/>
      <pageSetup scale="92" orientation="portrait" r:id="rId2"/>
      <headerFooter alignWithMargins="0">
        <oddFooter>&amp;R&amp;"Book Antiqua,Bold"&amp;8 Page &amp;P of &amp;N</oddFooter>
      </headerFooter>
    </customSheetView>
    <customSheetView guid="{012A8702-091E-4FD1-8E26-12B65B8B3B8C}" showPageBreaks="1" showGridLines="0" printArea="1" view="pageBreakPreview" topLeftCell="A13">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0D490C87-B003-4943-9825-ACE0B8E7CC06}" showPageBreaks="1" showGridLines="0" printArea="1" view="pageBreakPreview" topLeftCell="A7">
      <selection activeCell="A16" sqref="A16:E16"/>
      <pageMargins left="0.75" right="0.63" top="0.57999999999999996" bottom="0.6" header="0.34" footer="0.35"/>
      <pageSetup scale="98" orientation="portrait" r:id="rId4"/>
      <headerFooter alignWithMargins="0">
        <oddFooter>&amp;R&amp;"Book Antiqua,Bold"&amp;8 Page &amp;P of &amp;N</oddFooter>
      </headerFooter>
    </customSheetView>
    <customSheetView guid="{4D67A8FB-66CE-4EFD-8932-C754BE25ED43}" showPageBreaks="1" showGridLines="0" printArea="1" view="pageBreakPreview" topLeftCell="A7">
      <selection activeCell="A2" sqref="A2"/>
      <pageMargins left="0.75" right="0.63" top="0.57999999999999996" bottom="0.6" header="0.34" footer="0.35"/>
      <pageSetup scale="98"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8" orientation="portrait" r:id="rId6"/>
      <headerFooter alignWithMargins="0">
        <oddFooter>&amp;R&amp;"Book Antiqua,Bold"&amp;8 Page &amp;P of &amp;N</oddFooter>
      </headerFooter>
    </customSheetView>
    <customSheetView guid="{8CF338B0-8CA3-4AF4-816D-CB7A6D8E33BC}" showPageBreaks="1" showGridLines="0" printArea="1" view="pageBreakPreview">
      <selection activeCell="A3" sqref="A3:E3"/>
      <pageMargins left="0.75" right="0.63" top="0.57999999999999996" bottom="0.6" header="0.34" footer="0.35"/>
      <pageSetup scale="98" orientation="portrait" r:id="rId7"/>
      <headerFooter alignWithMargins="0">
        <oddFooter>&amp;R&amp;"Book Antiqua,Bold"&amp;8 Page &amp;P of &amp;N</oddFooter>
      </headerFooter>
    </customSheetView>
    <customSheetView guid="{D05C69EC-C4A6-4AED-AFBA-A3044FD4B3FB}" showPageBreaks="1" showGridLines="0" printArea="1" view="pageBreakPreview">
      <selection activeCell="A3" sqref="A3:E3"/>
      <pageMargins left="0.75" right="0.63" top="0.57999999999999996" bottom="0.6" header="0.34" footer="0.35"/>
      <pageSetup scale="98" orientation="portrait" r:id="rId8"/>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scale="98" orientation="portrait" r:id="rId9"/>
      <headerFooter alignWithMargins="0">
        <oddFooter>&amp;R&amp;"Book Antiqua,Bold"&amp;8 Page &amp;P of &amp;N</oddFooter>
      </headerFooter>
    </customSheetView>
    <customSheetView guid="{13A93EBF-985A-49FD-9FE0-DC75D238EC8C}" showPageBreaks="1" showGridLines="0" printArea="1" view="pageBreakPreview">
      <selection activeCell="I12" sqref="I12"/>
      <pageMargins left="0.75" right="0.63" top="0.57999999999999996" bottom="0.6" header="0.34" footer="0.35"/>
      <pageSetup scale="98"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7">
      <selection activeCell="A16" sqref="A16:E16"/>
      <pageMargins left="0.75" right="0.63" top="0.57999999999999996" bottom="0.6" header="0.34" footer="0.35"/>
      <pageSetup scale="99" orientation="portrait" r:id="rId11"/>
      <headerFooter alignWithMargins="0">
        <oddFooter>&amp;R&amp;"Book Antiqua,Bold"&amp;8 Page &amp;P of &amp;N</oddFooter>
      </headerFooter>
    </customSheetView>
    <customSheetView guid="{7A88FC7A-7690-48AB-B789-172043AFADC8}" showPageBreaks="1" showGridLines="0" printArea="1" view="pageBreakPreview" topLeftCell="A13">
      <selection activeCell="B20" sqref="B20"/>
      <pageMargins left="0.75" right="0.63" top="0.57999999999999996" bottom="0.6" header="0.34" footer="0.35"/>
      <pageSetup scale="99" orientation="portrait" r:id="rId12"/>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10">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1"/>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7">
      <selection activeCell="A16" sqref="A16:E16"/>
      <pageMargins left="0.75" right="0.63" top="0.57999999999999996" bottom="0.6" header="0.34" footer="0.35"/>
      <pageSetup scale="99"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7">
      <selection activeCell="A16" sqref="A16:E16"/>
      <pageMargins left="0.75" right="0.63" top="0.57999999999999996" bottom="0.6" header="0.34" footer="0.35"/>
      <pageSetup scale="99"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A16" sqref="A16:E16"/>
      <pageMargins left="0.75" right="0.63" top="0.57999999999999996" bottom="0.6" header="0.34" footer="0.35"/>
      <pageSetup scale="99" orientation="portrait" r:id="rId30"/>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scale="98" orientation="portrait" r:id="rId31"/>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8" orientation="portrait" r:id="rId32"/>
      <headerFooter alignWithMargins="0">
        <oddFooter>&amp;R&amp;"Book Antiqua,Bold"&amp;8 Page &amp;P of &amp;N</oddFooter>
      </headerFooter>
    </customSheetView>
    <customSheetView guid="{010B040B-83D1-42E5-9354-A9BE9113BDAC}" showPageBreaks="1" showGridLines="0" printArea="1" view="pageBreakPreview" topLeftCell="A13">
      <selection activeCell="A16" sqref="A16:E16"/>
      <pageMargins left="0.75" right="0.63" top="0.57999999999999996" bottom="0.6" header="0.34" footer="0.35"/>
      <pageSetup scale="98" orientation="portrait" r:id="rId33"/>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scale="98" orientation="portrait" r:id="rId34"/>
      <headerFooter alignWithMargins="0">
        <oddFooter>&amp;R&amp;"Book Antiqua,Bold"&amp;8 Page &amp;P of &amp;N</oddFooter>
      </headerFooter>
    </customSheetView>
    <customSheetView guid="{35C772BD-8F05-4A18-BEC8-6AF744E22539}" showPageBreaks="1" showGridLines="0" printArea="1" view="pageBreakPreview" topLeftCell="A7">
      <selection activeCell="A16" sqref="A16:E16"/>
      <pageMargins left="0.75" right="0.63" top="0.57999999999999996" bottom="0.6" header="0.34" footer="0.35"/>
      <pageSetup scale="98" orientation="portrait" r:id="rId35"/>
      <headerFooter alignWithMargins="0">
        <oddFooter>&amp;R&amp;"Book Antiqua,Bold"&amp;8 Page &amp;P of &amp;N</oddFooter>
      </headerFooter>
    </customSheetView>
  </customSheetViews>
  <mergeCells count="8">
    <mergeCell ref="B12:D12"/>
    <mergeCell ref="A8:D8"/>
    <mergeCell ref="A16:E16"/>
    <mergeCell ref="A3:E3"/>
    <mergeCell ref="A5:E5"/>
    <mergeCell ref="B9:D9"/>
    <mergeCell ref="B10:D10"/>
    <mergeCell ref="B11:D11"/>
  </mergeCells>
  <phoneticPr fontId="6" type="noConversion"/>
  <pageMargins left="0.75" right="0.63" top="0.57999999999999996" bottom="0.6" header="0.34" footer="0.35"/>
  <pageSetup scale="92" orientation="portrait" r:id="rId36"/>
  <headerFooter alignWithMargins="0">
    <oddFooter>&amp;R&amp;"Book Antiqua,Bold"&amp;8 Page &amp;P of &amp;N</oddFooter>
  </headerFooter>
  <drawing r:id="rId3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14"/>
  </sheetPr>
  <dimension ref="A1:Z85"/>
  <sheetViews>
    <sheetView showGridLines="0" view="pageBreakPreview" topLeftCell="A12" zoomScale="130" zoomScaleNormal="100" zoomScaleSheetLayoutView="130" workbookViewId="0">
      <selection activeCell="B18" sqref="B18:C18"/>
    </sheetView>
  </sheetViews>
  <sheetFormatPr defaultRowHeight="16.5"/>
  <cols>
    <col min="1" max="1" width="12.140625" style="29" customWidth="1"/>
    <col min="2" max="2" width="30.7109375" style="29" customWidth="1"/>
    <col min="3" max="3" width="17.85546875" style="29" customWidth="1"/>
    <col min="4" max="4" width="18.85546875" style="29" customWidth="1"/>
    <col min="5" max="5" width="20" style="29" customWidth="1"/>
    <col min="6" max="8" width="9.140625" style="24"/>
    <col min="9" max="16384" width="9.140625" style="25"/>
  </cols>
  <sheetData>
    <row r="1" spans="1:26">
      <c r="A1" s="21" t="str">
        <f>Basic!A3&amp;Basic!B3</f>
        <v>Specification No. :CC/NT/W-AIS/DOM/A06/24/04589</v>
      </c>
      <c r="B1" s="22"/>
      <c r="C1" s="22"/>
      <c r="D1" s="22"/>
      <c r="E1" s="23" t="str">
        <f>"Attachment-11 "</f>
        <v xml:space="preserve">Attachment-11 </v>
      </c>
    </row>
    <row r="2" spans="1:26" ht="19.5" customHeight="1">
      <c r="Z2" s="154">
        <f>'Attach 3(JV)'!Z2</f>
        <v>0</v>
      </c>
    </row>
    <row r="3" spans="1:26" ht="125.25" customHeight="1">
      <c r="A3" s="614" t="str">
        <f>Basic!B1</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614"/>
      <c r="C3" s="614"/>
      <c r="D3" s="614"/>
      <c r="E3" s="614"/>
      <c r="F3" s="26"/>
      <c r="G3" s="27"/>
      <c r="H3" s="26"/>
    </row>
    <row r="4" spans="1:26" ht="19.5" customHeight="1">
      <c r="A4" s="28"/>
      <c r="H4" s="30"/>
      <c r="I4" s="10"/>
    </row>
    <row r="5" spans="1:26" ht="19.5" customHeight="1">
      <c r="A5" s="609" t="s">
        <v>390</v>
      </c>
      <c r="B5" s="609"/>
      <c r="C5" s="609"/>
      <c r="D5" s="609"/>
      <c r="E5" s="609"/>
      <c r="F5" s="31"/>
      <c r="H5" s="30"/>
      <c r="I5" s="10"/>
    </row>
    <row r="6" spans="1:26" ht="19.5" customHeight="1">
      <c r="A6" s="32"/>
      <c r="H6" s="30"/>
      <c r="I6" s="10"/>
    </row>
    <row r="7" spans="1:26" ht="19.5" customHeight="1">
      <c r="A7" s="33" t="str">
        <f>'Attach 3(JV)'!A7</f>
        <v>Bidder’s Name and Address :</v>
      </c>
      <c r="B7" s="32"/>
      <c r="C7" s="32"/>
      <c r="D7" s="14" t="str">
        <f>'Attach 3(JV)'!E7</f>
        <v>To:</v>
      </c>
      <c r="H7" s="30"/>
      <c r="I7" s="10"/>
    </row>
    <row r="8" spans="1:26" ht="36" customHeight="1">
      <c r="A8" s="607" t="str">
        <f>'Attach 3(JV)'!A8</f>
        <v/>
      </c>
      <c r="B8" s="607"/>
      <c r="C8" s="607"/>
      <c r="D8" s="11" t="str">
        <f>'Attach 3(JV)'!E8</f>
        <v>Contract Services</v>
      </c>
      <c r="H8" s="30"/>
      <c r="I8" s="10"/>
    </row>
    <row r="9" spans="1:26" ht="19.5" customHeight="1">
      <c r="A9" s="12" t="s">
        <v>353</v>
      </c>
      <c r="B9" s="611" t="str">
        <f>'Attach 3(JV)'!B9</f>
        <v/>
      </c>
      <c r="C9" s="611"/>
      <c r="D9" s="11" t="str">
        <f>'Attach 3(JV)'!E9</f>
        <v>Power Grid Corporation of India Ltd.,</v>
      </c>
      <c r="H9" s="30"/>
      <c r="I9" s="10"/>
    </row>
    <row r="10" spans="1:26" ht="19.5" customHeight="1">
      <c r="A10" s="12" t="s">
        <v>355</v>
      </c>
      <c r="B10" s="611" t="str">
        <f>'Attach 3(JV)'!B10</f>
        <v/>
      </c>
      <c r="C10" s="611"/>
      <c r="D10" s="11" t="str">
        <f>'Attach 3(JV)'!E10</f>
        <v>"Saudamini", Plot No. 2, Sector 29</v>
      </c>
      <c r="H10" s="30"/>
      <c r="I10" s="10"/>
    </row>
    <row r="11" spans="1:26" ht="19.5" customHeight="1">
      <c r="B11" s="611" t="str">
        <f>'Attach 3(JV)'!B11</f>
        <v/>
      </c>
      <c r="C11" s="611"/>
      <c r="D11" s="11" t="str">
        <f>'Attach 3(JV)'!E11</f>
        <v>Gurgaon (Haryana) - 122001</v>
      </c>
    </row>
    <row r="12" spans="1:26" ht="19.5" customHeight="1">
      <c r="A12" s="32"/>
      <c r="B12" s="611" t="str">
        <f>'Attach 3(JV)'!B12</f>
        <v/>
      </c>
      <c r="C12" s="611"/>
      <c r="D12" s="11"/>
    </row>
    <row r="13" spans="1:26" ht="19.5" customHeight="1">
      <c r="A13" s="29" t="s">
        <v>347</v>
      </c>
    </row>
    <row r="14" spans="1:26" ht="9.9499999999999993" customHeight="1">
      <c r="A14" s="32"/>
    </row>
    <row r="15" spans="1:26" ht="174" customHeight="1">
      <c r="A15" s="894" t="s">
        <v>511</v>
      </c>
      <c r="B15" s="610"/>
      <c r="C15" s="610"/>
      <c r="D15" s="610"/>
      <c r="E15" s="610"/>
      <c r="F15" s="34"/>
      <c r="G15" s="34"/>
      <c r="H15" s="34"/>
    </row>
    <row r="16" spans="1:26" ht="20.25" customHeight="1">
      <c r="A16" s="32"/>
      <c r="B16" s="32"/>
      <c r="C16" s="32"/>
      <c r="D16" s="32"/>
      <c r="E16" s="32"/>
      <c r="F16" s="34"/>
      <c r="G16" s="34"/>
      <c r="H16" s="34"/>
    </row>
    <row r="17" spans="1:8" s="24" customFormat="1" ht="72" customHeight="1">
      <c r="A17" s="46" t="s">
        <v>351</v>
      </c>
      <c r="B17" s="868" t="s">
        <v>112</v>
      </c>
      <c r="C17" s="868"/>
      <c r="D17" s="46" t="s">
        <v>113</v>
      </c>
      <c r="E17" s="46" t="s">
        <v>114</v>
      </c>
      <c r="G17" s="34"/>
      <c r="H17" s="34"/>
    </row>
    <row r="18" spans="1:8" ht="26.1" customHeight="1">
      <c r="A18" s="93">
        <v>1</v>
      </c>
      <c r="B18" s="892"/>
      <c r="C18" s="892"/>
      <c r="D18" s="250"/>
      <c r="E18" s="250"/>
      <c r="F18" s="34"/>
      <c r="G18" s="34"/>
      <c r="H18" s="34"/>
    </row>
    <row r="19" spans="1:8" ht="26.1" customHeight="1">
      <c r="A19" s="93">
        <v>2</v>
      </c>
      <c r="B19" s="892"/>
      <c r="C19" s="892"/>
      <c r="D19" s="250"/>
      <c r="E19" s="250"/>
      <c r="F19" s="34"/>
      <c r="G19" s="34"/>
      <c r="H19" s="34"/>
    </row>
    <row r="20" spans="1:8" ht="26.1" customHeight="1">
      <c r="A20" s="93">
        <v>3</v>
      </c>
      <c r="B20" s="892"/>
      <c r="C20" s="892"/>
      <c r="D20" s="250"/>
      <c r="E20" s="250"/>
      <c r="F20" s="34"/>
      <c r="G20" s="34"/>
      <c r="H20" s="34"/>
    </row>
    <row r="21" spans="1:8" ht="26.1" customHeight="1">
      <c r="A21" s="93">
        <v>4</v>
      </c>
      <c r="B21" s="892"/>
      <c r="C21" s="892"/>
      <c r="D21" s="250"/>
      <c r="E21" s="250"/>
      <c r="F21" s="34"/>
      <c r="G21" s="34"/>
      <c r="H21" s="34"/>
    </row>
    <row r="22" spans="1:8" ht="26.1" customHeight="1">
      <c r="A22" s="93">
        <v>5</v>
      </c>
      <c r="B22" s="892"/>
      <c r="C22" s="892"/>
      <c r="D22" s="250"/>
      <c r="E22" s="250"/>
      <c r="F22" s="34"/>
      <c r="G22" s="34"/>
      <c r="H22" s="34"/>
    </row>
    <row r="23" spans="1:8" ht="26.1" customHeight="1">
      <c r="A23" s="93">
        <v>6</v>
      </c>
      <c r="B23" s="892"/>
      <c r="C23" s="892"/>
      <c r="D23" s="250"/>
      <c r="E23" s="250"/>
      <c r="F23" s="34"/>
      <c r="G23" s="34"/>
      <c r="H23" s="34"/>
    </row>
    <row r="24" spans="1:8" ht="82.5" customHeight="1">
      <c r="A24" s="600" t="s">
        <v>512</v>
      </c>
      <c r="B24" s="600"/>
      <c r="C24" s="600"/>
      <c r="D24" s="600"/>
      <c r="E24" s="600"/>
      <c r="F24" s="34"/>
      <c r="G24" s="34"/>
      <c r="H24" s="34"/>
    </row>
    <row r="25" spans="1:8" ht="159.75" customHeight="1">
      <c r="A25" s="601" t="s">
        <v>513</v>
      </c>
      <c r="B25" s="893"/>
      <c r="C25" s="893"/>
      <c r="D25" s="893"/>
      <c r="E25" s="893"/>
    </row>
    <row r="26" spans="1:8" ht="26.1" customHeight="1">
      <c r="A26" s="36" t="s">
        <v>6</v>
      </c>
      <c r="B26" s="67" t="str">
        <f>'Attach 3(JV)'!B24</f>
        <v/>
      </c>
      <c r="C26" s="37" t="s">
        <v>4</v>
      </c>
      <c r="D26" s="240" t="str">
        <f>'Attach 3(JV)'!E24</f>
        <v/>
      </c>
    </row>
    <row r="27" spans="1:8" ht="26.1" customHeight="1">
      <c r="A27" s="36" t="s">
        <v>7</v>
      </c>
      <c r="B27" s="240" t="str">
        <f>'Attach 3(JV)'!B25</f>
        <v/>
      </c>
      <c r="C27" s="37" t="s">
        <v>5</v>
      </c>
      <c r="D27" s="240" t="str">
        <f>'Attach 3(JV)'!E25</f>
        <v/>
      </c>
    </row>
    <row r="28" spans="1:8" ht="219.75" customHeight="1">
      <c r="A28" s="601" t="s">
        <v>514</v>
      </c>
      <c r="B28" s="893"/>
      <c r="C28" s="893"/>
      <c r="D28" s="893"/>
      <c r="E28" s="893"/>
    </row>
    <row r="29" spans="1:8" ht="20.100000000000001" hidden="1" customHeight="1">
      <c r="A29" s="21" t="str">
        <f>A1</f>
        <v>Specification No. :CC/NT/W-AIS/DOM/A06/24/04589</v>
      </c>
      <c r="B29" s="22"/>
      <c r="C29" s="22"/>
      <c r="D29" s="22"/>
      <c r="E29" s="23" t="str">
        <f>E1</f>
        <v xml:space="preserve">Attachment-11 </v>
      </c>
    </row>
    <row r="30" spans="1:8" ht="19.5" hidden="1" customHeight="1"/>
    <row r="31" spans="1:8" ht="48" hidden="1" customHeight="1">
      <c r="A31" s="864" t="str">
        <f>A3</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1" s="864"/>
      <c r="C31" s="864"/>
      <c r="D31" s="864"/>
      <c r="E31" s="864"/>
    </row>
    <row r="32" spans="1:8" ht="19.5" hidden="1" customHeight="1">
      <c r="A32" s="28"/>
    </row>
    <row r="33" spans="1:5" ht="19.5" hidden="1" customHeight="1">
      <c r="A33" s="612" t="s">
        <v>390</v>
      </c>
      <c r="B33" s="612"/>
      <c r="C33" s="612"/>
      <c r="D33" s="612"/>
      <c r="E33" s="612"/>
    </row>
    <row r="34" spans="1:5" ht="19.5" hidden="1" customHeight="1">
      <c r="A34" s="32"/>
    </row>
    <row r="35" spans="1:5" ht="19.5" hidden="1" customHeight="1">
      <c r="A35" s="33" t="str">
        <f>'Attach 3(JV)'!A15</f>
        <v>Name(s) and Addresse(s) of other partner(s)</v>
      </c>
      <c r="B35" s="32"/>
      <c r="C35" s="32"/>
      <c r="D35" s="14" t="str">
        <f>D7</f>
        <v>To:</v>
      </c>
    </row>
    <row r="36" spans="1:5" ht="19.5" hidden="1" customHeight="1">
      <c r="A36" s="33" t="str">
        <f>'Attach 3(JV)'!B16</f>
        <v/>
      </c>
      <c r="B36" s="32"/>
      <c r="C36" s="32"/>
      <c r="D36" s="11" t="str">
        <f>D8</f>
        <v>Contract Services</v>
      </c>
    </row>
    <row r="37" spans="1:5" ht="19.5" hidden="1" customHeight="1">
      <c r="A37" s="12" t="s">
        <v>353</v>
      </c>
      <c r="B37" s="611" t="str">
        <f>'Attach 3(JV)'!B17:D17</f>
        <v/>
      </c>
      <c r="C37" s="611"/>
      <c r="D37" s="11" t="str">
        <f>D9</f>
        <v>Power Grid Corporation of India Ltd.,</v>
      </c>
    </row>
    <row r="38" spans="1:5" ht="19.5" hidden="1" customHeight="1">
      <c r="A38" s="12" t="s">
        <v>355</v>
      </c>
      <c r="B38" s="611" t="str">
        <f>'Attach 3(JV)'!B18:D18</f>
        <v/>
      </c>
      <c r="C38" s="611"/>
      <c r="D38" s="11" t="str">
        <f>D10</f>
        <v>"Saudamini", Plot No. 2, Sector 29</v>
      </c>
    </row>
    <row r="39" spans="1:5" ht="19.5" hidden="1" customHeight="1">
      <c r="B39" s="611" t="str">
        <f>'Attach 3(JV)'!B19:D19</f>
        <v/>
      </c>
      <c r="C39" s="611"/>
      <c r="D39" s="11" t="str">
        <f>D11</f>
        <v>Gurgaon (Haryana) - 122001</v>
      </c>
    </row>
    <row r="40" spans="1:5" ht="19.5" hidden="1" customHeight="1">
      <c r="A40" s="32"/>
      <c r="B40" s="611" t="str">
        <f>'Attach 3(JV)'!B20:D20</f>
        <v/>
      </c>
      <c r="C40" s="611"/>
      <c r="D40" s="11"/>
    </row>
    <row r="41" spans="1:5" ht="19.5" hidden="1" customHeight="1">
      <c r="A41" s="29" t="s">
        <v>347</v>
      </c>
    </row>
    <row r="42" spans="1:5" ht="19.5" hidden="1" customHeight="1">
      <c r="A42" s="32"/>
    </row>
    <row r="43" spans="1:5" ht="33.75" hidden="1" customHeight="1">
      <c r="A43" s="610" t="s">
        <v>391</v>
      </c>
      <c r="B43" s="610"/>
      <c r="C43" s="610"/>
      <c r="D43" s="610"/>
      <c r="E43" s="610"/>
    </row>
    <row r="44" spans="1:5" ht="19.5" hidden="1" customHeight="1">
      <c r="A44" s="32"/>
      <c r="B44" s="32"/>
      <c r="C44" s="32"/>
      <c r="D44" s="32"/>
      <c r="E44" s="32"/>
    </row>
    <row r="45" spans="1:5" ht="72" hidden="1" customHeight="1">
      <c r="A45" s="46" t="s">
        <v>351</v>
      </c>
      <c r="B45" s="868" t="s">
        <v>112</v>
      </c>
      <c r="C45" s="868"/>
      <c r="D45" s="46" t="s">
        <v>113</v>
      </c>
      <c r="E45" s="46" t="s">
        <v>114</v>
      </c>
    </row>
    <row r="46" spans="1:5" ht="25.5" hidden="1" customHeight="1">
      <c r="A46" s="93">
        <v>1</v>
      </c>
      <c r="B46" s="891"/>
      <c r="C46" s="891"/>
      <c r="D46" s="252"/>
      <c r="E46" s="252"/>
    </row>
    <row r="47" spans="1:5" ht="25.5" hidden="1" customHeight="1">
      <c r="A47" s="93">
        <v>2</v>
      </c>
      <c r="B47" s="891"/>
      <c r="C47" s="891"/>
      <c r="D47" s="252"/>
      <c r="E47" s="252"/>
    </row>
    <row r="48" spans="1:5" ht="25.5" hidden="1" customHeight="1">
      <c r="A48" s="93">
        <v>3</v>
      </c>
      <c r="B48" s="891"/>
      <c r="C48" s="891"/>
      <c r="D48" s="252"/>
      <c r="E48" s="252"/>
    </row>
    <row r="49" spans="1:5" ht="25.5" hidden="1" customHeight="1">
      <c r="A49" s="93">
        <v>4</v>
      </c>
      <c r="B49" s="891"/>
      <c r="C49" s="891"/>
      <c r="D49" s="252"/>
      <c r="E49" s="252"/>
    </row>
    <row r="50" spans="1:5" ht="25.5" hidden="1" customHeight="1">
      <c r="A50" s="93">
        <v>5</v>
      </c>
      <c r="B50" s="891"/>
      <c r="C50" s="891"/>
      <c r="D50" s="252"/>
      <c r="E50" s="252"/>
    </row>
    <row r="51" spans="1:5" ht="25.5" hidden="1" customHeight="1">
      <c r="A51" s="93">
        <v>6</v>
      </c>
      <c r="B51" s="891"/>
      <c r="C51" s="891"/>
      <c r="D51" s="252"/>
      <c r="E51" s="252"/>
    </row>
    <row r="52" spans="1:5" ht="27.95" hidden="1" customHeight="1">
      <c r="A52" s="32"/>
      <c r="B52" s="32"/>
      <c r="C52" s="32"/>
      <c r="D52" s="32"/>
      <c r="E52" s="32"/>
    </row>
    <row r="53" spans="1:5" ht="27.95" hidden="1" customHeight="1">
      <c r="A53" s="196"/>
      <c r="B53" s="196"/>
      <c r="C53" s="196"/>
      <c r="D53" s="196"/>
      <c r="E53" s="196"/>
    </row>
    <row r="54" spans="1:5" ht="27.95" hidden="1" customHeight="1">
      <c r="A54" s="196" t="s">
        <v>6</v>
      </c>
      <c r="B54" s="67" t="str">
        <f>B26</f>
        <v/>
      </c>
      <c r="C54" s="196" t="s">
        <v>4</v>
      </c>
      <c r="D54" s="196" t="str">
        <f>D26</f>
        <v/>
      </c>
      <c r="E54" s="196"/>
    </row>
    <row r="55" spans="1:5" ht="27.95" hidden="1" customHeight="1">
      <c r="A55" s="196" t="s">
        <v>7</v>
      </c>
      <c r="B55" s="196" t="str">
        <f>B27</f>
        <v/>
      </c>
      <c r="C55" s="196" t="s">
        <v>5</v>
      </c>
      <c r="D55" s="196" t="str">
        <f>D27</f>
        <v/>
      </c>
      <c r="E55" s="196"/>
    </row>
    <row r="56" spans="1:5" ht="27.95" hidden="1" customHeight="1">
      <c r="A56" s="196"/>
      <c r="B56" s="196"/>
      <c r="C56" s="196"/>
      <c r="D56" s="196"/>
      <c r="E56" s="196"/>
    </row>
    <row r="57" spans="1:5" ht="19.5" hidden="1" customHeight="1">
      <c r="A57" s="21" t="str">
        <f>A29</f>
        <v>Specification No. :CC/NT/W-AIS/DOM/A06/24/04589</v>
      </c>
      <c r="B57" s="22"/>
      <c r="C57" s="22"/>
      <c r="D57" s="22"/>
      <c r="E57" s="23" t="str">
        <f>E29</f>
        <v xml:space="preserve">Attachment-11 </v>
      </c>
    </row>
    <row r="58" spans="1:5" ht="19.5" hidden="1" customHeight="1"/>
    <row r="59" spans="1:5" ht="48" hidden="1" customHeight="1">
      <c r="A59" s="864" t="str">
        <f>A31</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59" s="864"/>
      <c r="C59" s="864"/>
      <c r="D59" s="864"/>
      <c r="E59" s="864"/>
    </row>
    <row r="60" spans="1:5" ht="19.5" hidden="1" customHeight="1">
      <c r="A60" s="28"/>
    </row>
    <row r="61" spans="1:5" ht="19.5" hidden="1" customHeight="1">
      <c r="A61" s="612" t="s">
        <v>390</v>
      </c>
      <c r="B61" s="612"/>
      <c r="C61" s="612"/>
      <c r="D61" s="612"/>
      <c r="E61" s="612"/>
    </row>
    <row r="62" spans="1:5" ht="19.5" hidden="1" customHeight="1">
      <c r="A62" s="32"/>
    </row>
    <row r="63" spans="1:5" ht="19.5" hidden="1" customHeight="1">
      <c r="A63" s="33" t="str">
        <f>'Attach 3(JV)'!A15</f>
        <v>Name(s) and Addresse(s) of other partner(s)</v>
      </c>
      <c r="B63" s="32"/>
      <c r="C63" s="32"/>
      <c r="D63" s="14" t="str">
        <f>D7</f>
        <v>To:</v>
      </c>
    </row>
    <row r="64" spans="1:5" ht="19.5" hidden="1" customHeight="1">
      <c r="A64" s="33" t="str">
        <f>'Attach 3(JV)'!E16</f>
        <v/>
      </c>
      <c r="B64" s="32"/>
      <c r="C64" s="32"/>
      <c r="D64" s="11" t="str">
        <f>D8</f>
        <v>Contract Services</v>
      </c>
    </row>
    <row r="65" spans="1:5" ht="19.5" hidden="1" customHeight="1">
      <c r="A65" s="12" t="s">
        <v>353</v>
      </c>
      <c r="B65" s="611" t="str">
        <f>'Attach 3(JV)'!E17</f>
        <v/>
      </c>
      <c r="C65" s="611"/>
      <c r="D65" s="11" t="str">
        <f>D9</f>
        <v>Power Grid Corporation of India Ltd.,</v>
      </c>
    </row>
    <row r="66" spans="1:5" ht="19.5" hidden="1" customHeight="1">
      <c r="A66" s="12" t="s">
        <v>355</v>
      </c>
      <c r="B66" s="611" t="str">
        <f>'Attach 3(JV)'!E18</f>
        <v/>
      </c>
      <c r="C66" s="611"/>
      <c r="D66" s="11" t="str">
        <f>D10</f>
        <v>"Saudamini", Plot No. 2, Sector 29</v>
      </c>
    </row>
    <row r="67" spans="1:5" ht="19.5" hidden="1" customHeight="1">
      <c r="B67" s="611" t="str">
        <f>'Attach 3(JV)'!E19</f>
        <v/>
      </c>
      <c r="C67" s="611"/>
      <c r="D67" s="11" t="str">
        <f>D11</f>
        <v>Gurgaon (Haryana) - 122001</v>
      </c>
    </row>
    <row r="68" spans="1:5" ht="19.5" hidden="1" customHeight="1">
      <c r="A68" s="32"/>
      <c r="B68" s="611" t="str">
        <f>'Attach 3(JV)'!E20</f>
        <v/>
      </c>
      <c r="C68" s="611"/>
      <c r="D68" s="11"/>
    </row>
    <row r="69" spans="1:5" ht="19.5" hidden="1" customHeight="1">
      <c r="A69" s="29" t="s">
        <v>347</v>
      </c>
    </row>
    <row r="70" spans="1:5" ht="19.5" hidden="1" customHeight="1">
      <c r="A70" s="32"/>
    </row>
    <row r="71" spans="1:5" ht="33.75" hidden="1" customHeight="1">
      <c r="A71" s="610" t="s">
        <v>391</v>
      </c>
      <c r="B71" s="610"/>
      <c r="C71" s="610"/>
      <c r="D71" s="610"/>
      <c r="E71" s="610"/>
    </row>
    <row r="72" spans="1:5" ht="19.5" hidden="1" customHeight="1">
      <c r="A72" s="32"/>
      <c r="B72" s="32"/>
      <c r="C72" s="32"/>
      <c r="D72" s="32"/>
      <c r="E72" s="32"/>
    </row>
    <row r="73" spans="1:5" ht="72" hidden="1" customHeight="1">
      <c r="A73" s="46" t="s">
        <v>351</v>
      </c>
      <c r="B73" s="868" t="s">
        <v>112</v>
      </c>
      <c r="C73" s="868"/>
      <c r="D73" s="46" t="s">
        <v>113</v>
      </c>
      <c r="E73" s="46" t="s">
        <v>114</v>
      </c>
    </row>
    <row r="74" spans="1:5" ht="25.5" hidden="1" customHeight="1">
      <c r="A74" s="93">
        <v>1</v>
      </c>
      <c r="B74" s="891"/>
      <c r="C74" s="891"/>
      <c r="D74" s="252"/>
      <c r="E74" s="252"/>
    </row>
    <row r="75" spans="1:5" ht="25.5" hidden="1" customHeight="1">
      <c r="A75" s="93">
        <v>2</v>
      </c>
      <c r="B75" s="891"/>
      <c r="C75" s="891"/>
      <c r="D75" s="252"/>
      <c r="E75" s="252"/>
    </row>
    <row r="76" spans="1:5" ht="25.5" hidden="1" customHeight="1">
      <c r="A76" s="93">
        <v>3</v>
      </c>
      <c r="B76" s="891"/>
      <c r="C76" s="891"/>
      <c r="D76" s="252"/>
      <c r="E76" s="252"/>
    </row>
    <row r="77" spans="1:5" ht="25.5" hidden="1" customHeight="1">
      <c r="A77" s="93">
        <v>4</v>
      </c>
      <c r="B77" s="891"/>
      <c r="C77" s="891"/>
      <c r="D77" s="252"/>
      <c r="E77" s="252"/>
    </row>
    <row r="78" spans="1:5" ht="25.5" hidden="1" customHeight="1">
      <c r="A78" s="93">
        <v>5</v>
      </c>
      <c r="B78" s="891"/>
      <c r="C78" s="891"/>
      <c r="D78" s="252"/>
      <c r="E78" s="252"/>
    </row>
    <row r="79" spans="1:5" ht="25.5" hidden="1" customHeight="1">
      <c r="A79" s="93">
        <v>6</v>
      </c>
      <c r="B79" s="891"/>
      <c r="C79" s="891"/>
      <c r="D79" s="252"/>
      <c r="E79" s="252"/>
    </row>
    <row r="80" spans="1:5" ht="19.5" hidden="1" customHeight="1">
      <c r="A80" s="32"/>
      <c r="B80" s="32"/>
      <c r="C80" s="32"/>
      <c r="D80" s="32"/>
      <c r="E80" s="32"/>
    </row>
    <row r="81" spans="1:5" ht="24.75" hidden="1" customHeight="1">
      <c r="A81" s="196"/>
      <c r="B81" s="196"/>
      <c r="C81" s="196"/>
      <c r="D81" s="196"/>
      <c r="E81" s="196"/>
    </row>
    <row r="82" spans="1:5" ht="24.75" hidden="1" customHeight="1">
      <c r="A82" s="196" t="s">
        <v>6</v>
      </c>
      <c r="B82" s="67" t="str">
        <f>B54</f>
        <v/>
      </c>
      <c r="C82" s="196" t="s">
        <v>4</v>
      </c>
      <c r="D82" s="196" t="str">
        <f>D54</f>
        <v/>
      </c>
      <c r="E82" s="196"/>
    </row>
    <row r="83" spans="1:5" ht="24.75" hidden="1" customHeight="1">
      <c r="A83" s="196" t="s">
        <v>7</v>
      </c>
      <c r="B83" s="196" t="str">
        <f>B55</f>
        <v/>
      </c>
      <c r="C83" s="196" t="s">
        <v>5</v>
      </c>
      <c r="D83" s="196" t="str">
        <f>D55</f>
        <v/>
      </c>
      <c r="E83" s="196"/>
    </row>
    <row r="84" spans="1:5" ht="24.75" hidden="1" customHeight="1">
      <c r="A84" s="196"/>
      <c r="B84" s="196"/>
      <c r="C84" s="196"/>
      <c r="D84" s="196"/>
      <c r="E84" s="196"/>
    </row>
    <row r="85" spans="1:5" ht="37.5" hidden="1" customHeight="1">
      <c r="A85" s="63"/>
      <c r="B85" s="63"/>
      <c r="C85" s="63"/>
      <c r="D85" s="63"/>
      <c r="E85" s="63"/>
    </row>
  </sheetData>
  <sheetProtection password="CBD2" sheet="1" formatColumns="0" formatRows="0" selectLockedCells="1"/>
  <customSheetViews>
    <customSheetView guid="{B36D49CA-5796-4086-B7D0-4AD7F327B4EC}" showPageBreaks="1" showGridLines="0" printArea="1" hiddenRows="1" view="pageBreakPreview">
      <selection activeCell="B18" sqref="B18:C18"/>
      <pageMargins left="0.75" right="0.63" top="0.57999999999999996" bottom="0.6" header="0.34" footer="0.35"/>
      <pageSetup scale="95" orientation="portrait" r:id="rId1"/>
      <headerFooter alignWithMargins="0">
        <oddFooter>&amp;R&amp;"Book Antiqua,Bold"&amp;8 Page &amp;P of &amp;N</oddFooter>
      </headerFooter>
    </customSheetView>
    <customSheetView guid="{CD28740F-9825-447C-B887-B18F0232D126}" showPageBreaks="1" showGridLines="0" printArea="1" hiddenRows="1" view="pageBreakPreview">
      <selection activeCell="B18" sqref="B18:C18"/>
      <pageMargins left="0.75" right="0.63" top="0.57999999999999996" bottom="0.6" header="0.34" footer="0.35"/>
      <pageSetup scale="95" orientation="portrait" r:id="rId2"/>
      <headerFooter alignWithMargins="0">
        <oddFooter>&amp;R&amp;"Book Antiqua,Bold"&amp;8 Page &amp;P of &amp;N</oddFooter>
      </headerFooter>
    </customSheetView>
    <customSheetView guid="{012A8702-091E-4FD1-8E26-12B65B8B3B8C}" showPageBreaks="1" showGridLines="0" printArea="1" hiddenRows="1" view="pageBreakPreview" topLeftCell="A14">
      <selection activeCell="B18" sqref="B18:C18"/>
      <pageMargins left="0.75" right="0.63" top="0.57999999999999996" bottom="0.6" header="0.34" footer="0.35"/>
      <pageSetup scale="95" orientation="portrait" r:id="rId3"/>
      <headerFooter alignWithMargins="0">
        <oddFooter>&amp;R&amp;"Book Antiqua,Bold"&amp;8 Page &amp;P of &amp;N</oddFooter>
      </headerFooter>
    </customSheetView>
    <customSheetView guid="{0D490C87-B003-4943-9825-ACE0B8E7CC06}" showPageBreaks="1" showGridLines="0" printArea="1" hiddenRows="1" view="pageBreakPreview" topLeftCell="A4">
      <selection activeCell="B18" sqref="B18:C18"/>
      <pageMargins left="0.75" right="0.63" top="0.57999999999999996" bottom="0.6" header="0.34" footer="0.35"/>
      <pageSetup scale="95" orientation="portrait" r:id="rId4"/>
      <headerFooter alignWithMargins="0">
        <oddFooter>&amp;R&amp;"Book Antiqua,Bold"&amp;8 Page &amp;P of &amp;N</oddFooter>
      </headerFooter>
    </customSheetView>
    <customSheetView guid="{4D67A8FB-66CE-4EFD-8932-C754BE25ED43}" showPageBreaks="1" showGridLines="0" printArea="1" hiddenRows="1" view="pageBreakPreview">
      <selection activeCell="B18" sqref="B18:C18"/>
      <pageMargins left="0.75" right="0.63" top="0.57999999999999996" bottom="0.6" header="0.34" footer="0.35"/>
      <pageSetup scale="95" orientation="portrait" r:id="rId5"/>
      <headerFooter alignWithMargins="0">
        <oddFooter>&amp;R&amp;"Book Antiqua,Bold"&amp;8 Page &amp;P of &amp;N</oddFooter>
      </headerFooter>
    </customSheetView>
    <customSheetView guid="{B07CB001-8FAF-40AD-8AD5-A65A64B33B35}" showPageBreaks="1" showGridLines="0" printArea="1" hiddenRows="1" view="pageBreakPreview" topLeftCell="A4">
      <selection activeCell="B18" sqref="B18:C18"/>
      <pageMargins left="0.75" right="0.63" top="0.57999999999999996" bottom="0.6" header="0.34" footer="0.35"/>
      <pageSetup scale="95" orientation="portrait" r:id="rId6"/>
      <headerFooter alignWithMargins="0">
        <oddFooter>&amp;R&amp;"Book Antiqua,Bold"&amp;8 Page &amp;P of &amp;N</oddFooter>
      </headerFooter>
    </customSheetView>
    <customSheetView guid="{8CF338B0-8CA3-4AF4-816D-CB7A6D8E33BC}" showPageBreaks="1" showGridLines="0" printArea="1" hiddenRows="1" view="pageBreakPreview">
      <selection activeCell="B18" sqref="B18:C18"/>
      <pageMargins left="0.75" right="0.63" top="0.57999999999999996" bottom="0.6" header="0.34" footer="0.35"/>
      <pageSetup scale="95" orientation="portrait" r:id="rId7"/>
      <headerFooter alignWithMargins="0">
        <oddFooter>&amp;R&amp;"Book Antiqua,Bold"&amp;8 Page &amp;P of &amp;N</oddFooter>
      </headerFooter>
    </customSheetView>
    <customSheetView guid="{D05C69EC-C4A6-4AED-AFBA-A3044FD4B3FB}" showPageBreaks="1" showGridLines="0" printArea="1" hiddenRows="1" view="pageBreakPreview" topLeftCell="A22">
      <selection activeCell="B18" sqref="B18:C18"/>
      <pageMargins left="0.75" right="0.63" top="0.57999999999999996" bottom="0.6" header="0.34" footer="0.35"/>
      <pageSetup scale="95" orientation="portrait" r:id="rId8"/>
      <headerFooter alignWithMargins="0">
        <oddFooter>&amp;R&amp;"Book Antiqua,Bold"&amp;8 Page &amp;P of &amp;N</oddFooter>
      </headerFooter>
    </customSheetView>
    <customSheetView guid="{BE615921-12B2-47E1-81BB-292B559B4C46}" showPageBreaks="1" showGridLines="0" printArea="1" hiddenRows="1" view="pageBreakPreview" topLeftCell="A15">
      <selection activeCell="E23" sqref="E23"/>
      <pageMargins left="0.75" right="0.63" top="0.57999999999999996" bottom="0.6" header="0.34" footer="0.35"/>
      <pageSetup scale="95" orientation="portrait" r:id="rId9"/>
      <headerFooter alignWithMargins="0">
        <oddFooter>&amp;R&amp;"Book Antiqua,Bold"&amp;8 Page &amp;P of &amp;N</oddFooter>
      </headerFooter>
    </customSheetView>
    <customSheetView guid="{13A93EBF-985A-49FD-9FE0-DC75D238EC8C}" showPageBreaks="1" showGridLines="0" printArea="1" hiddenRows="1" view="pageBreakPreview" topLeftCell="A10">
      <selection activeCell="B18" sqref="B18:C18"/>
      <pageMargins left="0.75" right="0.63" top="0.57999999999999996" bottom="0.6" header="0.34" footer="0.35"/>
      <pageSetup scale="95" orientation="portrait" r:id="rId10"/>
      <headerFooter alignWithMargins="0">
        <oddFooter>&amp;R&amp;"Book Antiqua,Bold"&amp;8 Page &amp;P of &amp;N</oddFooter>
      </headerFooter>
    </customSheetView>
    <customSheetView guid="{1E2D7167-D6B7-4690-9A83-BF768C4223A4}" showPageBreaks="1" showGridLines="0" printArea="1" hiddenRows="1" view="pageBreakPreview" topLeftCell="A7">
      <selection activeCell="D20" sqref="D20"/>
      <pageMargins left="0.75" right="0.63" top="0.57999999999999996" bottom="0.6" header="0.34" footer="0.35"/>
      <pageSetup scale="95" orientation="portrait" r:id="rId11"/>
      <headerFooter alignWithMargins="0">
        <oddFooter>&amp;R&amp;"Book Antiqua,Bold"&amp;8 Page &amp;P of &amp;N</oddFooter>
      </headerFooter>
    </customSheetView>
    <customSheetView guid="{7A88FC7A-7690-48AB-B789-172043AFADC8}" showPageBreaks="1" showGridLines="0" printArea="1" hiddenRows="1" view="pageBreakPreview" topLeftCell="A18">
      <selection activeCell="B18" sqref="B18:C18"/>
      <pageMargins left="0.75" right="0.63" top="0.57999999999999996" bottom="0.6" header="0.34" footer="0.35"/>
      <pageSetup scale="95" orientation="portrait" r:id="rId12"/>
      <headerFooter alignWithMargins="0">
        <oddFooter>&amp;R&amp;"Book Antiqua,Bold"&amp;8 Page &amp;P of &amp;N</oddFooter>
      </headerFooter>
    </customSheetView>
    <customSheetView guid="{CB7CD015-9A92-451A-BEF4-2BC98E3768DD}" showPageBreaks="1" showGridLines="0" printArea="1" view="pageBreakPreview">
      <selection activeCell="B18" sqref="B18:C18"/>
      <pageMargins left="0.75" right="0.63" top="0.57999999999999996" bottom="0.6" header="0.34" footer="0.35"/>
      <pageSetup scale="95" orientation="portrait" r:id="rId13"/>
      <headerFooter alignWithMargins="0">
        <oddFooter>&amp;R&amp;"Book Antiqua,Bold"&amp;8 Page &amp;P of &amp;N</oddFooter>
      </headerFooter>
    </customSheetView>
    <customSheetView guid="{44C1C443-3199-4288-884A-D16AF7B2CD69}" showPageBreaks="1" showGridLines="0" printArea="1" view="pageBreakPreview">
      <selection activeCell="B18" sqref="B18:C18"/>
      <pageMargins left="0.75" right="0.63" top="0.57999999999999996" bottom="0.6" header="0.34" footer="0.35"/>
      <pageSetup scale="95" orientation="portrait" r:id="rId14"/>
      <headerFooter alignWithMargins="0">
        <oddFooter>&amp;R&amp;"Book Antiqua,Bold"&amp;8 Page &amp;P of &amp;N</oddFooter>
      </headerFooter>
    </customSheetView>
    <customSheetView guid="{82E8A0F5-0020-4355-95CF-28601763A783}" showPageBreaks="1" showGridLines="0" printArea="1" view="pageBreakPreview">
      <selection activeCell="B18" sqref="B18:C18"/>
      <pageMargins left="0.75" right="0.63" top="0.57999999999999996" bottom="0.6" header="0.34" footer="0.35"/>
      <pageSetup scale="95" orientation="portrait" r:id="rId15"/>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6"/>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1"/>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6"/>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scale="95" orientation="portrait" r:id="rId27"/>
      <headerFooter alignWithMargins="0">
        <oddFooter>&amp;R&amp;"Book Antiqua,Bold"&amp;8 Page &amp;P of &amp;N</oddFooter>
      </headerFooter>
    </customSheetView>
    <customSheetView guid="{CFBF18EC-8277-4311-991B-395AF21BB33B}" showPageBreaks="1" showGridLines="0" printArea="1" hiddenRows="1" view="pageBreakPreview" topLeftCell="A7">
      <selection activeCell="D20" sqref="D20"/>
      <pageMargins left="0.75" right="0.63" top="0.57999999999999996" bottom="0.6" header="0.34" footer="0.35"/>
      <pageSetup scale="95" orientation="portrait" r:id="rId28"/>
      <headerFooter alignWithMargins="0">
        <oddFooter>&amp;R&amp;"Book Antiqua,Bold"&amp;8 Page &amp;P of &amp;N</oddFooter>
      </headerFooter>
    </customSheetView>
    <customSheetView guid="{AA750348-930C-43DE-ADD0-8D60980F5013}" showPageBreaks="1" showGridLines="0" printArea="1" hiddenRows="1" view="pageBreakPreview" topLeftCell="A7">
      <selection activeCell="D20" sqref="D20"/>
      <pageMargins left="0.75" right="0.63" top="0.57999999999999996" bottom="0.6" header="0.34" footer="0.35"/>
      <pageSetup scale="95" orientation="portrait" r:id="rId29"/>
      <headerFooter alignWithMargins="0">
        <oddFooter>&amp;R&amp;"Book Antiqua,Bold"&amp;8 Page &amp;P of &amp;N</oddFooter>
      </headerFooter>
    </customSheetView>
    <customSheetView guid="{14C32814-5A59-4863-9FB1-822FBB75D7D1}" showPageBreaks="1" showGridLines="0" printArea="1" hiddenRows="1" view="pageBreakPreview" topLeftCell="A4">
      <selection activeCell="B18" sqref="B18:C18"/>
      <pageMargins left="0.75" right="0.63" top="0.57999999999999996" bottom="0.6" header="0.34" footer="0.35"/>
      <pageSetup scale="95" orientation="portrait" r:id="rId30"/>
      <headerFooter alignWithMargins="0">
        <oddFooter>&amp;R&amp;"Book Antiqua,Bold"&amp;8 Page &amp;P of &amp;N</oddFooter>
      </headerFooter>
    </customSheetView>
    <customSheetView guid="{1F125E51-1799-42D0-B41E-DC039BB17D59}" showPageBreaks="1" showGridLines="0" printArea="1" hiddenRows="1" view="pageBreakPreview">
      <selection activeCell="B18" sqref="B18:C18"/>
      <pageMargins left="0.75" right="0.63" top="0.57999999999999996" bottom="0.6" header="0.34" footer="0.35"/>
      <pageSetup scale="95" orientation="portrait" r:id="rId31"/>
      <headerFooter alignWithMargins="0">
        <oddFooter>&amp;R&amp;"Book Antiqua,Bold"&amp;8 Page &amp;P of &amp;N</oddFooter>
      </headerFooter>
    </customSheetView>
    <customSheetView guid="{77353208-2D17-4D2E-ADE3-4F168F350B73}" showPageBreaks="1" showGridLines="0" printArea="1" hiddenRows="1" view="pageBreakPreview" topLeftCell="A4">
      <selection activeCell="B18" sqref="B18:C18"/>
      <pageMargins left="0.75" right="0.63" top="0.57999999999999996" bottom="0.6" header="0.34" footer="0.35"/>
      <pageSetup scale="95" orientation="portrait" r:id="rId32"/>
      <headerFooter alignWithMargins="0">
        <oddFooter>&amp;R&amp;"Book Antiqua,Bold"&amp;8 Page &amp;P of &amp;N</oddFooter>
      </headerFooter>
    </customSheetView>
    <customSheetView guid="{010B040B-83D1-42E5-9354-A9BE9113BDAC}" showPageBreaks="1" showGridLines="0" printArea="1" hiddenRows="1" view="pageBreakPreview" topLeftCell="A14">
      <selection activeCell="B18" sqref="B18:C18"/>
      <pageMargins left="0.75" right="0.63" top="0.57999999999999996" bottom="0.6" header="0.34" footer="0.35"/>
      <pageSetup scale="95" orientation="portrait" r:id="rId33"/>
      <headerFooter alignWithMargins="0">
        <oddFooter>&amp;R&amp;"Book Antiqua,Bold"&amp;8 Page &amp;P of &amp;N</oddFooter>
      </headerFooter>
    </customSheetView>
    <customSheetView guid="{FC200EB0-6614-47DB-96CE-7610471486D9}" showPageBreaks="1" showGridLines="0" printArea="1" hiddenRows="1" view="pageBreakPreview" topLeftCell="A28">
      <selection activeCell="B18" sqref="B18:C18"/>
      <pageMargins left="0.75" right="0.63" top="0.57999999999999996" bottom="0.6" header="0.34" footer="0.35"/>
      <pageSetup scale="95" orientation="portrait" r:id="rId34"/>
      <headerFooter alignWithMargins="0">
        <oddFooter>&amp;R&amp;"Book Antiqua,Bold"&amp;8 Page &amp;P of &amp;N</oddFooter>
      </headerFooter>
    </customSheetView>
    <customSheetView guid="{35C772BD-8F05-4A18-BEC8-6AF744E22539}" showPageBreaks="1" showGridLines="0" printArea="1" hiddenRows="1" view="pageBreakPreview">
      <selection activeCell="B18" sqref="B18:C18"/>
      <pageMargins left="0.75" right="0.63" top="0.57999999999999996" bottom="0.6" header="0.34" footer="0.35"/>
      <pageSetup scale="95" orientation="portrait" r:id="rId35"/>
      <headerFooter alignWithMargins="0">
        <oddFooter>&amp;R&amp;"Book Antiqua,Bold"&amp;8 Page &amp;P of &amp;N</oddFooter>
      </headerFooter>
    </customSheetView>
  </customSheetViews>
  <mergeCells count="46">
    <mergeCell ref="A8:C8"/>
    <mergeCell ref="A3:E3"/>
    <mergeCell ref="A5:E5"/>
    <mergeCell ref="A15:E15"/>
    <mergeCell ref="B17:C17"/>
    <mergeCell ref="B9:C9"/>
    <mergeCell ref="B10:C10"/>
    <mergeCell ref="B11:C11"/>
    <mergeCell ref="B12:C12"/>
    <mergeCell ref="B18:C18"/>
    <mergeCell ref="B38:C38"/>
    <mergeCell ref="B39:C39"/>
    <mergeCell ref="B19:C19"/>
    <mergeCell ref="B20:C20"/>
    <mergeCell ref="B21:C21"/>
    <mergeCell ref="A24:E24"/>
    <mergeCell ref="A25:E25"/>
    <mergeCell ref="A28:E28"/>
    <mergeCell ref="B40:C40"/>
    <mergeCell ref="A43:E43"/>
    <mergeCell ref="B22:C22"/>
    <mergeCell ref="A31:E31"/>
    <mergeCell ref="A33:E33"/>
    <mergeCell ref="B37:C37"/>
    <mergeCell ref="B23:C23"/>
    <mergeCell ref="B45:C45"/>
    <mergeCell ref="B50:C50"/>
    <mergeCell ref="B51:C51"/>
    <mergeCell ref="B46:C46"/>
    <mergeCell ref="B47:C47"/>
    <mergeCell ref="B48:C48"/>
    <mergeCell ref="B49:C49"/>
    <mergeCell ref="B79:C79"/>
    <mergeCell ref="B74:C74"/>
    <mergeCell ref="B75:C75"/>
    <mergeCell ref="B76:C76"/>
    <mergeCell ref="B77:C77"/>
    <mergeCell ref="A59:E59"/>
    <mergeCell ref="A61:E61"/>
    <mergeCell ref="A71:E71"/>
    <mergeCell ref="B73:C73"/>
    <mergeCell ref="B78:C78"/>
    <mergeCell ref="B65:C65"/>
    <mergeCell ref="B66:C66"/>
    <mergeCell ref="B67:C67"/>
    <mergeCell ref="B68:C68"/>
  </mergeCells>
  <phoneticPr fontId="6" type="noConversion"/>
  <conditionalFormatting sqref="B55:B56 A29:A56 C29:E56 B29:B53 A81:A85 C81:E85 B81 B83:B85">
    <cfRule type="expression" dxfId="11" priority="1" stopIfTrue="1">
      <formula>$Z$2&lt;1</formula>
    </cfRule>
  </conditionalFormatting>
  <conditionalFormatting sqref="A57:E80">
    <cfRule type="expression" dxfId="10" priority="2" stopIfTrue="1">
      <formula>$Z$2&lt;2</formula>
    </cfRule>
  </conditionalFormatting>
  <pageMargins left="0.75" right="0.63" top="0.57999999999999996" bottom="0.6" header="0.34" footer="0.35"/>
  <pageSetup scale="95" orientation="portrait" r:id="rId36"/>
  <headerFooter alignWithMargins="0">
    <oddFooter>&amp;R&amp;"Book Antiqua,Bold"&amp;8 Page &amp;P of &amp;N</oddFooter>
  </headerFooter>
  <drawing r:id="rId3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2753-5EFC-49A9-B9BA-31920B6CC011}">
  <dimension ref="A1:K99"/>
  <sheetViews>
    <sheetView showGridLines="0" showZeros="0" view="pageBreakPreview" topLeftCell="A95" zoomScale="130" zoomScaleNormal="80" zoomScaleSheetLayoutView="130" workbookViewId="0">
      <selection activeCell="D24" sqref="D24"/>
    </sheetView>
  </sheetViews>
  <sheetFormatPr defaultRowHeight="16.5"/>
  <cols>
    <col min="1" max="1" width="8.85546875" style="531" customWidth="1"/>
    <col min="2" max="2" width="26.5703125" style="531" customWidth="1"/>
    <col min="3" max="3" width="11.5703125" style="531" customWidth="1"/>
    <col min="4" max="4" width="35.140625" style="531" customWidth="1"/>
    <col min="5" max="5" width="33.5703125" style="531" customWidth="1"/>
    <col min="6" max="6" width="20" style="531" customWidth="1"/>
    <col min="7" max="7" width="14.7109375" style="531" hidden="1" customWidth="1"/>
    <col min="8" max="9" width="0" style="531" hidden="1" customWidth="1"/>
    <col min="10" max="16384" width="9.140625" style="531"/>
  </cols>
  <sheetData>
    <row r="1" spans="1:8" ht="20.25" customHeight="1">
      <c r="A1" s="528" t="str">
        <f>Basic!A3&amp;Basic!B3</f>
        <v>Specification No. :CC/NT/W-AIS/DOM/A06/24/04589</v>
      </c>
      <c r="B1" s="529"/>
      <c r="C1" s="529"/>
      <c r="D1" s="529"/>
      <c r="E1" s="529"/>
      <c r="F1" s="530" t="s">
        <v>660</v>
      </c>
    </row>
    <row r="3" spans="1:8" ht="93" customHeight="1">
      <c r="A3" s="925" t="str">
        <f>'Attach 3(JV)'!A3</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926"/>
      <c r="C3" s="926"/>
      <c r="D3" s="926"/>
      <c r="E3" s="926"/>
      <c r="F3" s="926"/>
      <c r="G3" s="532"/>
    </row>
    <row r="4" spans="1:8" ht="16.5" customHeight="1">
      <c r="A4" s="533"/>
      <c r="G4" s="534"/>
      <c r="H4" s="171"/>
    </row>
    <row r="5" spans="1:8" ht="20.100000000000001" customHeight="1">
      <c r="A5" s="927" t="s">
        <v>392</v>
      </c>
      <c r="B5" s="927"/>
      <c r="C5" s="927"/>
      <c r="D5" s="927"/>
      <c r="E5" s="927"/>
      <c r="F5" s="927"/>
      <c r="G5" s="534"/>
      <c r="H5" s="171"/>
    </row>
    <row r="6" spans="1:8" ht="20.100000000000001" customHeight="1">
      <c r="A6" s="535"/>
      <c r="G6" s="534"/>
      <c r="H6" s="171"/>
    </row>
    <row r="7" spans="1:8" ht="20.100000000000001" customHeight="1">
      <c r="A7" s="536" t="str">
        <f>'Attach 3(JV)'!A7</f>
        <v>Bidder’s Name and Address :</v>
      </c>
      <c r="E7" s="537" t="str">
        <f>'[6]Attach 3 (JV)'!F5</f>
        <v>To:</v>
      </c>
      <c r="G7" s="534"/>
      <c r="H7" s="171"/>
    </row>
    <row r="8" spans="1:8" ht="36" customHeight="1">
      <c r="A8" s="928" t="str">
        <f>'Attach 3(JV)'!A8</f>
        <v/>
      </c>
      <c r="B8" s="928"/>
      <c r="C8" s="928"/>
      <c r="D8" s="928"/>
      <c r="E8" s="538" t="str">
        <f>'[6]Attach 3 (JV)'!F6</f>
        <v>Contract Services</v>
      </c>
      <c r="G8" s="534"/>
      <c r="H8" s="171"/>
    </row>
    <row r="9" spans="1:8">
      <c r="A9" s="129" t="s">
        <v>715</v>
      </c>
      <c r="B9" s="929" t="str">
        <f>'Attach 3(JV)'!B9</f>
        <v/>
      </c>
      <c r="C9" s="929"/>
      <c r="D9" s="929"/>
      <c r="E9" s="538" t="str">
        <f>'[6]Attach 3 (JV)'!F7</f>
        <v>Power Grid Corporation of India Ltd.,</v>
      </c>
      <c r="G9" s="534"/>
      <c r="H9" s="171"/>
    </row>
    <row r="10" spans="1:8">
      <c r="A10" s="129" t="s">
        <v>558</v>
      </c>
      <c r="B10" s="921" t="str">
        <f>'Attach 3(JV)'!B10</f>
        <v/>
      </c>
      <c r="C10" s="921"/>
      <c r="D10" s="921"/>
      <c r="E10" s="538" t="str">
        <f>'[6]Attach 3 (JV)'!F8</f>
        <v>"Saudamini", Plot No.-2</v>
      </c>
      <c r="G10" s="534"/>
      <c r="H10" s="171"/>
    </row>
    <row r="11" spans="1:8">
      <c r="B11" s="921" t="str">
        <f>'Attach 3(JV)'!B11</f>
        <v/>
      </c>
      <c r="C11" s="921"/>
      <c r="D11" s="921"/>
      <c r="E11" s="538" t="str">
        <f>'[6]Attach 3 (JV)'!F9</f>
        <v xml:space="preserve">Sector-29, </v>
      </c>
    </row>
    <row r="12" spans="1:8">
      <c r="A12" s="535"/>
      <c r="B12" s="921" t="str">
        <f>'Attach 3(JV)'!B12</f>
        <v/>
      </c>
      <c r="C12" s="921"/>
      <c r="D12" s="921"/>
      <c r="E12" s="539" t="str">
        <f>'[6]Attach 3 (JV)'!F10</f>
        <v>Gurgaon (Haryana) - 122001</v>
      </c>
    </row>
    <row r="13" spans="1:8" ht="9.9499999999999993" customHeight="1">
      <c r="A13" s="535"/>
      <c r="B13" s="129"/>
      <c r="C13" s="129"/>
      <c r="D13" s="129"/>
    </row>
    <row r="14" spans="1:8" ht="20.100000000000001" customHeight="1">
      <c r="A14" s="531" t="s">
        <v>347</v>
      </c>
    </row>
    <row r="15" spans="1:8" ht="45.75" customHeight="1">
      <c r="A15" s="922" t="s">
        <v>716</v>
      </c>
      <c r="B15" s="922"/>
      <c r="C15" s="922"/>
      <c r="D15" s="922"/>
      <c r="E15" s="922"/>
      <c r="F15" s="922"/>
    </row>
    <row r="16" spans="1:8" ht="75" customHeight="1">
      <c r="A16" s="540" t="s">
        <v>351</v>
      </c>
      <c r="B16" s="540" t="s">
        <v>661</v>
      </c>
      <c r="C16" s="916" t="s">
        <v>393</v>
      </c>
      <c r="D16" s="917"/>
      <c r="E16" s="540" t="s">
        <v>394</v>
      </c>
      <c r="F16" s="540" t="s">
        <v>662</v>
      </c>
    </row>
    <row r="17" spans="1:6" ht="13.5" customHeight="1">
      <c r="A17" s="541">
        <v>1</v>
      </c>
      <c r="B17" s="541">
        <v>2</v>
      </c>
      <c r="C17" s="923">
        <v>3</v>
      </c>
      <c r="D17" s="924"/>
      <c r="E17" s="541">
        <v>4</v>
      </c>
      <c r="F17" s="541">
        <v>5</v>
      </c>
    </row>
    <row r="18" spans="1:6" ht="32.25" customHeight="1">
      <c r="A18" s="531" t="s">
        <v>663</v>
      </c>
    </row>
    <row r="19" spans="1:6" s="542" customFormat="1" ht="32.25" customHeight="1">
      <c r="A19" s="901" t="s">
        <v>664</v>
      </c>
      <c r="B19" s="902"/>
      <c r="C19" s="902"/>
      <c r="D19" s="902"/>
      <c r="E19" s="902"/>
      <c r="F19" s="903"/>
    </row>
    <row r="20" spans="1:6" s="544" customFormat="1" ht="20.100000000000001" customHeight="1">
      <c r="A20" s="543" t="s">
        <v>399</v>
      </c>
      <c r="B20" s="913" t="s">
        <v>677</v>
      </c>
      <c r="C20" s="914"/>
      <c r="D20" s="914"/>
      <c r="E20" s="914"/>
      <c r="F20" s="915"/>
    </row>
    <row r="21" spans="1:6" ht="20.100000000000001" customHeight="1">
      <c r="A21" s="545" t="s">
        <v>675</v>
      </c>
      <c r="B21" s="545" t="s">
        <v>616</v>
      </c>
      <c r="C21" s="545"/>
      <c r="D21" s="546"/>
      <c r="E21" s="547"/>
      <c r="F21" s="547"/>
    </row>
    <row r="22" spans="1:6" ht="20.100000000000001" customHeight="1">
      <c r="A22" s="546" t="s">
        <v>397</v>
      </c>
      <c r="B22" s="548"/>
      <c r="C22" s="546" t="s">
        <v>665</v>
      </c>
      <c r="D22" s="548"/>
      <c r="E22" s="547" t="s">
        <v>395</v>
      </c>
      <c r="F22" s="549"/>
    </row>
    <row r="23" spans="1:6" ht="20.100000000000001" customHeight="1">
      <c r="A23" s="546" t="s">
        <v>398</v>
      </c>
      <c r="B23" s="548"/>
      <c r="C23" s="546" t="s">
        <v>666</v>
      </c>
      <c r="D23" s="548"/>
      <c r="E23" s="547" t="s">
        <v>395</v>
      </c>
      <c r="F23" s="549"/>
    </row>
    <row r="24" spans="1:6" ht="20.100000000000001" customHeight="1">
      <c r="A24" s="546" t="s">
        <v>667</v>
      </c>
      <c r="B24" s="548"/>
      <c r="C24" s="546" t="s">
        <v>668</v>
      </c>
      <c r="D24" s="548"/>
      <c r="E24" s="547" t="s">
        <v>395</v>
      </c>
      <c r="F24" s="549"/>
    </row>
    <row r="25" spans="1:6" ht="20.100000000000001" customHeight="1">
      <c r="A25" s="546" t="s">
        <v>669</v>
      </c>
      <c r="B25" s="548"/>
      <c r="C25" s="546" t="s">
        <v>670</v>
      </c>
      <c r="D25" s="548"/>
      <c r="E25" s="547" t="s">
        <v>395</v>
      </c>
      <c r="F25" s="549"/>
    </row>
    <row r="26" spans="1:6" ht="132">
      <c r="A26" s="546" t="s">
        <v>678</v>
      </c>
      <c r="B26" s="546" t="s">
        <v>672</v>
      </c>
      <c r="C26" s="546" t="s">
        <v>673</v>
      </c>
      <c r="D26" s="548"/>
      <c r="E26" s="550" t="s">
        <v>630</v>
      </c>
      <c r="F26" s="549"/>
    </row>
    <row r="27" spans="1:6" ht="30.75" customHeight="1">
      <c r="A27" s="910" t="s">
        <v>679</v>
      </c>
      <c r="B27" s="911"/>
      <c r="C27" s="911"/>
      <c r="D27" s="911"/>
      <c r="E27" s="911"/>
      <c r="F27" s="912"/>
    </row>
    <row r="28" spans="1:6" s="544" customFormat="1" ht="20.100000000000001" customHeight="1">
      <c r="A28" s="543" t="s">
        <v>401</v>
      </c>
      <c r="B28" s="913" t="s">
        <v>680</v>
      </c>
      <c r="C28" s="914"/>
      <c r="D28" s="914"/>
      <c r="E28" s="914"/>
      <c r="F28" s="915"/>
    </row>
    <row r="29" spans="1:6" ht="20.100000000000001" customHeight="1">
      <c r="A29" s="545" t="s">
        <v>675</v>
      </c>
      <c r="B29" s="545" t="s">
        <v>616</v>
      </c>
      <c r="C29" s="545"/>
      <c r="D29" s="546"/>
      <c r="E29" s="547"/>
      <c r="F29" s="547"/>
    </row>
    <row r="30" spans="1:6" ht="20.100000000000001" customHeight="1">
      <c r="A30" s="546" t="s">
        <v>397</v>
      </c>
      <c r="B30" s="548"/>
      <c r="C30" s="546" t="s">
        <v>665</v>
      </c>
      <c r="D30" s="548"/>
      <c r="E30" s="547" t="s">
        <v>395</v>
      </c>
      <c r="F30" s="549"/>
    </row>
    <row r="31" spans="1:6" ht="20.100000000000001" customHeight="1">
      <c r="A31" s="546" t="s">
        <v>398</v>
      </c>
      <c r="B31" s="548"/>
      <c r="C31" s="546" t="s">
        <v>666</v>
      </c>
      <c r="D31" s="548"/>
      <c r="E31" s="547" t="s">
        <v>395</v>
      </c>
      <c r="F31" s="549"/>
    </row>
    <row r="32" spans="1:6" ht="20.100000000000001" customHeight="1">
      <c r="A32" s="546" t="s">
        <v>667</v>
      </c>
      <c r="B32" s="548"/>
      <c r="C32" s="546" t="s">
        <v>668</v>
      </c>
      <c r="D32" s="548"/>
      <c r="E32" s="547" t="s">
        <v>395</v>
      </c>
      <c r="F32" s="549"/>
    </row>
    <row r="33" spans="1:6" ht="20.100000000000001" customHeight="1">
      <c r="A33" s="546" t="s">
        <v>669</v>
      </c>
      <c r="B33" s="548"/>
      <c r="C33" s="546" t="s">
        <v>670</v>
      </c>
      <c r="D33" s="548"/>
      <c r="E33" s="547" t="s">
        <v>395</v>
      </c>
      <c r="F33" s="549"/>
    </row>
    <row r="34" spans="1:6" ht="132">
      <c r="A34" s="546" t="s">
        <v>678</v>
      </c>
      <c r="B34" s="546" t="s">
        <v>681</v>
      </c>
      <c r="C34" s="546" t="s">
        <v>673</v>
      </c>
      <c r="D34" s="548"/>
      <c r="E34" s="550" t="s">
        <v>630</v>
      </c>
      <c r="F34" s="549"/>
    </row>
    <row r="35" spans="1:6" ht="39" customHeight="1">
      <c r="A35" s="910" t="s">
        <v>679</v>
      </c>
      <c r="B35" s="911"/>
      <c r="C35" s="911"/>
      <c r="D35" s="911"/>
      <c r="E35" s="911"/>
      <c r="F35" s="912"/>
    </row>
    <row r="36" spans="1:6" s="544" customFormat="1" ht="20.100000000000001" customHeight="1">
      <c r="A36" s="543" t="s">
        <v>722</v>
      </c>
      <c r="B36" s="913" t="s">
        <v>683</v>
      </c>
      <c r="C36" s="914"/>
      <c r="D36" s="914"/>
      <c r="E36" s="914"/>
      <c r="F36" s="915"/>
    </row>
    <row r="37" spans="1:6" ht="20.100000000000001" customHeight="1">
      <c r="A37" s="545" t="s">
        <v>675</v>
      </c>
      <c r="B37" s="545" t="s">
        <v>616</v>
      </c>
      <c r="C37" s="916"/>
      <c r="D37" s="917"/>
      <c r="E37" s="547"/>
      <c r="F37" s="547"/>
    </row>
    <row r="38" spans="1:6" ht="20.100000000000001" customHeight="1">
      <c r="A38" s="546" t="s">
        <v>397</v>
      </c>
      <c r="B38" s="548"/>
      <c r="C38" s="546" t="s">
        <v>665</v>
      </c>
      <c r="D38" s="548"/>
      <c r="E38" s="547" t="s">
        <v>395</v>
      </c>
      <c r="F38" s="549"/>
    </row>
    <row r="39" spans="1:6" ht="20.100000000000001" customHeight="1">
      <c r="A39" s="546" t="s">
        <v>398</v>
      </c>
      <c r="B39" s="548"/>
      <c r="C39" s="546" t="s">
        <v>666</v>
      </c>
      <c r="D39" s="548"/>
      <c r="E39" s="547" t="s">
        <v>395</v>
      </c>
      <c r="F39" s="549"/>
    </row>
    <row r="40" spans="1:6" ht="20.100000000000001" customHeight="1">
      <c r="A40" s="546" t="s">
        <v>667</v>
      </c>
      <c r="B40" s="548"/>
      <c r="C40" s="546" t="s">
        <v>668</v>
      </c>
      <c r="D40" s="548"/>
      <c r="E40" s="547" t="s">
        <v>395</v>
      </c>
      <c r="F40" s="549"/>
    </row>
    <row r="41" spans="1:6" ht="20.100000000000001" customHeight="1">
      <c r="A41" s="546" t="s">
        <v>669</v>
      </c>
      <c r="B41" s="548"/>
      <c r="C41" s="546" t="s">
        <v>670</v>
      </c>
      <c r="D41" s="548"/>
      <c r="E41" s="547" t="s">
        <v>395</v>
      </c>
      <c r="F41" s="549"/>
    </row>
    <row r="42" spans="1:6" ht="132">
      <c r="A42" s="546" t="s">
        <v>678</v>
      </c>
      <c r="B42" s="546" t="s">
        <v>672</v>
      </c>
      <c r="C42" s="546" t="s">
        <v>673</v>
      </c>
      <c r="D42" s="548"/>
      <c r="E42" s="550" t="s">
        <v>630</v>
      </c>
      <c r="F42" s="549"/>
    </row>
    <row r="43" spans="1:6" ht="36" customHeight="1">
      <c r="A43" s="910" t="s">
        <v>679</v>
      </c>
      <c r="B43" s="911"/>
      <c r="C43" s="911"/>
      <c r="D43" s="911"/>
      <c r="E43" s="911"/>
      <c r="F43" s="912"/>
    </row>
    <row r="44" spans="1:6" s="544" customFormat="1" ht="20.100000000000001" customHeight="1">
      <c r="A44" s="543" t="s">
        <v>723</v>
      </c>
      <c r="B44" s="913" t="s">
        <v>685</v>
      </c>
      <c r="C44" s="914"/>
      <c r="D44" s="914"/>
      <c r="E44" s="914"/>
      <c r="F44" s="915"/>
    </row>
    <row r="45" spans="1:6" ht="20.100000000000001" customHeight="1">
      <c r="A45" s="545" t="s">
        <v>675</v>
      </c>
      <c r="B45" s="545" t="s">
        <v>616</v>
      </c>
      <c r="C45" s="545"/>
      <c r="D45" s="546"/>
      <c r="E45" s="547"/>
      <c r="F45" s="547"/>
    </row>
    <row r="46" spans="1:6" ht="20.100000000000001" customHeight="1">
      <c r="A46" s="546" t="s">
        <v>397</v>
      </c>
      <c r="B46" s="548"/>
      <c r="C46" s="546" t="s">
        <v>665</v>
      </c>
      <c r="D46" s="548"/>
      <c r="E46" s="547" t="s">
        <v>395</v>
      </c>
      <c r="F46" s="549"/>
    </row>
    <row r="47" spans="1:6" ht="20.100000000000001" customHeight="1">
      <c r="A47" s="546" t="s">
        <v>398</v>
      </c>
      <c r="B47" s="548"/>
      <c r="C47" s="546" t="s">
        <v>666</v>
      </c>
      <c r="D47" s="548"/>
      <c r="E47" s="547" t="s">
        <v>395</v>
      </c>
      <c r="F47" s="549"/>
    </row>
    <row r="48" spans="1:6" ht="20.100000000000001" customHeight="1">
      <c r="A48" s="546" t="s">
        <v>667</v>
      </c>
      <c r="B48" s="548"/>
      <c r="C48" s="546" t="s">
        <v>668</v>
      </c>
      <c r="D48" s="548"/>
      <c r="E48" s="547" t="s">
        <v>395</v>
      </c>
      <c r="F48" s="549"/>
    </row>
    <row r="49" spans="1:6" ht="20.100000000000001" customHeight="1">
      <c r="A49" s="546" t="s">
        <v>669</v>
      </c>
      <c r="B49" s="548"/>
      <c r="C49" s="546" t="s">
        <v>670</v>
      </c>
      <c r="D49" s="548"/>
      <c r="E49" s="547" t="s">
        <v>395</v>
      </c>
      <c r="F49" s="549"/>
    </row>
    <row r="50" spans="1:6" ht="132">
      <c r="A50" s="546" t="s">
        <v>678</v>
      </c>
      <c r="B50" s="546" t="s">
        <v>681</v>
      </c>
      <c r="C50" s="546" t="s">
        <v>718</v>
      </c>
      <c r="D50" s="548"/>
      <c r="E50" s="550" t="s">
        <v>630</v>
      </c>
      <c r="F50" s="549"/>
    </row>
    <row r="51" spans="1:6" ht="39" customHeight="1">
      <c r="A51" s="910" t="s">
        <v>679</v>
      </c>
      <c r="B51" s="911"/>
      <c r="C51" s="911"/>
      <c r="D51" s="911"/>
      <c r="E51" s="911"/>
      <c r="F51" s="912"/>
    </row>
    <row r="52" spans="1:6" s="544" customFormat="1" ht="20.100000000000001" customHeight="1">
      <c r="A52" s="543" t="s">
        <v>682</v>
      </c>
      <c r="B52" s="913" t="s">
        <v>687</v>
      </c>
      <c r="C52" s="914"/>
      <c r="D52" s="914"/>
      <c r="E52" s="914"/>
      <c r="F52" s="915"/>
    </row>
    <row r="53" spans="1:6" ht="20.100000000000001" customHeight="1">
      <c r="A53" s="545" t="s">
        <v>675</v>
      </c>
      <c r="B53" s="545" t="s">
        <v>616</v>
      </c>
      <c r="C53" s="545"/>
      <c r="D53" s="546"/>
      <c r="E53" s="547"/>
      <c r="F53" s="547"/>
    </row>
    <row r="54" spans="1:6" ht="20.100000000000001" customHeight="1">
      <c r="A54" s="546" t="s">
        <v>397</v>
      </c>
      <c r="B54" s="548"/>
      <c r="C54" s="546" t="s">
        <v>665</v>
      </c>
      <c r="D54" s="548"/>
      <c r="E54" s="547" t="s">
        <v>395</v>
      </c>
      <c r="F54" s="549"/>
    </row>
    <row r="55" spans="1:6" ht="20.100000000000001" customHeight="1">
      <c r="A55" s="546" t="s">
        <v>398</v>
      </c>
      <c r="B55" s="548"/>
      <c r="C55" s="546" t="s">
        <v>666</v>
      </c>
      <c r="D55" s="548"/>
      <c r="E55" s="547" t="s">
        <v>395</v>
      </c>
      <c r="F55" s="549"/>
    </row>
    <row r="56" spans="1:6" ht="20.100000000000001" customHeight="1">
      <c r="A56" s="546" t="s">
        <v>667</v>
      </c>
      <c r="B56" s="548"/>
      <c r="C56" s="546" t="s">
        <v>668</v>
      </c>
      <c r="D56" s="548"/>
      <c r="E56" s="547" t="s">
        <v>395</v>
      </c>
      <c r="F56" s="549"/>
    </row>
    <row r="57" spans="1:6" ht="20.100000000000001" customHeight="1">
      <c r="A57" s="546" t="s">
        <v>669</v>
      </c>
      <c r="B57" s="548"/>
      <c r="C57" s="546" t="s">
        <v>670</v>
      </c>
      <c r="D57" s="548"/>
      <c r="E57" s="547" t="s">
        <v>395</v>
      </c>
      <c r="F57" s="549"/>
    </row>
    <row r="58" spans="1:6" ht="132">
      <c r="A58" s="546" t="s">
        <v>678</v>
      </c>
      <c r="B58" s="546" t="s">
        <v>688</v>
      </c>
      <c r="C58" s="546" t="s">
        <v>718</v>
      </c>
      <c r="D58" s="548"/>
      <c r="E58" s="550" t="s">
        <v>630</v>
      </c>
      <c r="F58" s="549"/>
    </row>
    <row r="59" spans="1:6" ht="35.25" customHeight="1">
      <c r="A59" s="910" t="s">
        <v>679</v>
      </c>
      <c r="B59" s="911"/>
      <c r="C59" s="911"/>
      <c r="D59" s="911"/>
      <c r="E59" s="911"/>
      <c r="F59" s="912"/>
    </row>
    <row r="60" spans="1:6" s="544" customFormat="1" ht="20.100000000000001" customHeight="1">
      <c r="A60" s="543" t="s">
        <v>684</v>
      </c>
      <c r="B60" s="913" t="s">
        <v>689</v>
      </c>
      <c r="C60" s="914"/>
      <c r="D60" s="914"/>
      <c r="E60" s="914"/>
      <c r="F60" s="915"/>
    </row>
    <row r="61" spans="1:6" ht="20.100000000000001" customHeight="1">
      <c r="A61" s="545" t="s">
        <v>675</v>
      </c>
      <c r="B61" s="545" t="s">
        <v>690</v>
      </c>
      <c r="C61" s="545"/>
      <c r="D61" s="551">
        <v>0.15</v>
      </c>
      <c r="E61" s="547"/>
      <c r="F61" s="547"/>
    </row>
    <row r="62" spans="1:6" ht="20.100000000000001" customHeight="1">
      <c r="A62" s="546" t="s">
        <v>678</v>
      </c>
      <c r="B62" s="546" t="s">
        <v>691</v>
      </c>
      <c r="C62" s="546"/>
      <c r="D62" s="548"/>
      <c r="E62" s="547" t="s">
        <v>395</v>
      </c>
      <c r="F62" s="549"/>
    </row>
    <row r="63" spans="1:6" ht="20.100000000000001" customHeight="1">
      <c r="A63" s="546"/>
      <c r="B63" s="546" t="s">
        <v>692</v>
      </c>
      <c r="C63" s="546"/>
      <c r="D63" s="548"/>
      <c r="E63" s="547" t="s">
        <v>395</v>
      </c>
      <c r="F63" s="549"/>
    </row>
    <row r="64" spans="1:6" ht="20.100000000000001" customHeight="1">
      <c r="A64" s="546"/>
      <c r="B64" s="546" t="s">
        <v>693</v>
      </c>
      <c r="C64" s="546"/>
      <c r="D64" s="548"/>
      <c r="E64" s="547" t="s">
        <v>395</v>
      </c>
      <c r="F64" s="549"/>
    </row>
    <row r="65" spans="1:11">
      <c r="A65" s="546" t="s">
        <v>694</v>
      </c>
      <c r="B65" s="918" t="s">
        <v>695</v>
      </c>
      <c r="C65" s="919"/>
      <c r="D65" s="919"/>
      <c r="E65" s="919"/>
      <c r="F65" s="920"/>
    </row>
    <row r="66" spans="1:11" ht="20.100000000000001" customHeight="1">
      <c r="A66" s="546"/>
      <c r="B66" s="548" t="s">
        <v>397</v>
      </c>
      <c r="C66" s="546"/>
      <c r="D66" s="548"/>
      <c r="E66" s="548"/>
      <c r="F66" s="548"/>
    </row>
    <row r="67" spans="1:11" ht="20.100000000000001" customHeight="1">
      <c r="A67" s="546"/>
      <c r="B67" s="548" t="s">
        <v>398</v>
      </c>
      <c r="C67" s="546"/>
      <c r="D67" s="548"/>
      <c r="E67" s="548"/>
      <c r="F67" s="548"/>
    </row>
    <row r="68" spans="1:11" ht="20.100000000000001" customHeight="1">
      <c r="A68" s="546"/>
      <c r="B68" s="548" t="s">
        <v>667</v>
      </c>
      <c r="C68" s="546"/>
      <c r="D68" s="548"/>
      <c r="E68" s="548"/>
      <c r="F68" s="548"/>
    </row>
    <row r="69" spans="1:11" ht="20.100000000000001" customHeight="1">
      <c r="A69" s="546"/>
      <c r="B69" s="548" t="s">
        <v>669</v>
      </c>
      <c r="C69" s="546"/>
      <c r="D69" s="548"/>
      <c r="E69" s="552"/>
      <c r="F69" s="548"/>
    </row>
    <row r="70" spans="1:11" ht="20.100000000000001" customHeight="1">
      <c r="A70" s="546"/>
      <c r="B70" s="548" t="s">
        <v>671</v>
      </c>
      <c r="C70" s="546"/>
      <c r="D70" s="548"/>
      <c r="E70" s="548"/>
      <c r="F70" s="548"/>
    </row>
    <row r="71" spans="1:11" s="544" customFormat="1" ht="20.100000000000001" customHeight="1">
      <c r="A71" s="543" t="s">
        <v>686</v>
      </c>
      <c r="B71" s="913" t="s">
        <v>724</v>
      </c>
      <c r="C71" s="914"/>
      <c r="D71" s="914"/>
      <c r="E71" s="914"/>
      <c r="F71" s="915"/>
    </row>
    <row r="72" spans="1:11" ht="36.75" customHeight="1">
      <c r="A72" s="545" t="s">
        <v>397</v>
      </c>
      <c r="B72" s="907" t="s">
        <v>696</v>
      </c>
      <c r="C72" s="908"/>
      <c r="D72" s="908"/>
      <c r="E72" s="908"/>
      <c r="F72" s="909"/>
    </row>
    <row r="73" spans="1:11" ht="20.100000000000001" customHeight="1">
      <c r="A73" s="546" t="s">
        <v>675</v>
      </c>
      <c r="B73" s="546" t="s">
        <v>697</v>
      </c>
      <c r="C73" s="546"/>
      <c r="D73" s="546"/>
      <c r="E73" s="546"/>
      <c r="F73" s="547"/>
    </row>
    <row r="74" spans="1:11" ht="82.5">
      <c r="A74" s="546" t="s">
        <v>397</v>
      </c>
      <c r="B74" s="546" t="s">
        <v>698</v>
      </c>
      <c r="C74" s="546" t="s">
        <v>665</v>
      </c>
      <c r="D74" s="553">
        <v>0.57999999999999996</v>
      </c>
      <c r="E74" s="546" t="s">
        <v>699</v>
      </c>
      <c r="F74" s="548"/>
    </row>
    <row r="75" spans="1:11" ht="20.100000000000001" customHeight="1">
      <c r="A75" s="546" t="s">
        <v>398</v>
      </c>
      <c r="B75" s="546" t="s">
        <v>700</v>
      </c>
      <c r="C75" s="546" t="s">
        <v>666</v>
      </c>
      <c r="D75" s="553">
        <v>0.16</v>
      </c>
      <c r="E75" s="547" t="s">
        <v>395</v>
      </c>
      <c r="F75" s="548"/>
    </row>
    <row r="76" spans="1:11" ht="132">
      <c r="A76" s="546" t="s">
        <v>678</v>
      </c>
      <c r="B76" s="546" t="s">
        <v>672</v>
      </c>
      <c r="C76" s="546" t="s">
        <v>718</v>
      </c>
      <c r="D76" s="553">
        <v>0.11</v>
      </c>
      <c r="E76" s="550" t="s">
        <v>630</v>
      </c>
      <c r="F76" s="548"/>
    </row>
    <row r="77" spans="1:11" ht="20.100000000000001" customHeight="1">
      <c r="A77" s="546"/>
      <c r="B77" s="546"/>
      <c r="C77" s="546"/>
      <c r="D77" s="546"/>
      <c r="E77" s="554"/>
      <c r="F77" s="547"/>
    </row>
    <row r="78" spans="1:11" s="544" customFormat="1" ht="33" hidden="1" customHeight="1">
      <c r="A78" s="555" t="s">
        <v>701</v>
      </c>
      <c r="B78" s="898" t="s">
        <v>702</v>
      </c>
      <c r="C78" s="898"/>
      <c r="D78" s="898"/>
      <c r="E78" s="898"/>
      <c r="F78" s="898"/>
    </row>
    <row r="79" spans="1:11" s="544" customFormat="1" ht="21.75" hidden="1" customHeight="1">
      <c r="A79" s="545" t="s">
        <v>675</v>
      </c>
      <c r="B79" s="545" t="s">
        <v>616</v>
      </c>
      <c r="C79" s="545"/>
      <c r="D79" s="556"/>
      <c r="E79" s="556"/>
      <c r="F79" s="556"/>
      <c r="K79" s="531" t="s">
        <v>703</v>
      </c>
    </row>
    <row r="80" spans="1:11" ht="47.25" hidden="1" customHeight="1">
      <c r="A80" s="546" t="s">
        <v>397</v>
      </c>
      <c r="B80" s="548" t="s">
        <v>704</v>
      </c>
      <c r="C80" s="548"/>
      <c r="D80" s="548"/>
      <c r="E80" s="548"/>
      <c r="F80" s="548"/>
      <c r="K80" s="531" t="s">
        <v>704</v>
      </c>
    </row>
    <row r="81" spans="1:6" ht="148.5" hidden="1">
      <c r="A81" s="545" t="s">
        <v>678</v>
      </c>
      <c r="B81" s="545" t="s">
        <v>681</v>
      </c>
      <c r="C81" s="545"/>
      <c r="D81" s="557">
        <f>0.85-D80</f>
        <v>0.85</v>
      </c>
      <c r="E81" s="558" t="s">
        <v>674</v>
      </c>
      <c r="F81" s="548"/>
    </row>
    <row r="82" spans="1:6" ht="37.5" hidden="1" customHeight="1">
      <c r="A82" s="899" t="s">
        <v>705</v>
      </c>
      <c r="B82" s="899"/>
      <c r="C82" s="899"/>
      <c r="D82" s="899"/>
      <c r="E82" s="899"/>
      <c r="F82" s="900"/>
    </row>
    <row r="83" spans="1:6" s="542" customFormat="1" ht="20.100000000000001" customHeight="1">
      <c r="A83" s="559" t="s">
        <v>396</v>
      </c>
      <c r="B83" s="901" t="s">
        <v>706</v>
      </c>
      <c r="C83" s="902"/>
      <c r="D83" s="902"/>
      <c r="E83" s="902"/>
      <c r="F83" s="903"/>
    </row>
    <row r="84" spans="1:6" s="561" customFormat="1" ht="30" customHeight="1">
      <c r="A84" s="560" t="s">
        <v>399</v>
      </c>
      <c r="B84" s="904" t="s">
        <v>707</v>
      </c>
      <c r="C84" s="905"/>
      <c r="D84" s="905"/>
      <c r="E84" s="905"/>
      <c r="F84" s="906"/>
    </row>
    <row r="85" spans="1:6" ht="132">
      <c r="A85" s="546" t="s">
        <v>397</v>
      </c>
      <c r="B85" s="546" t="s">
        <v>681</v>
      </c>
      <c r="C85" s="546" t="s">
        <v>718</v>
      </c>
      <c r="D85" s="562">
        <v>0.8</v>
      </c>
      <c r="E85" s="550" t="s">
        <v>630</v>
      </c>
      <c r="F85" s="548"/>
    </row>
    <row r="86" spans="1:6" s="561" customFormat="1" ht="20.100000000000001" customHeight="1">
      <c r="A86" s="560" t="s">
        <v>401</v>
      </c>
      <c r="B86" s="904" t="s">
        <v>617</v>
      </c>
      <c r="C86" s="905"/>
      <c r="D86" s="905"/>
      <c r="E86" s="905"/>
      <c r="F86" s="906"/>
    </row>
    <row r="87" spans="1:6" ht="144" customHeight="1">
      <c r="A87" s="546" t="s">
        <v>397</v>
      </c>
      <c r="B87" s="546" t="s">
        <v>708</v>
      </c>
      <c r="C87" s="546" t="s">
        <v>665</v>
      </c>
      <c r="D87" s="562">
        <v>0.1</v>
      </c>
      <c r="E87" s="558" t="s">
        <v>629</v>
      </c>
      <c r="F87" s="548"/>
    </row>
    <row r="88" spans="1:6" ht="152.25" customHeight="1">
      <c r="A88" s="546" t="s">
        <v>398</v>
      </c>
      <c r="B88" s="546" t="s">
        <v>681</v>
      </c>
      <c r="C88" s="546" t="s">
        <v>718</v>
      </c>
      <c r="D88" s="562">
        <v>0.05</v>
      </c>
      <c r="E88" s="550" t="s">
        <v>630</v>
      </c>
      <c r="F88" s="548"/>
    </row>
    <row r="89" spans="1:6" ht="148.5">
      <c r="A89" s="546" t="s">
        <v>667</v>
      </c>
      <c r="B89" s="546" t="s">
        <v>709</v>
      </c>
      <c r="C89" s="546" t="s">
        <v>666</v>
      </c>
      <c r="D89" s="562">
        <v>0.65</v>
      </c>
      <c r="E89" s="558" t="s">
        <v>628</v>
      </c>
      <c r="F89" s="548"/>
    </row>
    <row r="90" spans="1:6" s="561" customFormat="1" ht="20.100000000000001" customHeight="1">
      <c r="A90" s="560" t="s">
        <v>676</v>
      </c>
      <c r="B90" s="904" t="s">
        <v>710</v>
      </c>
      <c r="C90" s="905"/>
      <c r="D90" s="905"/>
      <c r="E90" s="905"/>
      <c r="F90" s="906"/>
    </row>
    <row r="91" spans="1:6" ht="176.25" customHeight="1">
      <c r="A91" s="546" t="s">
        <v>397</v>
      </c>
      <c r="B91" s="546" t="s">
        <v>708</v>
      </c>
      <c r="C91" s="546" t="s">
        <v>665</v>
      </c>
      <c r="D91" s="562">
        <v>0.2</v>
      </c>
      <c r="E91" s="558" t="s">
        <v>629</v>
      </c>
      <c r="F91" s="548"/>
    </row>
    <row r="92" spans="1:6" ht="153" customHeight="1">
      <c r="A92" s="546" t="s">
        <v>398</v>
      </c>
      <c r="B92" s="546" t="s">
        <v>681</v>
      </c>
      <c r="C92" s="546" t="s">
        <v>718</v>
      </c>
      <c r="D92" s="562">
        <v>0.1</v>
      </c>
      <c r="E92" s="550" t="s">
        <v>630</v>
      </c>
      <c r="F92" s="548"/>
    </row>
    <row r="93" spans="1:6" ht="147.75" customHeight="1">
      <c r="A93" s="546" t="s">
        <v>667</v>
      </c>
      <c r="B93" s="546" t="s">
        <v>711</v>
      </c>
      <c r="C93" s="546" t="s">
        <v>666</v>
      </c>
      <c r="D93" s="562">
        <v>0.3</v>
      </c>
      <c r="E93" s="558" t="s">
        <v>712</v>
      </c>
      <c r="F93" s="548"/>
    </row>
    <row r="94" spans="1:6" ht="155.25" customHeight="1">
      <c r="A94" s="546" t="s">
        <v>669</v>
      </c>
      <c r="B94" s="546" t="s">
        <v>713</v>
      </c>
      <c r="C94" s="546" t="s">
        <v>668</v>
      </c>
      <c r="D94" s="562">
        <v>0.2</v>
      </c>
      <c r="E94" s="558" t="s">
        <v>714</v>
      </c>
      <c r="F94" s="548"/>
    </row>
    <row r="95" spans="1:6" s="563" customFormat="1" ht="225" customHeight="1">
      <c r="A95" s="895" t="s">
        <v>477</v>
      </c>
      <c r="B95" s="896"/>
      <c r="C95" s="896"/>
      <c r="D95" s="896"/>
      <c r="E95" s="896"/>
      <c r="F95" s="897"/>
    </row>
    <row r="96" spans="1:6" ht="20.100000000000001" customHeight="1">
      <c r="A96" s="564"/>
      <c r="B96" s="564"/>
      <c r="C96" s="564"/>
      <c r="D96" s="564"/>
    </row>
    <row r="97" spans="1:6">
      <c r="A97" s="536" t="s">
        <v>6</v>
      </c>
      <c r="B97" s="565" t="str">
        <f>'Attach 3(JV)'!B24</f>
        <v/>
      </c>
      <c r="C97" s="565"/>
      <c r="E97" s="536" t="s">
        <v>4</v>
      </c>
      <c r="F97" s="536" t="str">
        <f>'Attach 3(JV)'!E24</f>
        <v/>
      </c>
    </row>
    <row r="98" spans="1:6">
      <c r="A98" s="536" t="s">
        <v>717</v>
      </c>
      <c r="B98" s="536" t="str">
        <f>'Attach 3(JV)'!B25</f>
        <v/>
      </c>
      <c r="C98" s="536"/>
      <c r="E98" s="536" t="s">
        <v>153</v>
      </c>
      <c r="F98" s="566" t="str">
        <f>'Attach 3(JV)'!E25</f>
        <v/>
      </c>
    </row>
    <row r="99" spans="1:6">
      <c r="A99" s="566"/>
      <c r="B99" s="566"/>
      <c r="C99" s="566"/>
      <c r="D99" s="536"/>
      <c r="E99" s="567"/>
      <c r="F99" s="566"/>
    </row>
  </sheetData>
  <sheetProtection algorithmName="SHA-512" hashValue="+lUomeKNOvqbIhsRXHugvByke8JaILY5+zTxeXyq1h/VpviJZsS9bDrtjXxS3i/TklAoPa+T2kgblc/GL/YBsg==" saltValue="P3VUCGWOCojFNgaZQzc4FQ==" spinCount="100000" sheet="1" objects="1" scenarios="1" formatColumns="0" formatRows="0" selectLockedCells="1"/>
  <customSheetViews>
    <customSheetView guid="{B36D49CA-5796-4086-B7D0-4AD7F327B4EC}" scale="130" showPageBreaks="1" showGridLines="0" zeroValues="0" printArea="1" hiddenRows="1" hiddenColumns="1" view="pageBreakPreview" topLeftCell="A73">
      <selection activeCell="B22" sqref="B22"/>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CD28740F-9825-447C-B887-B18F0232D126}" scale="130" showPageBreaks="1" showGridLines="0" zeroValues="0" printArea="1" hiddenRows="1" hiddenColumns="1" view="pageBreakPreview" topLeftCell="A73">
      <selection activeCell="B22" sqref="B22"/>
      <pageMargins left="0.59" right="0.31" top="0.47" bottom="0.48" header="0.28000000000000003" footer="0.23"/>
      <pageSetup paperSize="9" scale="70" orientation="portrait" r:id="rId2"/>
      <headerFooter alignWithMargins="0">
        <oddFooter>&amp;R&amp;"Book Antiqua,Bold"&amp;8 Page &amp;P of &amp;N</oddFooter>
      </headerFooter>
    </customSheetView>
  </customSheetViews>
  <mergeCells count="33">
    <mergeCell ref="B11:D11"/>
    <mergeCell ref="A3:F3"/>
    <mergeCell ref="A5:F5"/>
    <mergeCell ref="A8:D8"/>
    <mergeCell ref="B9:D9"/>
    <mergeCell ref="B10:D10"/>
    <mergeCell ref="B28:F28"/>
    <mergeCell ref="B12:D12"/>
    <mergeCell ref="A15:F15"/>
    <mergeCell ref="C16:D16"/>
    <mergeCell ref="C17:D17"/>
    <mergeCell ref="A19:F19"/>
    <mergeCell ref="B20:F20"/>
    <mergeCell ref="A27:F27"/>
    <mergeCell ref="B72:F72"/>
    <mergeCell ref="A35:F35"/>
    <mergeCell ref="B36:F36"/>
    <mergeCell ref="C37:D37"/>
    <mergeCell ref="A43:F43"/>
    <mergeCell ref="B44:F44"/>
    <mergeCell ref="A51:F51"/>
    <mergeCell ref="B52:F52"/>
    <mergeCell ref="A59:F59"/>
    <mergeCell ref="B60:F60"/>
    <mergeCell ref="B65:F65"/>
    <mergeCell ref="B71:F71"/>
    <mergeCell ref="A95:F95"/>
    <mergeCell ref="B78:F78"/>
    <mergeCell ref="A82:F82"/>
    <mergeCell ref="B83:F83"/>
    <mergeCell ref="B84:F84"/>
    <mergeCell ref="B86:F86"/>
    <mergeCell ref="B90:F90"/>
  </mergeCells>
  <dataValidations count="2">
    <dataValidation type="list" allowBlank="1" showInputMessage="1" showErrorMessage="1" prompt="Copper(a) /Aluminium(a)" sqref="B80:C80" xr:uid="{9B8F1734-464D-4E74-AA1A-B251CE82EC4D}">
      <formula1>$K$79:$K$80</formula1>
    </dataValidation>
    <dataValidation type="list" allowBlank="1" showInputMessage="1" showErrorMessage="1" sqref="D80" xr:uid="{41201AB2-B080-4A81-B6A5-AFB56581381D}">
      <formula1>"0.65,0.66,0.67,0.68,0.69,0.70,0.71,0.72,0.73"</formula1>
    </dataValidation>
  </dataValidations>
  <pageMargins left="0.59" right="0.31" top="0.47" bottom="0.48" header="0.28000000000000003" footer="0.23"/>
  <pageSetup paperSize="9" scale="70" orientation="portrait" r:id="rId3"/>
  <headerFooter alignWithMargins="0">
    <oddFooter>&amp;R&amp;"Book Antiqua,Bold"&amp;8 Page &amp;P of &amp;N</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39"/>
  </sheetPr>
  <dimension ref="A1:I39"/>
  <sheetViews>
    <sheetView showGridLines="0" view="pageBreakPreview" zoomScale="175" zoomScaleNormal="100" zoomScaleSheetLayoutView="175" workbookViewId="0">
      <selection activeCell="A5" sqref="A5:E5"/>
    </sheetView>
  </sheetViews>
  <sheetFormatPr defaultRowHeight="16.5"/>
  <cols>
    <col min="1" max="1" width="12.140625" style="29" customWidth="1"/>
    <col min="2" max="2" width="20.5703125" style="29" customWidth="1"/>
    <col min="3" max="3" width="11.42578125" style="29" customWidth="1"/>
    <col min="4" max="4" width="11.7109375" style="29" customWidth="1"/>
    <col min="5" max="5" width="39.28515625" style="29" customWidth="1"/>
    <col min="6" max="8" width="9.140625" style="24"/>
    <col min="9" max="16384" width="9.140625" style="25"/>
  </cols>
  <sheetData>
    <row r="1" spans="1:9">
      <c r="A1" s="21" t="str">
        <f>Basic!A3&amp;Basic!B3</f>
        <v>Specification No. :CC/NT/W-AIS/DOM/A06/24/04589</v>
      </c>
      <c r="B1" s="22"/>
      <c r="C1" s="22"/>
      <c r="D1" s="22"/>
      <c r="E1" s="23" t="str">
        <f>"Attachment-13 "</f>
        <v xml:space="preserve">Attachment-13 </v>
      </c>
    </row>
    <row r="3" spans="1:9" ht="138" customHeight="1">
      <c r="A3" s="614" t="str">
        <f>'Attach 3(JV)'!A3</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614"/>
      <c r="C3" s="614"/>
      <c r="D3" s="614"/>
      <c r="E3" s="614"/>
      <c r="F3" s="26"/>
      <c r="G3" s="27"/>
      <c r="H3" s="26"/>
    </row>
    <row r="4" spans="1:9" ht="20.100000000000001" customHeight="1">
      <c r="A4" s="28"/>
      <c r="H4" s="30"/>
      <c r="I4" s="10"/>
    </row>
    <row r="5" spans="1:9" ht="20.100000000000001" customHeight="1">
      <c r="A5" s="609" t="s">
        <v>0</v>
      </c>
      <c r="B5" s="609"/>
      <c r="C5" s="609"/>
      <c r="D5" s="609"/>
      <c r="E5" s="609"/>
      <c r="F5" s="31"/>
      <c r="H5" s="30"/>
      <c r="I5" s="10"/>
    </row>
    <row r="6" spans="1:9" ht="20.100000000000001" customHeight="1">
      <c r="A6" s="32"/>
      <c r="H6" s="30"/>
      <c r="I6" s="10"/>
    </row>
    <row r="7" spans="1:9" ht="20.100000000000001" customHeight="1">
      <c r="A7" s="33" t="str">
        <f>'Attach 3(JV)'!A7</f>
        <v>Bidder’s Name and Address :</v>
      </c>
      <c r="E7" s="14" t="str">
        <f>'Attach 3(JV)'!E7</f>
        <v>To:</v>
      </c>
      <c r="H7" s="30"/>
      <c r="I7" s="10"/>
    </row>
    <row r="8" spans="1:9" ht="36" customHeight="1">
      <c r="A8" s="607" t="str">
        <f>'Attach 3(JV)'!A8</f>
        <v/>
      </c>
      <c r="B8" s="607"/>
      <c r="C8" s="607"/>
      <c r="D8" s="607"/>
      <c r="E8" s="11" t="str">
        <f>'Attach 3(JV)'!E8</f>
        <v>Contract Services</v>
      </c>
      <c r="H8" s="30"/>
      <c r="I8" s="10"/>
    </row>
    <row r="9" spans="1:9" ht="20.100000000000001" customHeight="1">
      <c r="A9" s="12" t="s">
        <v>353</v>
      </c>
      <c r="B9" s="611" t="str">
        <f>'Attach 3(JV)'!B9</f>
        <v/>
      </c>
      <c r="C9" s="611"/>
      <c r="D9" s="611"/>
      <c r="E9" s="11" t="str">
        <f>'Attach 3(JV)'!E9</f>
        <v>Power Grid Corporation of India Ltd.,</v>
      </c>
      <c r="H9" s="30"/>
      <c r="I9" s="10"/>
    </row>
    <row r="10" spans="1:9" ht="20.100000000000001" customHeight="1">
      <c r="A10" s="12" t="s">
        <v>355</v>
      </c>
      <c r="B10" s="611" t="str">
        <f>'Attach 3(JV)'!B10</f>
        <v/>
      </c>
      <c r="C10" s="611"/>
      <c r="D10" s="611"/>
      <c r="E10" s="11" t="str">
        <f>'Attach 3(JV)'!E10</f>
        <v>"Saudamini", Plot No. 2, Sector 29</v>
      </c>
      <c r="H10" s="30"/>
      <c r="I10" s="10"/>
    </row>
    <row r="11" spans="1:9" ht="20.100000000000001" customHeight="1">
      <c r="B11" s="611" t="str">
        <f>'Attach 3(JV)'!B11</f>
        <v/>
      </c>
      <c r="C11" s="611"/>
      <c r="D11" s="611"/>
      <c r="E11" s="11" t="str">
        <f>'Attach 3(JV)'!E11</f>
        <v>Gurgaon (Haryana) - 122001</v>
      </c>
      <c r="G11" s="60" t="s">
        <v>459</v>
      </c>
    </row>
    <row r="12" spans="1:9" ht="20.100000000000001" customHeight="1">
      <c r="A12" s="32"/>
      <c r="B12" s="611" t="str">
        <f>'Attach 3(JV)'!B12</f>
        <v/>
      </c>
      <c r="C12" s="611"/>
      <c r="D12" s="611"/>
      <c r="E12" s="11"/>
    </row>
    <row r="13" spans="1:9" ht="20.100000000000001" customHeight="1">
      <c r="A13" s="32"/>
      <c r="B13" s="129"/>
      <c r="C13" s="129"/>
      <c r="D13" s="129"/>
      <c r="E13" s="25"/>
    </row>
    <row r="14" spans="1:9" ht="20.100000000000001" customHeight="1">
      <c r="A14" s="29" t="s">
        <v>347</v>
      </c>
    </row>
    <row r="15" spans="1:9" ht="20.100000000000001" customHeight="1">
      <c r="A15" s="32"/>
    </row>
    <row r="16" spans="1:9" ht="45" customHeight="1">
      <c r="A16" s="610" t="s">
        <v>1</v>
      </c>
      <c r="B16" s="610"/>
      <c r="C16" s="610"/>
      <c r="D16" s="610"/>
      <c r="E16" s="610"/>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v>
      </c>
      <c r="B24" s="67" t="str">
        <f>'Attach 3(JV)'!B24</f>
        <v/>
      </c>
      <c r="C24" s="39"/>
      <c r="D24" s="37" t="s">
        <v>4</v>
      </c>
      <c r="E24" s="240" t="str">
        <f>'Attach 3(JV)'!E24</f>
        <v/>
      </c>
    </row>
    <row r="25" spans="1:5" ht="33" customHeight="1">
      <c r="A25" s="36" t="s">
        <v>7</v>
      </c>
      <c r="B25" s="240" t="str">
        <f>'Attach 3(JV)'!B25</f>
        <v/>
      </c>
      <c r="C25" s="39"/>
      <c r="D25" s="37" t="s">
        <v>5</v>
      </c>
      <c r="E25" s="240"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password="CBD2" sheet="1" formatColumns="0" formatRows="0" selectLockedCells="1"/>
  <customSheetViews>
    <customSheetView guid="{B36D49CA-5796-4086-B7D0-4AD7F327B4EC}" scale="175" showPageBreaks="1" showGridLines="0" printArea="1" view="pageBreakPreview" topLeftCell="A5">
      <selection activeCell="A5" sqref="A5:E5"/>
      <pageMargins left="0.75" right="0.63" top="0.57999999999999996" bottom="0.6" header="0.34" footer="0.35"/>
      <pageSetup orientation="portrait" r:id="rId1"/>
      <headerFooter alignWithMargins="0">
        <oddFooter>&amp;R&amp;"Book Antiqua,Bold"&amp;8 Page &amp;P of &amp;N</oddFooter>
      </headerFooter>
    </customSheetView>
    <customSheetView guid="{CD28740F-9825-447C-B887-B18F0232D126}" scale="175" showPageBreaks="1" showGridLines="0" printArea="1" view="pageBreakPreview" topLeftCell="A5">
      <selection activeCell="A5" sqref="A5:E5"/>
      <pageMargins left="0.75" right="0.63" top="0.57999999999999996" bottom="0.6" header="0.34" footer="0.35"/>
      <pageSetup orientation="portrait" r:id="rId2"/>
      <headerFooter alignWithMargins="0">
        <oddFooter>&amp;R&amp;"Book Antiqua,Bold"&amp;8 Page &amp;P of &amp;N</oddFooter>
      </headerFooter>
    </customSheetView>
    <customSheetView guid="{012A8702-091E-4FD1-8E26-12B65B8B3B8C}" showPageBreaks="1" showGridLines="0" printArea="1" view="pageBreakPreview">
      <selection activeCell="A16" sqref="A16:E16"/>
      <pageMargins left="0.75" right="0.63" top="0.57999999999999996" bottom="0.6" header="0.34" footer="0.35"/>
      <pageSetup orientation="portrait" r:id="rId3"/>
      <headerFooter alignWithMargins="0">
        <oddFooter>&amp;R&amp;"Book Antiqua,Bold"&amp;8 Page &amp;P of &amp;N</oddFooter>
      </headerFooter>
    </customSheetView>
    <customSheetView guid="{0D490C87-B003-4943-9825-ACE0B8E7CC06}" showPageBreaks="1" showGridLines="0" printArea="1" view="pageBreakPreview">
      <selection activeCell="A16" sqref="A16:E16"/>
      <pageMargins left="0.75" right="0.63" top="0.57999999999999996" bottom="0.6" header="0.34" footer="0.35"/>
      <pageSetup orientation="portrait" r:id="rId4"/>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6"/>
      <headerFooter alignWithMargins="0">
        <oddFooter>&amp;R&amp;"Book Antiqua,Bold"&amp;8 Page &amp;P of &amp;N</oddFooter>
      </headerFooter>
    </customSheetView>
    <customSheetView guid="{8CF338B0-8CA3-4AF4-816D-CB7A6D8E33BC}" showPageBreaks="1" showGridLines="0" printArea="1" view="pageBreakPreview" topLeftCell="A7">
      <selection activeCell="I14" sqref="I14"/>
      <pageMargins left="0.75" right="0.63" top="0.57999999999999996" bottom="0.6" header="0.34" footer="0.35"/>
      <pageSetup orientation="portrait" r:id="rId7"/>
      <headerFooter alignWithMargins="0">
        <oddFooter>&amp;R&amp;"Book Antiqua,Bold"&amp;8 Page &amp;P of &amp;N</oddFooter>
      </headerFooter>
    </customSheetView>
    <customSheetView guid="{D05C69EC-C4A6-4AED-AFBA-A3044FD4B3FB}" showPageBreaks="1" showGridLines="0" printArea="1" view="pageBreakPreview" topLeftCell="A16">
      <selection activeCell="I14" sqref="I14"/>
      <pageMargins left="0.75" right="0.63" top="0.57999999999999996" bottom="0.6" header="0.34" footer="0.35"/>
      <pageSetup orientation="portrait" r:id="rId8"/>
      <headerFooter alignWithMargins="0">
        <oddFooter>&amp;R&amp;"Book Antiqua,Bold"&amp;8 Page &amp;P of &amp;N</oddFooter>
      </headerFooter>
    </customSheetView>
    <customSheetView guid="{BE615921-12B2-47E1-81BB-292B559B4C46}" showPageBreaks="1" showGridLines="0" printArea="1" view="pageBreakPreview" topLeftCell="A7">
      <selection activeCell="A3" sqref="A3:E3"/>
      <pageMargins left="0.75" right="0.63" top="0.57999999999999996" bottom="0.6" header="0.34" footer="0.35"/>
      <pageSetup orientation="portrait" r:id="rId9"/>
      <headerFooter alignWithMargins="0">
        <oddFooter>&amp;R&amp;"Book Antiqua,Bold"&amp;8 Page &amp;P of &amp;N</oddFooter>
      </headerFooter>
    </customSheetView>
    <customSheetView guid="{13A93EBF-985A-49FD-9FE0-DC75D238EC8C}" showPageBreaks="1" showGridLines="0" printArea="1" view="pageBreakPreview" topLeftCell="A7">
      <selection activeCell="A3" sqref="A3:E3"/>
      <pageMargins left="0.75" right="0.63" top="0.57999999999999996" bottom="0.6" header="0.34" footer="0.35"/>
      <pageSetup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4">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printArea="1" view="pageBreakPreview" topLeftCell="A4">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21"/>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printArea="1" view="pageBreakPreview" topLeftCell="A13">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30"/>
      <headerFooter alignWithMargins="0">
        <oddFooter>&amp;R&amp;"Book Antiqua,Bold"&amp;8 Page &amp;P of &amp;N</oddFooter>
      </headerFooter>
    </customSheetView>
    <customSheetView guid="{1F125E51-1799-42D0-B41E-DC039BB17D59}" showPageBreaks="1" showGridLines="0" printArea="1" view="pageBreakPreview">
      <selection activeCell="I14" sqref="I14"/>
      <pageMargins left="0.75" right="0.63" top="0.57999999999999996" bottom="0.6" header="0.34" footer="0.35"/>
      <pageSetup orientation="portrait" r:id="rId31"/>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32"/>
      <headerFooter alignWithMargins="0">
        <oddFooter>&amp;R&amp;"Book Antiqua,Bold"&amp;8 Page &amp;P of &amp;N</oddFooter>
      </headerFooter>
    </customSheetView>
    <customSheetView guid="{010B040B-83D1-42E5-9354-A9BE9113BDAC}" showPageBreaks="1" showGridLines="0" printArea="1" view="pageBreakPreview">
      <selection activeCell="A16" sqref="A16:E16"/>
      <pageMargins left="0.75" right="0.63" top="0.57999999999999996" bottom="0.6" header="0.34" footer="0.35"/>
      <pageSetup orientation="portrait" r:id="rId33"/>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orientation="portrait" r:id="rId34"/>
      <headerFooter alignWithMargins="0">
        <oddFooter>&amp;R&amp;"Book Antiqua,Bold"&amp;8 Page &amp;P of &amp;N</oddFooter>
      </headerFooter>
    </customSheetView>
    <customSheetView guid="{35C772BD-8F05-4A18-BEC8-6AF744E22539}" showPageBreaks="1" showGridLines="0" printArea="1" view="pageBreakPreview">
      <selection activeCell="A16" sqref="A16:E16"/>
      <pageMargins left="0.75" right="0.63" top="0.57999999999999996" bottom="0.6" header="0.34" footer="0.35"/>
      <pageSetup orientation="portrait" r:id="rId35"/>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orientation="portrait" r:id="rId36"/>
  <headerFooter alignWithMargins="0">
    <oddFooter>&amp;R&amp;"Book Antiqua,Bold"&amp;8 Page &amp;P of &amp;N</oddFooter>
  </headerFooter>
  <drawing r:id="rId3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I39"/>
  <sheetViews>
    <sheetView showGridLines="0" view="pageBreakPreview" zoomScale="175" zoomScaleNormal="100" zoomScaleSheetLayoutView="175" workbookViewId="0">
      <selection activeCell="A5" sqref="A5:E5"/>
    </sheetView>
  </sheetViews>
  <sheetFormatPr defaultRowHeight="16.5"/>
  <cols>
    <col min="1" max="1" width="12.140625" style="29" customWidth="1"/>
    <col min="2" max="2" width="20.5703125" style="29" customWidth="1"/>
    <col min="3" max="3" width="11.42578125" style="29" customWidth="1"/>
    <col min="4" max="4" width="14.42578125" style="29" customWidth="1"/>
    <col min="5" max="5" width="39.28515625" style="29" customWidth="1"/>
    <col min="6" max="8" width="9.140625" style="24"/>
    <col min="9" max="16384" width="9.140625" style="25"/>
  </cols>
  <sheetData>
    <row r="1" spans="1:9">
      <c r="A1" s="21" t="str">
        <f>Basic!A3&amp;Basic!B3</f>
        <v>Specification No. :CC/NT/W-AIS/DOM/A06/24/04589</v>
      </c>
      <c r="B1" s="22"/>
      <c r="C1" s="22"/>
      <c r="D1" s="22"/>
      <c r="E1" s="23" t="str">
        <f>"Attachment-14 "</f>
        <v xml:space="preserve">Attachment-14 </v>
      </c>
    </row>
    <row r="3" spans="1:9" ht="123.75" customHeight="1">
      <c r="A3" s="614" t="str">
        <f>'Attach 3(JV)'!A3</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614"/>
      <c r="C3" s="614"/>
      <c r="D3" s="614"/>
      <c r="E3" s="614"/>
      <c r="F3" s="26"/>
      <c r="G3" s="27"/>
      <c r="H3" s="26"/>
    </row>
    <row r="4" spans="1:9" ht="20.100000000000001" customHeight="1">
      <c r="A4" s="28"/>
      <c r="H4" s="30"/>
      <c r="I4" s="10"/>
    </row>
    <row r="5" spans="1:9" ht="20.100000000000001" customHeight="1">
      <c r="A5" s="609" t="s">
        <v>415</v>
      </c>
      <c r="B5" s="609"/>
      <c r="C5" s="609"/>
      <c r="D5" s="609"/>
      <c r="E5" s="609"/>
      <c r="F5" s="31"/>
      <c r="H5" s="30"/>
      <c r="I5" s="10"/>
    </row>
    <row r="6" spans="1:9" ht="20.100000000000001" customHeight="1">
      <c r="A6" s="32"/>
      <c r="H6" s="30"/>
      <c r="I6" s="10"/>
    </row>
    <row r="7" spans="1:9" ht="20.100000000000001" customHeight="1">
      <c r="A7" s="33" t="str">
        <f>'Attach 3(JV)'!A7</f>
        <v>Bidder’s Name and Address :</v>
      </c>
      <c r="E7" s="14" t="str">
        <f>'Attach 3(JV)'!E7</f>
        <v>To:</v>
      </c>
      <c r="H7" s="30"/>
      <c r="I7" s="10"/>
    </row>
    <row r="8" spans="1:9" ht="36" customHeight="1">
      <c r="A8" s="607" t="str">
        <f>'Attach 3(JV)'!A8</f>
        <v/>
      </c>
      <c r="B8" s="607"/>
      <c r="C8" s="607"/>
      <c r="D8" s="607"/>
      <c r="E8" s="11" t="str">
        <f>'Attach 3(JV)'!E8</f>
        <v>Contract Services</v>
      </c>
      <c r="H8" s="30"/>
      <c r="I8" s="10"/>
    </row>
    <row r="9" spans="1:9" ht="20.100000000000001" customHeight="1">
      <c r="A9" s="12" t="s">
        <v>353</v>
      </c>
      <c r="B9" s="611" t="str">
        <f>'Attach 3(JV)'!B9</f>
        <v/>
      </c>
      <c r="C9" s="611"/>
      <c r="D9" s="611"/>
      <c r="E9" s="11" t="str">
        <f>'Attach 3(JV)'!E9</f>
        <v>Power Grid Corporation of India Ltd.,</v>
      </c>
      <c r="H9" s="30"/>
      <c r="I9" s="10"/>
    </row>
    <row r="10" spans="1:9" ht="20.100000000000001" customHeight="1">
      <c r="A10" s="12" t="s">
        <v>355</v>
      </c>
      <c r="B10" s="611" t="str">
        <f>'Attach 3(JV)'!B10</f>
        <v/>
      </c>
      <c r="C10" s="611"/>
      <c r="D10" s="611"/>
      <c r="E10" s="11" t="str">
        <f>'Attach 3(JV)'!E10</f>
        <v>"Saudamini", Plot No. 2, Sector 29</v>
      </c>
      <c r="H10" s="30"/>
      <c r="I10" s="10"/>
    </row>
    <row r="11" spans="1:9" ht="20.100000000000001" customHeight="1">
      <c r="B11" s="611" t="str">
        <f>'Attach 3(JV)'!B11</f>
        <v/>
      </c>
      <c r="C11" s="611"/>
      <c r="D11" s="611"/>
      <c r="E11" s="11" t="str">
        <f>'Attach 3(JV)'!E11</f>
        <v>Gurgaon (Haryana) - 122001</v>
      </c>
    </row>
    <row r="12" spans="1:9" ht="20.100000000000001" customHeight="1">
      <c r="A12" s="32"/>
      <c r="B12" s="611" t="str">
        <f>'Attach 3(JV)'!B12</f>
        <v/>
      </c>
      <c r="C12" s="611"/>
      <c r="D12" s="611"/>
      <c r="E12" s="11"/>
    </row>
    <row r="13" spans="1:9" ht="20.100000000000001" customHeight="1">
      <c r="A13" s="32"/>
      <c r="B13" s="129"/>
      <c r="C13" s="129"/>
      <c r="D13" s="129"/>
      <c r="E13" s="25"/>
    </row>
    <row r="14" spans="1:9" ht="20.100000000000001" customHeight="1">
      <c r="A14" s="29" t="s">
        <v>347</v>
      </c>
    </row>
    <row r="15" spans="1:9" ht="20.100000000000001" customHeight="1">
      <c r="A15" s="32"/>
    </row>
    <row r="16" spans="1:9" ht="45" customHeight="1">
      <c r="A16" s="930" t="s">
        <v>610</v>
      </c>
      <c r="B16" s="930"/>
      <c r="C16" s="930"/>
      <c r="D16" s="930"/>
      <c r="E16" s="930"/>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v>
      </c>
      <c r="B24" s="67" t="str">
        <f>'Attach 3(JV)'!B24</f>
        <v/>
      </c>
      <c r="C24" s="39"/>
      <c r="D24" s="37" t="s">
        <v>4</v>
      </c>
      <c r="E24" s="240" t="str">
        <f>'Attach 3(JV)'!E24</f>
        <v/>
      </c>
    </row>
    <row r="25" spans="1:5" ht="33" customHeight="1">
      <c r="A25" s="36" t="s">
        <v>7</v>
      </c>
      <c r="B25" s="240" t="str">
        <f>'Attach 3(JV)'!B25</f>
        <v/>
      </c>
      <c r="C25" s="39"/>
      <c r="D25" s="37" t="s">
        <v>5</v>
      </c>
      <c r="E25" s="240"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password="CBD2" sheet="1" formatColumns="0" formatRows="0" selectLockedCells="1"/>
  <customSheetViews>
    <customSheetView guid="{B36D49CA-5796-4086-B7D0-4AD7F327B4EC}" scale="175" showPageBreaks="1" showGridLines="0" printArea="1" view="pageBreakPreview" topLeftCell="A5">
      <selection activeCell="A5" sqref="A5:E5"/>
      <pageMargins left="0.75" right="0.63" top="0.57999999999999996" bottom="0.6" header="0.34" footer="0.35"/>
      <pageSetup scale="99" orientation="portrait" r:id="rId1"/>
      <headerFooter alignWithMargins="0">
        <oddFooter>&amp;R&amp;"Book Antiqua,Bold"&amp;8 Page &amp;P of &amp;N</oddFooter>
      </headerFooter>
    </customSheetView>
    <customSheetView guid="{CD28740F-9825-447C-B887-B18F0232D126}" scale="175" showPageBreaks="1" showGridLines="0" printArea="1" view="pageBreakPreview" topLeftCell="A5">
      <selection activeCell="A5" sqref="A5:E5"/>
      <pageMargins left="0.75" right="0.63" top="0.57999999999999996" bottom="0.6" header="0.34" footer="0.35"/>
      <pageSetup scale="99" orientation="portrait" r:id="rId2"/>
      <headerFooter alignWithMargins="0">
        <oddFooter>&amp;R&amp;"Book Antiqua,Bold"&amp;8 Page &amp;P of &amp;N</oddFooter>
      </headerFooter>
    </customSheetView>
    <customSheetView guid="{012A8702-091E-4FD1-8E26-12B65B8B3B8C}" showPageBreaks="1" showGridLines="0" printArea="1" view="pageBreakPreview">
      <selection activeCell="A2" sqref="A2"/>
      <pageMargins left="0.75" right="0.63" top="0.57999999999999996" bottom="0.6" header="0.34" footer="0.35"/>
      <pageSetup scale="99" orientation="portrait" r:id="rId3"/>
      <headerFooter alignWithMargins="0">
        <oddFooter>&amp;R&amp;"Book Antiqua,Bold"&amp;8 Page &amp;P of &amp;N</oddFooter>
      </headerFooter>
    </customSheetView>
    <customSheetView guid="{0D490C87-B003-4943-9825-ACE0B8E7CC06}" showPageBreaks="1" showGridLines="0" printArea="1" view="pageBreakPreview">
      <selection activeCell="A2" sqref="A2"/>
      <pageMargins left="0.75" right="0.63" top="0.57999999999999996" bottom="0.6" header="0.34" footer="0.35"/>
      <pageSetup scale="99" orientation="portrait" r:id="rId4"/>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scale="99"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9" orientation="portrait" r:id="rId6"/>
      <headerFooter alignWithMargins="0">
        <oddFooter>&amp;R&amp;"Book Antiqua,Bold"&amp;8 Page &amp;P of &amp;N</oddFooter>
      </headerFooter>
    </customSheetView>
    <customSheetView guid="{8CF338B0-8CA3-4AF4-816D-CB7A6D8E33BC}" showPageBreaks="1" showGridLines="0" printArea="1" view="pageBreakPreview" topLeftCell="A7">
      <selection activeCell="A17" sqref="A17"/>
      <pageMargins left="0.75" right="0.63" top="0.57999999999999996" bottom="0.6" header="0.34" footer="0.35"/>
      <pageSetup scale="99" orientation="portrait" r:id="rId7"/>
      <headerFooter alignWithMargins="0">
        <oddFooter>&amp;R&amp;"Book Antiqua,Bold"&amp;8 Page &amp;P of &amp;N</oddFooter>
      </headerFooter>
    </customSheetView>
    <customSheetView guid="{D05C69EC-C4A6-4AED-AFBA-A3044FD4B3FB}" showPageBreaks="1" showGridLines="0" printArea="1" view="pageBreakPreview" topLeftCell="A13">
      <selection activeCell="A17" sqref="A17"/>
      <pageMargins left="0.75" right="0.63" top="0.57999999999999996" bottom="0.6" header="0.34" footer="0.35"/>
      <pageSetup scale="99" orientation="portrait" r:id="rId8"/>
      <headerFooter alignWithMargins="0">
        <oddFooter>&amp;R&amp;"Book Antiqua,Bold"&amp;8 Page &amp;P of &amp;N</oddFooter>
      </headerFooter>
    </customSheetView>
    <customSheetView guid="{BE615921-12B2-47E1-81BB-292B559B4C46}" showPageBreaks="1" showGridLines="0" printArea="1" view="pageBreakPreview" topLeftCell="A7">
      <selection activeCell="A17" sqref="A17"/>
      <pageMargins left="0.75" right="0.63" top="0.57999999999999996" bottom="0.6" header="0.34" footer="0.35"/>
      <pageSetup scale="99" orientation="portrait" r:id="rId9"/>
      <headerFooter alignWithMargins="0">
        <oddFooter>&amp;R&amp;"Book Antiqua,Bold"&amp;8 Page &amp;P of &amp;N</oddFooter>
      </headerFooter>
    </customSheetView>
    <customSheetView guid="{13A93EBF-985A-49FD-9FE0-DC75D238EC8C}" showPageBreaks="1" showGridLines="0" printArea="1" view="pageBreakPreview" topLeftCell="A7">
      <selection activeCell="A17" sqref="A17"/>
      <pageMargins left="0.75" right="0.63" top="0.57999999999999996" bottom="0.6" header="0.34" footer="0.35"/>
      <pageSetup scale="99"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scale="99"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9"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10">
      <pageMargins left="0.75" right="0.63" top="0.57999999999999996" bottom="0.6" header="0.34" footer="0.35"/>
      <pageSetup scale="99" orientation="portrait" r:id="rId13"/>
      <headerFooter alignWithMargins="0">
        <oddFooter>&amp;R&amp;"Book Antiqua,Bold"&amp;8 Page &amp;P of &amp;N</oddFooter>
      </headerFooter>
    </customSheetView>
    <customSheetView guid="{44C1C443-3199-4288-884A-D16AF7B2CD69}" showPageBreaks="1" showGridLines="0" printArea="1" view="pageBreakPreview" topLeftCell="A10">
      <pageMargins left="0.75" right="0.63" top="0.57999999999999996" bottom="0.6" header="0.34" footer="0.35"/>
      <pageSetup scale="99"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19">
      <pageMargins left="0.75" right="0.63" top="0.57999999999999996" bottom="0.6" header="0.34" footer="0.35"/>
      <pageSetup scale="99"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21"/>
      <headerFooter alignWithMargins="0">
        <oddFooter>&amp;R&amp;"Book Antiqua,Bold"&amp;8 Page &amp;P of &amp;N</oddFooter>
      </headerFooter>
    </customSheetView>
    <customSheetView guid="{82C64B11-1F50-45B5-B7BB-9F1DC733C833}" showPageBreaks="1" showGridLines="0" printArea="1" view="pageBreakPreview" topLeftCell="A10">
      <selection activeCell="B75" sqref="B75:C75"/>
      <pageMargins left="0.75" right="0.63" top="0.57999999999999996" bottom="0.6" header="0.34" footer="0.35"/>
      <pageSetup scale="99" orientation="portrait" r:id="rId22"/>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scale="99" orientation="portrait" r:id="rId23"/>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scale="99" orientation="portrait" r:id="rId24"/>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scale="99" orientation="portrait" r:id="rId25"/>
      <headerFooter alignWithMargins="0">
        <oddFooter>&amp;R&amp;"Book Antiqua,Bold"&amp;8 Page &amp;P of &amp;N</oddFooter>
      </headerFooter>
    </customSheetView>
    <customSheetView guid="{1F125E51-1799-42D0-B41E-DC039BB17D59}" showPageBreaks="1" showGridLines="0" printArea="1" view="pageBreakPreview">
      <selection activeCell="A17" sqref="A17"/>
      <pageMargins left="0.75" right="0.63" top="0.57999999999999996" bottom="0.6" header="0.34" footer="0.35"/>
      <pageSetup scale="99" orientation="portrait" r:id="rId26"/>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9" orientation="portrait" r:id="rId27"/>
      <headerFooter alignWithMargins="0">
        <oddFooter>&amp;R&amp;"Book Antiqua,Bold"&amp;8 Page &amp;P of &amp;N</oddFooter>
      </headerFooter>
    </customSheetView>
    <customSheetView guid="{010B040B-83D1-42E5-9354-A9BE9113BDAC}" showPageBreaks="1" showGridLines="0" printArea="1" view="pageBreakPreview">
      <selection activeCell="A2" sqref="A2"/>
      <pageMargins left="0.75" right="0.63" top="0.57999999999999996" bottom="0.6" header="0.34" footer="0.35"/>
      <pageSetup scale="99" orientation="portrait" r:id="rId28"/>
      <headerFooter alignWithMargins="0">
        <oddFooter>&amp;R&amp;"Book Antiqua,Bold"&amp;8 Page &amp;P of &amp;N</oddFooter>
      </headerFooter>
    </customSheetView>
    <customSheetView guid="{FC200EB0-6614-47DB-96CE-7610471486D9}" showPageBreaks="1" showGridLines="0" printArea="1" view="pageBreakPreview">
      <selection activeCell="A2" sqref="A2"/>
      <pageMargins left="0.75" right="0.63" top="0.57999999999999996" bottom="0.6" header="0.34" footer="0.35"/>
      <pageSetup scale="99" orientation="portrait" r:id="rId29"/>
      <headerFooter alignWithMargins="0">
        <oddFooter>&amp;R&amp;"Book Antiqua,Bold"&amp;8 Page &amp;P of &amp;N</oddFooter>
      </headerFooter>
    </customSheetView>
    <customSheetView guid="{35C772BD-8F05-4A18-BEC8-6AF744E22539}" showPageBreaks="1" showGridLines="0" printArea="1" view="pageBreakPreview" topLeftCell="A13">
      <selection activeCell="A2" sqref="A2"/>
      <pageMargins left="0.75" right="0.63" top="0.57999999999999996" bottom="0.6" header="0.34" footer="0.35"/>
      <pageSetup scale="99" orientation="portrait" r:id="rId30"/>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99" orientation="portrait" r:id="rId31"/>
  <headerFooter alignWithMargins="0">
    <oddFooter>&amp;R&amp;"Book Antiqua,Bold"&amp;8 Page &amp;P of &amp;N</oddFooter>
  </headerFooter>
  <drawing r:id="rId3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1">
    <tabColor indexed="14"/>
  </sheetPr>
  <dimension ref="A1:J235"/>
  <sheetViews>
    <sheetView showGridLines="0" view="pageBreakPreview" topLeftCell="A178" zoomScale="190" zoomScaleNormal="100" zoomScaleSheetLayoutView="190" workbookViewId="0">
      <selection activeCell="L182" sqref="L182"/>
    </sheetView>
  </sheetViews>
  <sheetFormatPr defaultRowHeight="13.5"/>
  <cols>
    <col min="1" max="1" width="10" style="25" customWidth="1"/>
    <col min="2" max="2" width="10.7109375" style="25" customWidth="1"/>
    <col min="3" max="3" width="10.85546875" style="25" customWidth="1"/>
    <col min="4" max="9" width="10.7109375" style="25" customWidth="1"/>
    <col min="10" max="16384" width="9.140625" style="25"/>
  </cols>
  <sheetData>
    <row r="1" spans="1:9" s="263" customFormat="1" ht="32.1" customHeight="1">
      <c r="A1" s="942" t="s">
        <v>620</v>
      </c>
      <c r="B1" s="943"/>
      <c r="C1" s="943"/>
      <c r="D1" s="943"/>
      <c r="E1" s="943"/>
      <c r="F1" s="943"/>
      <c r="G1" s="943"/>
      <c r="H1" s="943"/>
      <c r="I1" s="944"/>
    </row>
    <row r="2" spans="1:9" s="263" customFormat="1" ht="32.1" customHeight="1">
      <c r="A2" s="260" t="s">
        <v>468</v>
      </c>
      <c r="B2" s="945" t="s">
        <v>469</v>
      </c>
      <c r="C2" s="945"/>
      <c r="D2" s="945"/>
      <c r="E2" s="945"/>
      <c r="F2" s="945"/>
      <c r="G2" s="945"/>
      <c r="H2" s="945"/>
      <c r="I2" s="946"/>
    </row>
    <row r="3" spans="1:9" s="263" customFormat="1" ht="32.1" customHeight="1">
      <c r="A3" s="260" t="s">
        <v>470</v>
      </c>
      <c r="B3" s="945" t="s">
        <v>471</v>
      </c>
      <c r="C3" s="945"/>
      <c r="D3" s="945"/>
      <c r="E3" s="945"/>
      <c r="F3" s="945"/>
      <c r="G3" s="945"/>
      <c r="H3" s="945"/>
      <c r="I3" s="946"/>
    </row>
    <row r="4" spans="1:9" s="263" customFormat="1" ht="32.1" customHeight="1">
      <c r="A4" s="260" t="s">
        <v>472</v>
      </c>
      <c r="B4" s="945" t="s">
        <v>473</v>
      </c>
      <c r="C4" s="945"/>
      <c r="D4" s="945"/>
      <c r="E4" s="945"/>
      <c r="F4" s="945"/>
      <c r="G4" s="945"/>
      <c r="H4" s="945"/>
      <c r="I4" s="946"/>
    </row>
    <row r="5" spans="1:9" s="263" customFormat="1" ht="32.1" customHeight="1">
      <c r="A5" s="260" t="s">
        <v>474</v>
      </c>
      <c r="B5" s="945" t="s">
        <v>475</v>
      </c>
      <c r="C5" s="945"/>
      <c r="D5" s="945"/>
      <c r="E5" s="945"/>
      <c r="F5" s="945"/>
      <c r="G5" s="945"/>
      <c r="H5" s="945"/>
      <c r="I5" s="946"/>
    </row>
    <row r="6" spans="1:9" s="263" customFormat="1" ht="32.1" customHeight="1">
      <c r="A6" s="261" t="s">
        <v>476</v>
      </c>
      <c r="B6" s="947" t="s">
        <v>623</v>
      </c>
      <c r="C6" s="947"/>
      <c r="D6" s="947"/>
      <c r="E6" s="947"/>
      <c r="F6" s="947"/>
      <c r="G6" s="947"/>
      <c r="H6" s="947"/>
      <c r="I6" s="948"/>
    </row>
    <row r="7" spans="1:9" s="263" customFormat="1" ht="32.1" customHeight="1">
      <c r="A7" s="262"/>
      <c r="C7" s="262"/>
      <c r="D7" s="262"/>
      <c r="E7" s="262"/>
      <c r="F7" s="262"/>
      <c r="G7" s="262"/>
      <c r="H7" s="262"/>
      <c r="I7" s="262"/>
    </row>
    <row r="28" spans="1:10">
      <c r="A28" s="64"/>
      <c r="B28" s="64"/>
      <c r="C28" s="64"/>
      <c r="D28" s="64"/>
      <c r="E28" s="64"/>
      <c r="F28" s="64"/>
      <c r="G28" s="64"/>
      <c r="H28" s="64"/>
      <c r="I28" s="64"/>
      <c r="J28" s="64"/>
    </row>
    <row r="29" spans="1:10">
      <c r="A29" s="64"/>
      <c r="B29" s="64"/>
      <c r="C29" s="64"/>
      <c r="D29" s="64"/>
      <c r="E29" s="64"/>
      <c r="F29" s="64"/>
      <c r="G29" s="64"/>
      <c r="H29" s="64"/>
      <c r="I29" s="64"/>
      <c r="J29" s="64"/>
    </row>
    <row r="30" spans="1:10">
      <c r="A30" s="64"/>
      <c r="B30" s="64"/>
      <c r="C30" s="64"/>
      <c r="D30" s="64"/>
      <c r="E30" s="64"/>
      <c r="F30" s="64"/>
      <c r="G30" s="64"/>
      <c r="H30" s="64"/>
      <c r="I30" s="64"/>
      <c r="J30" s="64"/>
    </row>
    <row r="31" spans="1:10" ht="18.75">
      <c r="A31" s="952" t="s">
        <v>404</v>
      </c>
      <c r="B31" s="952"/>
      <c r="C31" s="952"/>
      <c r="D31" s="952"/>
      <c r="E31" s="952"/>
      <c r="F31" s="952"/>
      <c r="G31" s="952"/>
      <c r="H31" s="952"/>
      <c r="I31" s="952"/>
      <c r="J31" s="64"/>
    </row>
    <row r="32" spans="1:10" ht="15.75">
      <c r="A32" s="949" t="s">
        <v>405</v>
      </c>
      <c r="B32" s="949"/>
      <c r="C32" s="949"/>
      <c r="D32" s="949"/>
      <c r="E32" s="949"/>
      <c r="F32" s="949"/>
      <c r="G32" s="949"/>
      <c r="H32" s="949"/>
      <c r="I32" s="949"/>
      <c r="J32" s="64"/>
    </row>
    <row r="33" spans="1:10" ht="18.75">
      <c r="A33" s="951" t="s">
        <v>406</v>
      </c>
      <c r="B33" s="951"/>
      <c r="C33" s="951"/>
      <c r="D33" s="951"/>
      <c r="E33" s="951"/>
      <c r="F33" s="951"/>
      <c r="G33" s="951"/>
      <c r="H33" s="951"/>
      <c r="I33" s="951"/>
      <c r="J33" s="64"/>
    </row>
    <row r="34" spans="1:10" ht="36" customHeight="1">
      <c r="A34" s="953" t="s">
        <v>407</v>
      </c>
      <c r="B34" s="953"/>
      <c r="C34" s="953"/>
      <c r="D34" s="953"/>
      <c r="E34" s="953"/>
      <c r="F34" s="953"/>
      <c r="G34" s="953"/>
      <c r="H34" s="953"/>
      <c r="I34" s="953"/>
      <c r="J34" s="64"/>
    </row>
    <row r="35" spans="1:10" ht="18.75">
      <c r="A35" s="951" t="s">
        <v>408</v>
      </c>
      <c r="B35" s="951"/>
      <c r="C35" s="951"/>
      <c r="D35" s="951"/>
      <c r="E35" s="951"/>
      <c r="F35" s="951"/>
      <c r="G35" s="951"/>
      <c r="H35" s="951"/>
      <c r="I35" s="951"/>
      <c r="J35" s="64"/>
    </row>
    <row r="36" spans="1:10" ht="15.75">
      <c r="A36" s="949" t="s">
        <v>409</v>
      </c>
      <c r="B36" s="949"/>
      <c r="C36" s="949"/>
      <c r="D36" s="949"/>
      <c r="E36" s="949"/>
      <c r="F36" s="949"/>
      <c r="G36" s="949"/>
      <c r="H36" s="949"/>
      <c r="I36" s="949"/>
      <c r="J36" s="64"/>
    </row>
    <row r="37" spans="1:10" ht="15.75">
      <c r="A37" s="949">
        <f>'Names of Bidder'!D13</f>
        <v>0</v>
      </c>
      <c r="B37" s="949"/>
      <c r="C37" s="949"/>
      <c r="D37" s="949"/>
      <c r="E37" s="949"/>
      <c r="F37" s="949"/>
      <c r="G37" s="949"/>
      <c r="H37" s="949"/>
      <c r="I37" s="949"/>
      <c r="J37" s="64"/>
    </row>
    <row r="38" spans="1:10" ht="36.75" customHeight="1">
      <c r="A38" s="950" t="str">
        <f>" having its Registered Office at " &amp; 'Names of Bidder'!D14 &amp; " " &amp; 'Names of Bidder'!D15 &amp; " " &amp; 'Names of Bidder'!D16</f>
        <v xml:space="preserve"> having its Registered Office at   </v>
      </c>
      <c r="B38" s="950"/>
      <c r="C38" s="950"/>
      <c r="D38" s="950"/>
      <c r="E38" s="950"/>
      <c r="F38" s="950"/>
      <c r="G38" s="950"/>
      <c r="H38" s="950"/>
      <c r="I38" s="950"/>
      <c r="J38" s="64"/>
    </row>
    <row r="39" spans="1:10" ht="15.75">
      <c r="A39" s="949" t="str">
        <f>IF('Names of Bidder'!D9 = "Sole Bidder", " ", " and ")</f>
        <v xml:space="preserve"> </v>
      </c>
      <c r="B39" s="949"/>
      <c r="C39" s="949"/>
      <c r="D39" s="949"/>
      <c r="E39" s="949"/>
      <c r="F39" s="949"/>
      <c r="G39" s="949"/>
      <c r="H39" s="949"/>
      <c r="I39" s="949"/>
      <c r="J39" s="64"/>
    </row>
    <row r="40" spans="1:10" ht="17.25" customHeight="1">
      <c r="A40" s="950" t="str">
        <f>IF('Names of Bidder'!D9= "Sole Bidder", "", IF('Names of Bidder'!D10=1,'Names of Bidder'!D18,IF('Names of Bidder'!D10="2 or More",'Names of Bidder'!D18&amp;" &amp; "&amp;'Names of Bidder'!D23,"")))</f>
        <v/>
      </c>
      <c r="B40" s="950"/>
      <c r="C40" s="950"/>
      <c r="D40" s="950"/>
      <c r="E40" s="950"/>
      <c r="F40" s="950"/>
      <c r="G40" s="950"/>
      <c r="H40" s="950"/>
      <c r="I40" s="950"/>
      <c r="J40" s="64"/>
    </row>
    <row r="41" spans="1:10" ht="39" customHeight="1">
      <c r="A41" s="950" t="str">
        <f>IF('Names of Bidder'!D9= "Sole Bidder", "", "having its Registered Office at "&amp;IF('Names of Bidder'!D10=1,'Names of Bidder'!D19&amp;" "&amp;'Names of Bidder'!D20&amp;" "&amp;'Names of Bidder'!D21,IF('Names of Bidder'!D10="2 or More",'Names of Bidder'!D19&amp;" &amp; "&amp;'Names of Bidder'!D20&amp;" "&amp;'Names of Bidder'!D21&amp;" and " &amp; 'Names of Bidder'!D24&amp;" &amp; "&amp;'Names of Bidder'!D25&amp;" "&amp;'Names of Bidder'!D26 &amp;IF('Names of Bidder'!D10="2 or More"," respectively",""))))</f>
        <v/>
      </c>
      <c r="B41" s="950"/>
      <c r="C41" s="950"/>
      <c r="D41" s="950"/>
      <c r="E41" s="950"/>
      <c r="F41" s="950"/>
      <c r="G41" s="950"/>
      <c r="H41" s="950"/>
      <c r="I41" s="950"/>
      <c r="J41" s="64"/>
    </row>
    <row r="42" spans="1:10" ht="15.75">
      <c r="A42" s="949" t="s">
        <v>410</v>
      </c>
      <c r="B42" s="949"/>
      <c r="C42" s="949"/>
      <c r="D42" s="949"/>
      <c r="E42" s="949"/>
      <c r="F42" s="949"/>
      <c r="G42" s="949"/>
      <c r="H42" s="949"/>
      <c r="I42" s="949"/>
      <c r="J42" s="64"/>
    </row>
    <row r="43" spans="1:10" ht="18.75">
      <c r="A43" s="951" t="s">
        <v>411</v>
      </c>
      <c r="B43" s="951"/>
      <c r="C43" s="951"/>
      <c r="D43" s="951"/>
      <c r="E43" s="951"/>
      <c r="F43" s="951"/>
      <c r="G43" s="951"/>
      <c r="H43" s="951"/>
      <c r="I43" s="951"/>
      <c r="J43" s="64"/>
    </row>
    <row r="44" spans="1:10" ht="18.75">
      <c r="A44" s="951" t="s">
        <v>412</v>
      </c>
      <c r="B44" s="951"/>
      <c r="C44" s="951"/>
      <c r="D44" s="951"/>
      <c r="E44" s="951"/>
      <c r="F44" s="951"/>
      <c r="G44" s="951"/>
      <c r="H44" s="951"/>
      <c r="I44" s="951"/>
      <c r="J44" s="64"/>
    </row>
    <row r="45" spans="1:10" ht="151.5" customHeight="1">
      <c r="A45" s="933" t="str">
        <f>"POWERGRID intends to award, under laid-down organisational procedures, contract(s) for " &amp; Basic!B1</f>
        <v>POWERGRID intends to award, under laid-down organisational procedures, contract(s) for 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45" s="933"/>
      <c r="C45" s="933"/>
      <c r="D45" s="933"/>
      <c r="E45" s="933"/>
      <c r="F45" s="933"/>
      <c r="G45" s="933"/>
      <c r="H45" s="933"/>
      <c r="I45" s="933"/>
      <c r="J45" s="64"/>
    </row>
    <row r="46" spans="1:10" ht="16.5" customHeight="1">
      <c r="A46" s="225"/>
      <c r="B46" s="227"/>
      <c r="C46" s="227"/>
      <c r="D46" s="227"/>
      <c r="E46" s="227"/>
      <c r="F46" s="225"/>
      <c r="G46" s="227"/>
      <c r="H46" s="227"/>
      <c r="I46" s="227"/>
      <c r="J46" s="64"/>
    </row>
    <row r="47" spans="1:10" ht="21" customHeight="1">
      <c r="A47" s="828" t="s">
        <v>413</v>
      </c>
      <c r="B47" s="828"/>
      <c r="C47" s="828"/>
      <c r="D47" s="828"/>
      <c r="E47" s="938" t="s">
        <v>413</v>
      </c>
      <c r="F47" s="938"/>
      <c r="G47" s="938"/>
      <c r="H47" s="938"/>
      <c r="I47" s="938"/>
      <c r="J47" s="64"/>
    </row>
    <row r="48" spans="1:10" ht="33" customHeight="1">
      <c r="A48" s="931" t="s">
        <v>479</v>
      </c>
      <c r="B48" s="931"/>
      <c r="C48" s="931"/>
      <c r="D48" s="931"/>
      <c r="E48" s="932" t="str">
        <f>"(For &amp; On behalf of "&amp;'Attach-3 (QR)'!A8</f>
        <v xml:space="preserve">(For &amp; On behalf of </v>
      </c>
      <c r="F48" s="932"/>
      <c r="G48" s="932"/>
      <c r="H48" s="932"/>
      <c r="I48" s="932"/>
      <c r="J48" s="64"/>
    </row>
    <row r="49" spans="1:10" ht="31.5" customHeight="1">
      <c r="A49" s="228" t="s">
        <v>415</v>
      </c>
      <c r="B49" s="228"/>
      <c r="C49" s="228"/>
      <c r="D49" s="228"/>
      <c r="E49" s="228"/>
      <c r="F49" s="228"/>
      <c r="G49" s="228"/>
      <c r="H49" s="228"/>
      <c r="I49" s="229" t="s">
        <v>416</v>
      </c>
      <c r="J49" s="64"/>
    </row>
    <row r="50" spans="1:10" ht="153.75" customHeight="1">
      <c r="A50" s="933" t="str">
        <f>Basic!B1&amp;" Package and Specification Number "&amp;Basic!B3</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 Package and Specification Number CC/NT/W-AIS/DOM/A06/24/04589</v>
      </c>
      <c r="B50" s="933"/>
      <c r="C50" s="933"/>
      <c r="D50" s="933"/>
      <c r="E50" s="933"/>
      <c r="F50" s="933"/>
      <c r="G50" s="933"/>
      <c r="H50" s="933"/>
      <c r="I50" s="933"/>
    </row>
    <row r="51" spans="1:10" ht="20.25" customHeight="1">
      <c r="A51" s="226"/>
      <c r="B51" s="226"/>
      <c r="C51" s="226"/>
      <c r="D51" s="226"/>
      <c r="E51" s="226"/>
      <c r="F51" s="226"/>
      <c r="G51" s="226"/>
      <c r="H51" s="226"/>
      <c r="I51" s="226"/>
    </row>
    <row r="52" spans="1:10" ht="57.75" customHeight="1">
      <c r="A52" s="828" t="s">
        <v>612</v>
      </c>
      <c r="B52" s="933"/>
      <c r="C52" s="933"/>
      <c r="D52" s="933"/>
      <c r="E52" s="933"/>
      <c r="F52" s="933"/>
      <c r="G52" s="933"/>
      <c r="H52" s="933"/>
      <c r="I52" s="933"/>
    </row>
    <row r="53" spans="1:10" ht="6.75" customHeight="1">
      <c r="A53" s="463"/>
      <c r="B53" s="463"/>
      <c r="C53" s="463"/>
      <c r="D53" s="463"/>
      <c r="E53" s="463"/>
      <c r="F53" s="463"/>
      <c r="G53" s="463"/>
      <c r="H53" s="463"/>
      <c r="I53" s="463"/>
    </row>
    <row r="54" spans="1:10" ht="35.25" customHeight="1">
      <c r="A54" s="933" t="s">
        <v>417</v>
      </c>
      <c r="B54" s="933"/>
      <c r="C54" s="933"/>
      <c r="D54" s="933"/>
      <c r="E54" s="933"/>
      <c r="F54" s="933"/>
      <c r="G54" s="933"/>
      <c r="H54" s="933"/>
      <c r="I54" s="933"/>
    </row>
    <row r="55" spans="1:10" ht="8.1" customHeight="1">
      <c r="A55" s="230"/>
      <c r="B55" s="167"/>
      <c r="C55" s="167"/>
      <c r="D55" s="167"/>
      <c r="E55" s="167"/>
      <c r="F55" s="167"/>
      <c r="G55" s="167"/>
      <c r="H55" s="167"/>
      <c r="I55" s="167"/>
    </row>
    <row r="56" spans="1:10" ht="15.75">
      <c r="A56" s="941" t="s">
        <v>564</v>
      </c>
      <c r="B56" s="941"/>
      <c r="C56" s="941"/>
      <c r="D56" s="941"/>
      <c r="E56" s="941"/>
      <c r="F56" s="941"/>
      <c r="G56" s="941"/>
      <c r="H56" s="941"/>
      <c r="I56" s="941"/>
    </row>
    <row r="57" spans="1:10" ht="8.1" customHeight="1">
      <c r="A57" s="230"/>
      <c r="B57" s="167"/>
      <c r="C57" s="167"/>
      <c r="D57" s="167"/>
      <c r="E57" s="167"/>
      <c r="F57" s="167"/>
      <c r="G57" s="167"/>
      <c r="H57" s="167"/>
      <c r="I57" s="167"/>
    </row>
    <row r="58" spans="1:10" ht="16.5">
      <c r="A58" s="937" t="s">
        <v>418</v>
      </c>
      <c r="B58" s="937"/>
      <c r="C58" s="937"/>
      <c r="D58" s="937"/>
      <c r="E58" s="937"/>
      <c r="F58" s="937"/>
      <c r="G58" s="937"/>
      <c r="H58" s="937"/>
      <c r="I58" s="937"/>
    </row>
    <row r="59" spans="1:10" ht="8.1" customHeight="1">
      <c r="A59" s="231"/>
      <c r="B59" s="167"/>
      <c r="C59" s="167"/>
      <c r="D59" s="167"/>
      <c r="E59" s="167"/>
      <c r="F59" s="167"/>
      <c r="G59" s="167"/>
      <c r="H59" s="167"/>
      <c r="I59" s="167"/>
    </row>
    <row r="60" spans="1:10" ht="37.5" customHeight="1">
      <c r="A60" s="232" t="s">
        <v>419</v>
      </c>
      <c r="B60" s="828" t="s">
        <v>565</v>
      </c>
      <c r="C60" s="828"/>
      <c r="D60" s="828"/>
      <c r="E60" s="828"/>
      <c r="F60" s="828"/>
      <c r="G60" s="828"/>
      <c r="H60" s="828"/>
      <c r="I60" s="828"/>
    </row>
    <row r="61" spans="1:10" ht="8.1" customHeight="1">
      <c r="A61" s="230"/>
      <c r="B61" s="167"/>
      <c r="C61" s="167"/>
      <c r="D61" s="167"/>
      <c r="E61" s="167"/>
      <c r="F61" s="167"/>
      <c r="G61" s="167"/>
      <c r="H61" s="167"/>
      <c r="I61" s="167"/>
    </row>
    <row r="62" spans="1:10" ht="72" customHeight="1">
      <c r="A62" s="167"/>
      <c r="B62" s="232" t="s">
        <v>363</v>
      </c>
      <c r="C62" s="828" t="s">
        <v>566</v>
      </c>
      <c r="D62" s="828"/>
      <c r="E62" s="828"/>
      <c r="F62" s="828"/>
      <c r="G62" s="828"/>
      <c r="H62" s="828"/>
      <c r="I62" s="828"/>
    </row>
    <row r="63" spans="1:10" ht="8.1" customHeight="1">
      <c r="A63" s="167"/>
      <c r="B63" s="232"/>
      <c r="C63" s="225"/>
      <c r="D63" s="225"/>
      <c r="E63" s="225"/>
      <c r="F63" s="225"/>
      <c r="G63" s="225"/>
      <c r="H63" s="225"/>
      <c r="I63" s="225"/>
    </row>
    <row r="64" spans="1:10" ht="96.75" customHeight="1">
      <c r="A64" s="167"/>
      <c r="B64" s="232" t="s">
        <v>364</v>
      </c>
      <c r="C64" s="828" t="s">
        <v>567</v>
      </c>
      <c r="D64" s="828"/>
      <c r="E64" s="828"/>
      <c r="F64" s="828"/>
      <c r="G64" s="828"/>
      <c r="H64" s="828"/>
      <c r="I64" s="828"/>
    </row>
    <row r="65" spans="1:10" ht="8.1" customHeight="1">
      <c r="A65" s="167"/>
      <c r="B65" s="232"/>
      <c r="C65" s="225"/>
      <c r="D65" s="225"/>
      <c r="E65" s="225"/>
      <c r="F65" s="225"/>
      <c r="G65" s="225"/>
      <c r="H65" s="225"/>
      <c r="I65" s="225"/>
    </row>
    <row r="66" spans="1:10" ht="50.25" customHeight="1">
      <c r="A66" s="167"/>
      <c r="B66" s="232" t="s">
        <v>365</v>
      </c>
      <c r="C66" s="828" t="s">
        <v>569</v>
      </c>
      <c r="D66" s="828"/>
      <c r="E66" s="828"/>
      <c r="F66" s="828"/>
      <c r="G66" s="828"/>
      <c r="H66" s="828"/>
      <c r="I66" s="828"/>
    </row>
    <row r="67" spans="1:10" ht="8.1" customHeight="1">
      <c r="A67" s="167"/>
      <c r="B67" s="232"/>
      <c r="C67" s="225"/>
      <c r="D67" s="225"/>
      <c r="E67" s="225"/>
      <c r="F67" s="225"/>
      <c r="G67" s="225"/>
      <c r="H67" s="225"/>
      <c r="I67" s="225"/>
    </row>
    <row r="68" spans="1:10" ht="82.5" customHeight="1">
      <c r="A68" s="232" t="s">
        <v>420</v>
      </c>
      <c r="B68" s="828" t="s">
        <v>570</v>
      </c>
      <c r="C68" s="828"/>
      <c r="D68" s="828"/>
      <c r="E68" s="828"/>
      <c r="F68" s="828"/>
      <c r="G68" s="828"/>
      <c r="H68" s="828"/>
      <c r="I68" s="828"/>
    </row>
    <row r="69" spans="1:10" ht="8.1" customHeight="1">
      <c r="A69" s="167"/>
      <c r="B69" s="232"/>
      <c r="C69" s="225"/>
      <c r="D69" s="225"/>
      <c r="E69" s="225"/>
      <c r="F69" s="225"/>
      <c r="G69" s="225"/>
      <c r="H69" s="225"/>
      <c r="I69" s="225"/>
    </row>
    <row r="70" spans="1:10" ht="16.5">
      <c r="A70" s="937" t="s">
        <v>421</v>
      </c>
      <c r="B70" s="937"/>
      <c r="C70" s="937"/>
      <c r="D70" s="937"/>
      <c r="E70" s="937"/>
      <c r="F70" s="937"/>
      <c r="G70" s="937"/>
      <c r="H70" s="937"/>
      <c r="I70" s="937"/>
    </row>
    <row r="71" spans="1:10" ht="8.1" customHeight="1">
      <c r="A71" s="167"/>
      <c r="B71" s="232"/>
      <c r="C71" s="225"/>
      <c r="D71" s="225"/>
      <c r="E71" s="225"/>
      <c r="F71" s="225"/>
      <c r="G71" s="225"/>
      <c r="H71" s="225"/>
      <c r="I71" s="225"/>
    </row>
    <row r="72" spans="1:10" ht="49.5" customHeight="1">
      <c r="A72" s="232" t="s">
        <v>419</v>
      </c>
      <c r="B72" s="828" t="s">
        <v>571</v>
      </c>
      <c r="C72" s="828"/>
      <c r="D72" s="828"/>
      <c r="E72" s="828"/>
      <c r="F72" s="828"/>
      <c r="G72" s="828"/>
      <c r="H72" s="828"/>
      <c r="I72" s="828"/>
    </row>
    <row r="73" spans="1:10" ht="41.25" customHeight="1">
      <c r="A73" s="225"/>
      <c r="B73" s="228"/>
      <c r="C73" s="228"/>
      <c r="D73" s="228"/>
      <c r="E73" s="228"/>
      <c r="F73" s="225"/>
      <c r="G73" s="228"/>
      <c r="H73" s="228"/>
      <c r="I73" s="228"/>
      <c r="J73" s="64"/>
    </row>
    <row r="74" spans="1:10" ht="21" customHeight="1">
      <c r="A74" s="828" t="s">
        <v>413</v>
      </c>
      <c r="B74" s="828"/>
      <c r="C74" s="828"/>
      <c r="D74" s="828"/>
      <c r="E74" s="938" t="s">
        <v>413</v>
      </c>
      <c r="F74" s="938"/>
      <c r="G74" s="938"/>
      <c r="H74" s="938"/>
      <c r="I74" s="938"/>
      <c r="J74" s="64"/>
    </row>
    <row r="75" spans="1:10" ht="33" customHeight="1">
      <c r="A75" s="931" t="s">
        <v>414</v>
      </c>
      <c r="B75" s="931"/>
      <c r="C75" s="931"/>
      <c r="D75" s="931"/>
      <c r="E75" s="932" t="str">
        <f>E48</f>
        <v xml:space="preserve">(For &amp; On behalf of </v>
      </c>
      <c r="F75" s="932"/>
      <c r="G75" s="932"/>
      <c r="H75" s="932"/>
      <c r="I75" s="932"/>
      <c r="J75" s="64"/>
    </row>
    <row r="76" spans="1:10" ht="15.75">
      <c r="A76" s="228" t="s">
        <v>415</v>
      </c>
      <c r="B76" s="228"/>
      <c r="C76" s="228"/>
      <c r="D76" s="228"/>
      <c r="E76" s="228"/>
      <c r="F76" s="228"/>
      <c r="G76" s="228"/>
      <c r="H76" s="228"/>
      <c r="I76" s="229" t="s">
        <v>422</v>
      </c>
      <c r="J76" s="64"/>
    </row>
    <row r="77" spans="1:10" ht="120.75" customHeight="1">
      <c r="A77" s="167"/>
      <c r="B77" s="232" t="s">
        <v>363</v>
      </c>
      <c r="C77" s="828" t="s">
        <v>572</v>
      </c>
      <c r="D77" s="828"/>
      <c r="E77" s="828"/>
      <c r="F77" s="828"/>
      <c r="G77" s="828"/>
      <c r="H77" s="828"/>
      <c r="I77" s="828"/>
    </row>
    <row r="78" spans="1:10" ht="9.9499999999999993" customHeight="1">
      <c r="A78" s="167"/>
      <c r="B78" s="130"/>
      <c r="C78" s="230"/>
      <c r="D78" s="230"/>
      <c r="E78" s="230"/>
      <c r="F78" s="230"/>
      <c r="G78" s="230"/>
      <c r="H78" s="230"/>
      <c r="I78" s="230"/>
    </row>
    <row r="79" spans="1:10" ht="101.25" customHeight="1">
      <c r="A79" s="167"/>
      <c r="B79" s="232" t="s">
        <v>364</v>
      </c>
      <c r="C79" s="828" t="s">
        <v>573</v>
      </c>
      <c r="D79" s="828"/>
      <c r="E79" s="828"/>
      <c r="F79" s="828"/>
      <c r="G79" s="828"/>
      <c r="H79" s="828"/>
      <c r="I79" s="828"/>
    </row>
    <row r="80" spans="1:10" ht="9.9499999999999993" customHeight="1">
      <c r="A80" s="167"/>
      <c r="B80" s="232"/>
      <c r="C80" s="233"/>
      <c r="D80" s="233"/>
      <c r="E80" s="233"/>
      <c r="F80" s="233"/>
      <c r="G80" s="233"/>
      <c r="H80" s="233"/>
      <c r="I80" s="233"/>
    </row>
    <row r="81" spans="1:10" ht="69" customHeight="1">
      <c r="A81" s="167"/>
      <c r="B81" s="232" t="s">
        <v>568</v>
      </c>
      <c r="C81" s="828" t="s">
        <v>574</v>
      </c>
      <c r="D81" s="828"/>
      <c r="E81" s="828"/>
      <c r="F81" s="828"/>
      <c r="G81" s="828"/>
      <c r="H81" s="828"/>
      <c r="I81" s="828"/>
    </row>
    <row r="82" spans="1:10" ht="9.9499999999999993" customHeight="1">
      <c r="A82" s="167"/>
      <c r="B82" s="232"/>
      <c r="C82" s="233"/>
      <c r="D82" s="233"/>
      <c r="E82" s="233"/>
      <c r="F82" s="233"/>
      <c r="G82" s="233"/>
      <c r="H82" s="233"/>
      <c r="I82" s="233"/>
    </row>
    <row r="83" spans="1:10" ht="100.5" customHeight="1">
      <c r="A83" s="167"/>
      <c r="B83" s="232" t="s">
        <v>366</v>
      </c>
      <c r="C83" s="828" t="s">
        <v>423</v>
      </c>
      <c r="D83" s="828"/>
      <c r="E83" s="828"/>
      <c r="F83" s="828"/>
      <c r="G83" s="828"/>
      <c r="H83" s="828"/>
      <c r="I83" s="828"/>
    </row>
    <row r="84" spans="1:10" ht="9.9499999999999993" customHeight="1">
      <c r="A84" s="167"/>
      <c r="B84" s="232"/>
      <c r="C84" s="233"/>
      <c r="D84" s="233"/>
      <c r="E84" s="233"/>
      <c r="F84" s="233"/>
      <c r="G84" s="233"/>
      <c r="H84" s="233"/>
      <c r="I84" s="233"/>
    </row>
    <row r="85" spans="1:10" ht="80.25" customHeight="1">
      <c r="A85" s="167"/>
      <c r="B85" s="232" t="s">
        <v>575</v>
      </c>
      <c r="C85" s="828" t="s">
        <v>576</v>
      </c>
      <c r="D85" s="828"/>
      <c r="E85" s="828"/>
      <c r="F85" s="828"/>
      <c r="G85" s="828"/>
      <c r="H85" s="828"/>
      <c r="I85" s="828"/>
    </row>
    <row r="86" spans="1:10" ht="9.9499999999999993" customHeight="1">
      <c r="A86" s="167"/>
      <c r="B86" s="232"/>
      <c r="C86" s="233"/>
      <c r="D86" s="233"/>
      <c r="E86" s="233"/>
      <c r="F86" s="233"/>
      <c r="G86" s="233"/>
      <c r="H86" s="233"/>
      <c r="I86" s="233"/>
    </row>
    <row r="87" spans="1:10" ht="64.5" customHeight="1">
      <c r="A87" s="167"/>
      <c r="B87" s="232" t="s">
        <v>79</v>
      </c>
      <c r="C87" s="828" t="s">
        <v>577</v>
      </c>
      <c r="D87" s="828"/>
      <c r="E87" s="828"/>
      <c r="F87" s="828"/>
      <c r="G87" s="828"/>
      <c r="H87" s="828"/>
      <c r="I87" s="828"/>
    </row>
    <row r="88" spans="1:10" ht="8.1" customHeight="1">
      <c r="A88" s="167"/>
      <c r="B88" s="233"/>
      <c r="C88" s="233"/>
      <c r="D88" s="233"/>
      <c r="E88" s="233"/>
      <c r="F88" s="233"/>
      <c r="G88" s="233"/>
      <c r="H88" s="233"/>
      <c r="I88" s="233"/>
    </row>
    <row r="89" spans="1:10" ht="53.25" customHeight="1">
      <c r="A89" s="232"/>
      <c r="B89" s="232" t="s">
        <v>82</v>
      </c>
      <c r="C89" s="828" t="s">
        <v>578</v>
      </c>
      <c r="D89" s="828"/>
      <c r="E89" s="828"/>
      <c r="F89" s="828"/>
      <c r="G89" s="828"/>
      <c r="H89" s="828"/>
      <c r="I89" s="828"/>
    </row>
    <row r="90" spans="1:10" ht="45.75" customHeight="1">
      <c r="A90" s="462" t="s">
        <v>420</v>
      </c>
      <c r="B90" s="940" t="s">
        <v>579</v>
      </c>
      <c r="C90" s="940"/>
      <c r="D90" s="940"/>
      <c r="E90" s="940"/>
      <c r="F90" s="940"/>
      <c r="G90" s="940"/>
      <c r="H90" s="940"/>
      <c r="I90" s="940"/>
      <c r="J90" s="64"/>
    </row>
    <row r="91" spans="1:10" ht="21" customHeight="1">
      <c r="A91" s="828" t="s">
        <v>413</v>
      </c>
      <c r="B91" s="828"/>
      <c r="C91" s="828"/>
      <c r="D91" s="828"/>
      <c r="E91" s="938" t="s">
        <v>413</v>
      </c>
      <c r="F91" s="938"/>
      <c r="G91" s="938"/>
      <c r="H91" s="938"/>
      <c r="I91" s="938"/>
      <c r="J91" s="64"/>
    </row>
    <row r="92" spans="1:10" ht="33" customHeight="1">
      <c r="A92" s="931" t="s">
        <v>414</v>
      </c>
      <c r="B92" s="931"/>
      <c r="C92" s="931"/>
      <c r="D92" s="931"/>
      <c r="E92" s="932" t="str">
        <f>E48</f>
        <v xml:space="preserve">(For &amp; On behalf of </v>
      </c>
      <c r="F92" s="932"/>
      <c r="G92" s="932"/>
      <c r="H92" s="932"/>
      <c r="I92" s="932"/>
      <c r="J92" s="64"/>
    </row>
    <row r="93" spans="1:10" ht="19.5" customHeight="1">
      <c r="A93" s="228" t="s">
        <v>415</v>
      </c>
      <c r="B93" s="228"/>
      <c r="C93" s="228"/>
      <c r="D93" s="228"/>
      <c r="E93" s="228"/>
      <c r="F93" s="228"/>
      <c r="G93" s="228"/>
      <c r="H93" s="228"/>
      <c r="I93" s="229" t="s">
        <v>424</v>
      </c>
      <c r="J93" s="64"/>
    </row>
    <row r="94" spans="1:10" ht="2.25" customHeight="1">
      <c r="A94" s="228"/>
      <c r="B94" s="228"/>
      <c r="C94" s="228"/>
      <c r="D94" s="228"/>
      <c r="E94" s="228"/>
      <c r="F94" s="228"/>
      <c r="G94" s="228"/>
      <c r="H94" s="228"/>
      <c r="I94" s="229"/>
      <c r="J94" s="64"/>
    </row>
    <row r="95" spans="1:10" ht="16.5">
      <c r="A95" s="937" t="s">
        <v>425</v>
      </c>
      <c r="B95" s="937"/>
      <c r="C95" s="937"/>
      <c r="D95" s="937"/>
      <c r="E95" s="937"/>
      <c r="F95" s="937"/>
      <c r="G95" s="937"/>
      <c r="H95" s="937"/>
      <c r="I95" s="937"/>
    </row>
    <row r="96" spans="1:10" ht="8.1" customHeight="1">
      <c r="A96" s="167"/>
      <c r="B96" s="233"/>
      <c r="C96" s="233"/>
      <c r="D96" s="233"/>
      <c r="E96" s="233"/>
      <c r="F96" s="233"/>
      <c r="G96" s="233"/>
      <c r="H96" s="233"/>
      <c r="I96" s="233"/>
    </row>
    <row r="97" spans="1:9" ht="80.25" customHeight="1">
      <c r="A97" s="232" t="s">
        <v>419</v>
      </c>
      <c r="B97" s="828" t="s">
        <v>580</v>
      </c>
      <c r="C97" s="828"/>
      <c r="D97" s="828"/>
      <c r="E97" s="828"/>
      <c r="F97" s="828"/>
      <c r="G97" s="828"/>
      <c r="H97" s="828"/>
      <c r="I97" s="828"/>
    </row>
    <row r="98" spans="1:9" ht="8.1" customHeight="1">
      <c r="A98" s="167"/>
      <c r="B98" s="233"/>
      <c r="C98" s="233"/>
      <c r="D98" s="233"/>
      <c r="E98" s="233"/>
      <c r="F98" s="233"/>
      <c r="G98" s="233"/>
      <c r="H98" s="233"/>
      <c r="I98" s="233"/>
    </row>
    <row r="99" spans="1:9" ht="160.5" customHeight="1">
      <c r="A99" s="232" t="s">
        <v>420</v>
      </c>
      <c r="B99" s="828" t="s">
        <v>581</v>
      </c>
      <c r="C99" s="828"/>
      <c r="D99" s="828"/>
      <c r="E99" s="828"/>
      <c r="F99" s="828"/>
      <c r="G99" s="828"/>
      <c r="H99" s="828"/>
      <c r="I99" s="828"/>
    </row>
    <row r="100" spans="1:9" ht="8.1" customHeight="1">
      <c r="A100" s="167"/>
      <c r="B100" s="233"/>
      <c r="C100" s="233"/>
      <c r="D100" s="233"/>
      <c r="E100" s="233"/>
      <c r="F100" s="233"/>
      <c r="G100" s="233"/>
      <c r="H100" s="233"/>
      <c r="I100" s="233"/>
    </row>
    <row r="101" spans="1:9" ht="51.75" customHeight="1">
      <c r="A101" s="232" t="s">
        <v>426</v>
      </c>
      <c r="B101" s="828" t="s">
        <v>582</v>
      </c>
      <c r="C101" s="828"/>
      <c r="D101" s="828"/>
      <c r="E101" s="828"/>
      <c r="F101" s="828"/>
      <c r="G101" s="828"/>
      <c r="H101" s="828"/>
      <c r="I101" s="828"/>
    </row>
    <row r="102" spans="1:9" ht="15" customHeight="1">
      <c r="A102" s="230"/>
      <c r="B102" s="167"/>
      <c r="C102" s="167"/>
      <c r="D102" s="167"/>
      <c r="E102" s="167"/>
      <c r="F102" s="167"/>
      <c r="G102" s="167"/>
      <c r="H102" s="167"/>
      <c r="I102" s="167"/>
    </row>
    <row r="103" spans="1:9" ht="16.5">
      <c r="A103" s="937" t="s">
        <v>427</v>
      </c>
      <c r="B103" s="937"/>
      <c r="C103" s="937"/>
      <c r="D103" s="937"/>
      <c r="E103" s="937"/>
      <c r="F103" s="937"/>
      <c r="G103" s="937"/>
      <c r="H103" s="937"/>
      <c r="I103" s="937"/>
    </row>
    <row r="104" spans="1:9" ht="8.1" customHeight="1">
      <c r="A104" s="167"/>
      <c r="B104" s="233"/>
      <c r="C104" s="233"/>
      <c r="D104" s="233"/>
      <c r="E104" s="233"/>
      <c r="F104" s="233"/>
      <c r="G104" s="233"/>
      <c r="H104" s="233"/>
      <c r="I104" s="233"/>
    </row>
    <row r="105" spans="1:9" ht="60" customHeight="1">
      <c r="A105" s="232" t="s">
        <v>419</v>
      </c>
      <c r="B105" s="933" t="s">
        <v>583</v>
      </c>
      <c r="C105" s="933"/>
      <c r="D105" s="933"/>
      <c r="E105" s="933"/>
      <c r="F105" s="933"/>
      <c r="G105" s="933"/>
      <c r="H105" s="933"/>
      <c r="I105" s="933"/>
    </row>
    <row r="106" spans="1:9" ht="8.1" customHeight="1">
      <c r="A106" s="167"/>
      <c r="B106" s="233"/>
      <c r="C106" s="233"/>
      <c r="D106" s="233"/>
      <c r="E106" s="233"/>
      <c r="F106" s="233"/>
      <c r="G106" s="233"/>
      <c r="H106" s="233"/>
      <c r="I106" s="233"/>
    </row>
    <row r="107" spans="1:9" ht="79.5" customHeight="1">
      <c r="A107" s="232" t="s">
        <v>420</v>
      </c>
      <c r="B107" s="933" t="s">
        <v>584</v>
      </c>
      <c r="C107" s="933"/>
      <c r="D107" s="933"/>
      <c r="E107" s="933"/>
      <c r="F107" s="933"/>
      <c r="G107" s="933"/>
      <c r="H107" s="933"/>
      <c r="I107" s="933"/>
    </row>
    <row r="108" spans="1:9" ht="8.1" customHeight="1">
      <c r="A108" s="167"/>
      <c r="B108" s="233"/>
      <c r="C108" s="233"/>
      <c r="D108" s="233"/>
      <c r="E108" s="233"/>
      <c r="F108" s="233"/>
      <c r="G108" s="233"/>
      <c r="H108" s="233"/>
      <c r="I108" s="233"/>
    </row>
    <row r="109" spans="1:9" ht="16.5">
      <c r="A109" s="937" t="s">
        <v>428</v>
      </c>
      <c r="B109" s="937"/>
      <c r="C109" s="937"/>
      <c r="D109" s="937"/>
      <c r="E109" s="937"/>
      <c r="F109" s="937"/>
      <c r="G109" s="937"/>
      <c r="H109" s="937"/>
      <c r="I109" s="937"/>
    </row>
    <row r="110" spans="1:9" ht="15" customHeight="1">
      <c r="A110" s="231"/>
      <c r="B110" s="167"/>
      <c r="C110" s="167"/>
      <c r="D110" s="167"/>
      <c r="E110" s="167"/>
      <c r="F110" s="167"/>
      <c r="G110" s="167"/>
      <c r="H110" s="167"/>
      <c r="I110" s="167"/>
    </row>
    <row r="111" spans="1:9" ht="61.5" customHeight="1">
      <c r="A111" s="232" t="s">
        <v>419</v>
      </c>
      <c r="B111" s="933" t="s">
        <v>585</v>
      </c>
      <c r="C111" s="933"/>
      <c r="D111" s="933"/>
      <c r="E111" s="933"/>
      <c r="F111" s="933"/>
      <c r="G111" s="933"/>
      <c r="H111" s="933"/>
      <c r="I111" s="933"/>
    </row>
    <row r="112" spans="1:9" ht="58.5" customHeight="1">
      <c r="A112" s="232" t="s">
        <v>420</v>
      </c>
      <c r="B112" s="933" t="s">
        <v>586</v>
      </c>
      <c r="C112" s="933"/>
      <c r="D112" s="933"/>
      <c r="E112" s="933"/>
      <c r="F112" s="933"/>
      <c r="G112" s="933"/>
      <c r="H112" s="933"/>
      <c r="I112" s="933"/>
    </row>
    <row r="113" spans="1:10" ht="26.25" customHeight="1">
      <c r="A113" s="167"/>
      <c r="B113" s="167"/>
      <c r="C113" s="167"/>
      <c r="D113" s="167"/>
      <c r="E113" s="167"/>
      <c r="F113" s="167"/>
      <c r="G113" s="167"/>
      <c r="H113" s="167"/>
      <c r="I113" s="167"/>
      <c r="J113" s="64"/>
    </row>
    <row r="114" spans="1:10" ht="21" customHeight="1">
      <c r="A114" s="828" t="s">
        <v>413</v>
      </c>
      <c r="B114" s="828"/>
      <c r="C114" s="828"/>
      <c r="D114" s="828"/>
      <c r="E114" s="938" t="s">
        <v>413</v>
      </c>
      <c r="F114" s="938"/>
      <c r="G114" s="938"/>
      <c r="H114" s="938"/>
      <c r="I114" s="938"/>
      <c r="J114" s="64"/>
    </row>
    <row r="115" spans="1:10" ht="33" customHeight="1">
      <c r="A115" s="931" t="s">
        <v>414</v>
      </c>
      <c r="B115" s="931"/>
      <c r="C115" s="931"/>
      <c r="D115" s="931"/>
      <c r="E115" s="932" t="str">
        <f>E48</f>
        <v xml:space="preserve">(For &amp; On behalf of </v>
      </c>
      <c r="F115" s="932"/>
      <c r="G115" s="932"/>
      <c r="H115" s="932"/>
      <c r="I115" s="932"/>
      <c r="J115" s="64"/>
    </row>
    <row r="116" spans="1:10" ht="17.25" customHeight="1">
      <c r="A116" s="228" t="s">
        <v>415</v>
      </c>
      <c r="B116" s="228"/>
      <c r="C116" s="228"/>
      <c r="D116" s="228"/>
      <c r="E116" s="228"/>
      <c r="F116" s="228"/>
      <c r="G116" s="228"/>
      <c r="H116" s="228"/>
      <c r="I116" s="229" t="s">
        <v>429</v>
      </c>
      <c r="J116" s="64"/>
    </row>
    <row r="117" spans="1:10" ht="5.25" customHeight="1">
      <c r="A117" s="230"/>
      <c r="B117" s="167"/>
      <c r="C117" s="167"/>
      <c r="D117" s="167"/>
      <c r="E117" s="167"/>
      <c r="F117" s="167"/>
      <c r="G117" s="167"/>
      <c r="H117" s="167"/>
      <c r="I117" s="167"/>
    </row>
    <row r="118" spans="1:10" ht="18.75" customHeight="1">
      <c r="A118" s="232"/>
      <c r="B118" s="933"/>
      <c r="C118" s="933"/>
      <c r="D118" s="933"/>
      <c r="E118" s="933"/>
      <c r="F118" s="933"/>
      <c r="G118" s="933"/>
      <c r="H118" s="933"/>
      <c r="I118" s="933"/>
    </row>
    <row r="119" spans="1:10" ht="12" customHeight="1">
      <c r="A119" s="230"/>
      <c r="B119" s="167"/>
      <c r="C119" s="167"/>
      <c r="D119" s="167"/>
      <c r="E119" s="167"/>
      <c r="F119" s="167"/>
      <c r="G119" s="167"/>
      <c r="H119" s="167"/>
      <c r="I119" s="167"/>
    </row>
    <row r="120" spans="1:10" ht="16.5">
      <c r="A120" s="937" t="s">
        <v>430</v>
      </c>
      <c r="B120" s="937"/>
      <c r="C120" s="937"/>
      <c r="D120" s="937"/>
      <c r="E120" s="937"/>
      <c r="F120" s="937"/>
      <c r="G120" s="937"/>
      <c r="H120" s="937"/>
      <c r="I120" s="937"/>
    </row>
    <row r="121" spans="1:10" ht="15.95" customHeight="1">
      <c r="A121" s="230"/>
      <c r="B121" s="167"/>
      <c r="C121" s="167"/>
      <c r="D121" s="167"/>
      <c r="E121" s="167"/>
      <c r="F121" s="167"/>
      <c r="G121" s="167"/>
      <c r="H121" s="167"/>
      <c r="I121" s="167"/>
    </row>
    <row r="122" spans="1:10" ht="46.5" customHeight="1">
      <c r="A122" s="232" t="s">
        <v>419</v>
      </c>
      <c r="B122" s="933" t="s">
        <v>431</v>
      </c>
      <c r="C122" s="933"/>
      <c r="D122" s="933"/>
      <c r="E122" s="933"/>
      <c r="F122" s="933"/>
      <c r="G122" s="933"/>
      <c r="H122" s="933"/>
      <c r="I122" s="933"/>
    </row>
    <row r="123" spans="1:10" ht="8.1" customHeight="1">
      <c r="B123" s="233"/>
      <c r="C123" s="233"/>
      <c r="D123" s="233"/>
      <c r="E123" s="233"/>
      <c r="F123" s="233"/>
      <c r="G123" s="233"/>
      <c r="H123" s="233"/>
      <c r="I123" s="233"/>
    </row>
    <row r="124" spans="1:10" ht="50.25" customHeight="1">
      <c r="A124" s="232" t="s">
        <v>420</v>
      </c>
      <c r="B124" s="933" t="s">
        <v>432</v>
      </c>
      <c r="C124" s="933"/>
      <c r="D124" s="933"/>
      <c r="E124" s="933"/>
      <c r="F124" s="933"/>
      <c r="G124" s="933"/>
      <c r="H124" s="933"/>
      <c r="I124" s="933"/>
    </row>
    <row r="125" spans="1:10" ht="12" customHeight="1">
      <c r="A125" s="230"/>
      <c r="B125" s="167"/>
      <c r="C125" s="167"/>
      <c r="D125" s="167"/>
      <c r="E125" s="167"/>
      <c r="F125" s="167"/>
      <c r="G125" s="167"/>
      <c r="H125" s="167"/>
      <c r="I125" s="167"/>
    </row>
    <row r="126" spans="1:10" ht="25.5" customHeight="1">
      <c r="A126" s="937" t="s">
        <v>433</v>
      </c>
      <c r="B126" s="937"/>
      <c r="C126" s="937"/>
      <c r="D126" s="937"/>
      <c r="E126" s="937"/>
      <c r="F126" s="937"/>
      <c r="G126" s="937"/>
      <c r="H126" s="937"/>
      <c r="I126" s="937"/>
    </row>
    <row r="127" spans="1:10" ht="15.95" customHeight="1">
      <c r="A127" s="230"/>
      <c r="B127" s="167"/>
      <c r="C127" s="167"/>
      <c r="D127" s="167"/>
      <c r="E127" s="167"/>
      <c r="F127" s="167"/>
      <c r="G127" s="167"/>
      <c r="H127" s="167"/>
      <c r="I127" s="167"/>
    </row>
    <row r="128" spans="1:10" ht="82.5" customHeight="1">
      <c r="A128" s="933" t="s">
        <v>587</v>
      </c>
      <c r="B128" s="933"/>
      <c r="C128" s="933"/>
      <c r="D128" s="933"/>
      <c r="E128" s="933"/>
      <c r="F128" s="933"/>
      <c r="G128" s="933"/>
      <c r="H128" s="933"/>
      <c r="I128" s="933"/>
    </row>
    <row r="129" spans="1:10" ht="12" customHeight="1">
      <c r="A129" s="230"/>
      <c r="B129" s="167"/>
      <c r="C129" s="167"/>
      <c r="D129" s="167"/>
      <c r="E129" s="167"/>
      <c r="F129" s="167"/>
      <c r="G129" s="167"/>
      <c r="H129" s="167"/>
      <c r="I129" s="167"/>
    </row>
    <row r="130" spans="1:10" ht="21.75" customHeight="1">
      <c r="A130" s="937" t="s">
        <v>434</v>
      </c>
      <c r="B130" s="937"/>
      <c r="C130" s="937"/>
      <c r="D130" s="937"/>
      <c r="E130" s="937"/>
      <c r="F130" s="937"/>
      <c r="G130" s="937"/>
      <c r="H130" s="937"/>
      <c r="I130" s="937"/>
    </row>
    <row r="131" spans="1:10" ht="15.95" customHeight="1">
      <c r="A131" s="231"/>
      <c r="B131" s="167"/>
      <c r="C131" s="167"/>
      <c r="D131" s="167"/>
      <c r="E131" s="167"/>
      <c r="F131" s="167"/>
      <c r="G131" s="167"/>
      <c r="H131" s="167"/>
      <c r="I131" s="167"/>
    </row>
    <row r="132" spans="1:10" ht="69" customHeight="1">
      <c r="A132" s="232" t="s">
        <v>419</v>
      </c>
      <c r="B132" s="933" t="s">
        <v>589</v>
      </c>
      <c r="C132" s="933"/>
      <c r="D132" s="933"/>
      <c r="E132" s="933"/>
      <c r="F132" s="933"/>
      <c r="G132" s="933"/>
      <c r="H132" s="933"/>
      <c r="I132" s="933"/>
    </row>
    <row r="133" spans="1:10" ht="8.1" customHeight="1">
      <c r="A133" s="167"/>
      <c r="B133" s="233"/>
      <c r="C133" s="233"/>
      <c r="D133" s="233"/>
      <c r="E133" s="233"/>
      <c r="F133" s="233"/>
      <c r="G133" s="233"/>
      <c r="H133" s="233"/>
      <c r="I133" s="233"/>
    </row>
    <row r="134" spans="1:10" ht="134.25" customHeight="1">
      <c r="A134" s="232" t="s">
        <v>420</v>
      </c>
      <c r="B134" s="933" t="s">
        <v>590</v>
      </c>
      <c r="C134" s="933"/>
      <c r="D134" s="933"/>
      <c r="E134" s="933"/>
      <c r="F134" s="933"/>
      <c r="G134" s="933"/>
      <c r="H134" s="933"/>
      <c r="I134" s="933"/>
    </row>
    <row r="135" spans="1:10" ht="28.5" customHeight="1">
      <c r="A135" s="232"/>
      <c r="B135" s="226"/>
      <c r="C135" s="226"/>
      <c r="D135" s="226"/>
      <c r="E135" s="226"/>
      <c r="F135" s="226"/>
      <c r="G135" s="226"/>
      <c r="H135" s="226"/>
      <c r="I135" s="226"/>
    </row>
    <row r="136" spans="1:10" ht="24.95" customHeight="1">
      <c r="A136" s="232"/>
      <c r="B136" s="226"/>
      <c r="C136" s="226"/>
      <c r="D136" s="226"/>
      <c r="E136" s="226"/>
      <c r="F136" s="226"/>
      <c r="G136" s="226"/>
      <c r="H136" s="226"/>
      <c r="I136" s="226"/>
    </row>
    <row r="137" spans="1:10" ht="21" customHeight="1">
      <c r="A137" s="828" t="s">
        <v>413</v>
      </c>
      <c r="B137" s="828"/>
      <c r="C137" s="828"/>
      <c r="D137" s="828"/>
      <c r="E137" s="938" t="s">
        <v>413</v>
      </c>
      <c r="F137" s="938"/>
      <c r="G137" s="938"/>
      <c r="H137" s="938"/>
      <c r="I137" s="938"/>
      <c r="J137" s="64"/>
    </row>
    <row r="138" spans="1:10" ht="33" customHeight="1">
      <c r="A138" s="931" t="s">
        <v>414</v>
      </c>
      <c r="B138" s="931"/>
      <c r="C138" s="931"/>
      <c r="D138" s="931"/>
      <c r="E138" s="932" t="str">
        <f>E48</f>
        <v xml:space="preserve">(For &amp; On behalf of </v>
      </c>
      <c r="F138" s="932"/>
      <c r="G138" s="932"/>
      <c r="H138" s="932"/>
      <c r="I138" s="932"/>
      <c r="J138" s="64"/>
    </row>
    <row r="139" spans="1:10" ht="15.75">
      <c r="A139" s="228" t="s">
        <v>415</v>
      </c>
      <c r="B139" s="228"/>
      <c r="C139" s="228"/>
      <c r="D139" s="228"/>
      <c r="E139" s="228"/>
      <c r="F139" s="228"/>
      <c r="G139" s="228"/>
      <c r="H139" s="228"/>
      <c r="I139" s="229" t="s">
        <v>435</v>
      </c>
      <c r="J139" s="64"/>
    </row>
    <row r="140" spans="1:10" ht="6" customHeight="1">
      <c r="A140" s="228"/>
      <c r="B140" s="228"/>
      <c r="C140" s="228"/>
      <c r="D140" s="228"/>
      <c r="E140" s="228"/>
      <c r="F140" s="228"/>
      <c r="G140" s="228"/>
      <c r="H140" s="228"/>
      <c r="I140" s="229"/>
      <c r="J140" s="64"/>
    </row>
    <row r="141" spans="1:10" ht="8.25" customHeight="1">
      <c r="A141" s="228"/>
      <c r="B141" s="228"/>
      <c r="C141" s="228"/>
      <c r="D141" s="228"/>
      <c r="E141" s="228"/>
      <c r="F141" s="228"/>
      <c r="G141" s="228"/>
      <c r="H141" s="228"/>
      <c r="I141" s="229"/>
      <c r="J141" s="64"/>
    </row>
    <row r="142" spans="1:10" ht="63" customHeight="1">
      <c r="A142" s="232" t="s">
        <v>426</v>
      </c>
      <c r="B142" s="933" t="s">
        <v>591</v>
      </c>
      <c r="C142" s="933"/>
      <c r="D142" s="933"/>
      <c r="E142" s="933"/>
      <c r="F142" s="933"/>
      <c r="G142" s="933"/>
      <c r="H142" s="933"/>
      <c r="I142" s="933"/>
    </row>
    <row r="143" spans="1:10" ht="12" customHeight="1">
      <c r="A143" s="232"/>
      <c r="B143" s="933"/>
      <c r="C143" s="933"/>
      <c r="D143" s="933"/>
      <c r="E143" s="933"/>
      <c r="F143" s="933"/>
      <c r="G143" s="933"/>
      <c r="H143" s="933"/>
      <c r="I143" s="933"/>
    </row>
    <row r="144" spans="1:10" ht="124.5" customHeight="1">
      <c r="A144" s="232" t="s">
        <v>436</v>
      </c>
      <c r="B144" s="933" t="s">
        <v>592</v>
      </c>
      <c r="C144" s="933"/>
      <c r="D144" s="933"/>
      <c r="E144" s="933"/>
      <c r="F144" s="933"/>
      <c r="G144" s="933"/>
      <c r="H144" s="933"/>
      <c r="I144" s="933"/>
    </row>
    <row r="145" spans="1:10" ht="12" customHeight="1">
      <c r="A145" s="232"/>
      <c r="B145" s="933"/>
      <c r="C145" s="933"/>
      <c r="D145" s="933"/>
      <c r="E145" s="933"/>
      <c r="F145" s="933"/>
      <c r="G145" s="933"/>
      <c r="H145" s="933"/>
      <c r="I145" s="933"/>
    </row>
    <row r="146" spans="1:10" ht="121.5" customHeight="1">
      <c r="A146" s="232" t="s">
        <v>437</v>
      </c>
      <c r="B146" s="933" t="s">
        <v>593</v>
      </c>
      <c r="C146" s="933"/>
      <c r="D146" s="933"/>
      <c r="E146" s="933"/>
      <c r="F146" s="933"/>
      <c r="G146" s="933"/>
      <c r="H146" s="933"/>
      <c r="I146" s="933"/>
    </row>
    <row r="147" spans="1:10" ht="12" customHeight="1">
      <c r="A147" s="232"/>
      <c r="B147" s="933"/>
      <c r="C147" s="933"/>
      <c r="D147" s="933"/>
      <c r="E147" s="933"/>
      <c r="F147" s="933"/>
      <c r="G147" s="933"/>
      <c r="H147" s="933"/>
      <c r="I147" s="933"/>
    </row>
    <row r="148" spans="1:10" ht="155.25" customHeight="1">
      <c r="A148" s="232" t="s">
        <v>438</v>
      </c>
      <c r="B148" s="933" t="s">
        <v>594</v>
      </c>
      <c r="C148" s="933"/>
      <c r="D148" s="933"/>
      <c r="E148" s="933"/>
      <c r="F148" s="933"/>
      <c r="G148" s="933"/>
      <c r="H148" s="933"/>
      <c r="I148" s="933"/>
    </row>
    <row r="149" spans="1:10" ht="12" customHeight="1">
      <c r="A149" s="232"/>
      <c r="B149" s="933"/>
      <c r="C149" s="933"/>
      <c r="D149" s="933"/>
      <c r="E149" s="933"/>
      <c r="F149" s="933"/>
      <c r="G149" s="933"/>
      <c r="H149" s="933"/>
      <c r="I149" s="933"/>
    </row>
    <row r="150" spans="1:10" ht="78" customHeight="1">
      <c r="A150" s="232" t="s">
        <v>439</v>
      </c>
      <c r="B150" s="933" t="s">
        <v>595</v>
      </c>
      <c r="C150" s="933"/>
      <c r="D150" s="933"/>
      <c r="E150" s="933"/>
      <c r="F150" s="933"/>
      <c r="G150" s="933"/>
      <c r="H150" s="933"/>
      <c r="I150" s="933"/>
    </row>
    <row r="151" spans="1:10" ht="12" customHeight="1">
      <c r="A151" s="232"/>
      <c r="B151" s="933"/>
      <c r="C151" s="933"/>
      <c r="D151" s="933"/>
      <c r="E151" s="933"/>
      <c r="F151" s="933"/>
      <c r="G151" s="933"/>
      <c r="H151" s="933"/>
      <c r="I151" s="933"/>
    </row>
    <row r="152" spans="1:10" ht="93.75" customHeight="1">
      <c r="A152" s="232" t="s">
        <v>440</v>
      </c>
      <c r="B152" s="933" t="s">
        <v>596</v>
      </c>
      <c r="C152" s="933"/>
      <c r="D152" s="933"/>
      <c r="E152" s="933"/>
      <c r="F152" s="933"/>
      <c r="G152" s="933"/>
      <c r="H152" s="933"/>
      <c r="I152" s="933"/>
    </row>
    <row r="153" spans="1:10" ht="51" customHeight="1">
      <c r="A153" s="232"/>
      <c r="B153" s="226"/>
      <c r="C153" s="226"/>
      <c r="D153" s="226"/>
      <c r="E153" s="226"/>
      <c r="F153" s="226"/>
      <c r="G153" s="226"/>
      <c r="H153" s="226"/>
      <c r="I153" s="226"/>
    </row>
    <row r="154" spans="1:10" ht="24.95" customHeight="1">
      <c r="A154" s="232"/>
      <c r="B154" s="226"/>
      <c r="C154" s="226"/>
      <c r="D154" s="226"/>
      <c r="E154" s="226"/>
      <c r="F154" s="226"/>
      <c r="G154" s="226"/>
      <c r="H154" s="226"/>
      <c r="I154" s="226"/>
    </row>
    <row r="155" spans="1:10" ht="21" customHeight="1">
      <c r="A155" s="828" t="s">
        <v>413</v>
      </c>
      <c r="B155" s="828"/>
      <c r="C155" s="828"/>
      <c r="D155" s="828"/>
      <c r="E155" s="938" t="s">
        <v>413</v>
      </c>
      <c r="F155" s="938"/>
      <c r="G155" s="938"/>
      <c r="H155" s="938"/>
      <c r="I155" s="938"/>
      <c r="J155" s="64"/>
    </row>
    <row r="156" spans="1:10" ht="33" customHeight="1">
      <c r="A156" s="931" t="s">
        <v>414</v>
      </c>
      <c r="B156" s="931"/>
      <c r="C156" s="931"/>
      <c r="D156" s="931"/>
      <c r="E156" s="932" t="str">
        <f>E48</f>
        <v xml:space="preserve">(For &amp; On behalf of </v>
      </c>
      <c r="F156" s="932"/>
      <c r="G156" s="932"/>
      <c r="H156" s="932"/>
      <c r="I156" s="932"/>
      <c r="J156" s="64"/>
    </row>
    <row r="157" spans="1:10" ht="16.5" customHeight="1">
      <c r="A157" s="228" t="s">
        <v>415</v>
      </c>
      <c r="B157" s="228"/>
      <c r="C157" s="228"/>
      <c r="D157" s="228"/>
      <c r="E157" s="228"/>
      <c r="F157" s="228"/>
      <c r="G157" s="228"/>
      <c r="H157" s="228"/>
      <c r="I157" s="229" t="s">
        <v>441</v>
      </c>
      <c r="J157" s="64"/>
    </row>
    <row r="158" spans="1:10" ht="5.25" customHeight="1">
      <c r="A158" s="228"/>
      <c r="B158" s="228"/>
      <c r="C158" s="228"/>
      <c r="D158" s="228"/>
      <c r="E158" s="228"/>
      <c r="F158" s="228"/>
      <c r="G158" s="228"/>
      <c r="H158" s="228"/>
      <c r="I158" s="229"/>
      <c r="J158" s="64"/>
    </row>
    <row r="159" spans="1:10" ht="21" customHeight="1">
      <c r="A159" s="232"/>
      <c r="B159" s="933"/>
      <c r="C159" s="933"/>
      <c r="D159" s="933"/>
      <c r="E159" s="933"/>
      <c r="F159" s="933"/>
      <c r="G159" s="933"/>
      <c r="H159" s="933"/>
      <c r="I159" s="933"/>
    </row>
    <row r="160" spans="1:10" ht="8.1" customHeight="1">
      <c r="A160" s="232"/>
      <c r="B160" s="167"/>
      <c r="C160" s="167"/>
      <c r="D160" s="167"/>
      <c r="E160" s="167"/>
      <c r="F160" s="167"/>
      <c r="G160" s="167"/>
      <c r="H160" s="167"/>
      <c r="I160" s="167"/>
    </row>
    <row r="161" spans="1:9" ht="64.5" customHeight="1">
      <c r="A161" s="232" t="s">
        <v>442</v>
      </c>
      <c r="B161" s="933" t="s">
        <v>597</v>
      </c>
      <c r="C161" s="933"/>
      <c r="D161" s="933"/>
      <c r="E161" s="933"/>
      <c r="F161" s="933"/>
      <c r="G161" s="933"/>
      <c r="H161" s="933"/>
      <c r="I161" s="933"/>
    </row>
    <row r="162" spans="1:9" ht="7.5" customHeight="1">
      <c r="A162" s="232"/>
      <c r="B162" s="226"/>
      <c r="C162" s="226"/>
      <c r="D162" s="226"/>
      <c r="E162" s="226"/>
      <c r="F162" s="226"/>
      <c r="G162" s="226"/>
      <c r="H162" s="226"/>
      <c r="I162" s="226"/>
    </row>
    <row r="163" spans="1:9" ht="29.25" customHeight="1">
      <c r="A163" s="232" t="s">
        <v>588</v>
      </c>
      <c r="B163" s="933" t="s">
        <v>598</v>
      </c>
      <c r="C163" s="933"/>
      <c r="D163" s="933"/>
      <c r="E163" s="933"/>
      <c r="F163" s="933"/>
      <c r="G163" s="933"/>
      <c r="H163" s="933"/>
      <c r="I163" s="933"/>
    </row>
    <row r="164" spans="1:9" ht="58.5" customHeight="1">
      <c r="A164" s="232" t="s">
        <v>443</v>
      </c>
      <c r="B164" s="933" t="s">
        <v>599</v>
      </c>
      <c r="C164" s="933"/>
      <c r="D164" s="933"/>
      <c r="E164" s="933"/>
      <c r="F164" s="933"/>
      <c r="G164" s="933"/>
      <c r="H164" s="933"/>
      <c r="I164" s="933"/>
    </row>
    <row r="165" spans="1:9" ht="8.1" customHeight="1">
      <c r="A165" s="230"/>
      <c r="B165" s="167"/>
      <c r="C165" s="167"/>
      <c r="D165" s="167"/>
      <c r="E165" s="167"/>
      <c r="F165" s="167"/>
      <c r="G165" s="167"/>
      <c r="H165" s="167"/>
      <c r="I165" s="167"/>
    </row>
    <row r="166" spans="1:9" ht="16.5">
      <c r="A166" s="937" t="s">
        <v>444</v>
      </c>
      <c r="B166" s="937"/>
      <c r="C166" s="937"/>
      <c r="D166" s="937"/>
      <c r="E166" s="937"/>
      <c r="F166" s="937"/>
      <c r="G166" s="937"/>
      <c r="H166" s="937"/>
      <c r="I166" s="937"/>
    </row>
    <row r="167" spans="1:9" ht="8.1" customHeight="1">
      <c r="A167" s="230"/>
      <c r="B167" s="167"/>
      <c r="C167" s="167"/>
      <c r="D167" s="167"/>
      <c r="E167" s="167"/>
      <c r="F167" s="167"/>
      <c r="G167" s="167"/>
      <c r="H167" s="167"/>
      <c r="I167" s="167"/>
    </row>
    <row r="168" spans="1:9" ht="54.75" customHeight="1">
      <c r="A168" s="933" t="s">
        <v>445</v>
      </c>
      <c r="B168" s="933"/>
      <c r="C168" s="933"/>
      <c r="D168" s="933"/>
      <c r="E168" s="933"/>
      <c r="F168" s="933"/>
      <c r="G168" s="933"/>
      <c r="H168" s="933"/>
      <c r="I168" s="933"/>
    </row>
    <row r="169" spans="1:9" ht="8.1" customHeight="1">
      <c r="A169" s="231"/>
      <c r="B169" s="167"/>
      <c r="C169" s="167"/>
      <c r="D169" s="167"/>
      <c r="E169" s="167"/>
      <c r="F169" s="167"/>
      <c r="G169" s="167"/>
      <c r="H169" s="167"/>
      <c r="I169" s="167"/>
    </row>
    <row r="170" spans="1:9" ht="16.5">
      <c r="A170" s="937" t="s">
        <v>446</v>
      </c>
      <c r="B170" s="937"/>
      <c r="C170" s="937"/>
      <c r="D170" s="937"/>
      <c r="E170" s="937"/>
      <c r="F170" s="937"/>
      <c r="G170" s="937"/>
      <c r="H170" s="937"/>
      <c r="I170" s="937"/>
    </row>
    <row r="171" spans="1:9" ht="8.1" customHeight="1">
      <c r="A171" s="230"/>
      <c r="B171" s="167"/>
      <c r="C171" s="167"/>
      <c r="D171" s="167"/>
      <c r="E171" s="167"/>
      <c r="F171" s="167"/>
      <c r="G171" s="167"/>
      <c r="H171" s="167"/>
      <c r="I171" s="167"/>
    </row>
    <row r="172" spans="1:9" ht="75.75" customHeight="1">
      <c r="A172" s="232" t="s">
        <v>419</v>
      </c>
      <c r="B172" s="933" t="s">
        <v>732</v>
      </c>
      <c r="C172" s="933"/>
      <c r="D172" s="933"/>
      <c r="E172" s="933"/>
      <c r="F172" s="933"/>
      <c r="G172" s="933"/>
      <c r="H172" s="933"/>
      <c r="I172" s="933"/>
    </row>
    <row r="173" spans="1:9" ht="8.1" customHeight="1">
      <c r="A173" s="130"/>
      <c r="B173" s="167"/>
      <c r="C173" s="167"/>
      <c r="D173" s="167"/>
      <c r="E173" s="167"/>
      <c r="F173" s="167"/>
      <c r="G173" s="167"/>
      <c r="H173" s="167"/>
      <c r="I173" s="167"/>
    </row>
    <row r="174" spans="1:9" ht="42.75" customHeight="1">
      <c r="A174" s="232" t="s">
        <v>420</v>
      </c>
      <c r="B174" s="933" t="s">
        <v>600</v>
      </c>
      <c r="C174" s="933"/>
      <c r="D174" s="933"/>
      <c r="E174" s="933"/>
      <c r="F174" s="933"/>
      <c r="G174" s="933"/>
      <c r="H174" s="933"/>
      <c r="I174" s="933"/>
    </row>
    <row r="175" spans="1:9" ht="8.1" customHeight="1">
      <c r="A175" s="130"/>
      <c r="B175" s="167"/>
      <c r="C175" s="167"/>
      <c r="D175" s="167"/>
      <c r="E175" s="167"/>
      <c r="F175" s="167"/>
      <c r="G175" s="167"/>
      <c r="H175" s="167"/>
      <c r="I175" s="167"/>
    </row>
    <row r="176" spans="1:9" ht="60.75" customHeight="1">
      <c r="A176" s="232" t="s">
        <v>426</v>
      </c>
      <c r="B176" s="933" t="s">
        <v>447</v>
      </c>
      <c r="C176" s="933"/>
      <c r="D176" s="933"/>
      <c r="E176" s="933"/>
      <c r="F176" s="933"/>
      <c r="G176" s="933"/>
      <c r="H176" s="933"/>
      <c r="I176" s="933"/>
    </row>
    <row r="177" spans="1:10" ht="8.1" customHeight="1">
      <c r="A177" s="232"/>
      <c r="B177" s="167"/>
      <c r="C177" s="167"/>
      <c r="D177" s="167"/>
      <c r="E177" s="167"/>
      <c r="F177" s="167"/>
      <c r="G177" s="167"/>
      <c r="H177" s="167"/>
      <c r="I177" s="167"/>
    </row>
    <row r="178" spans="1:10" ht="43.5" customHeight="1">
      <c r="A178" s="232" t="s">
        <v>436</v>
      </c>
      <c r="B178" s="933" t="s">
        <v>448</v>
      </c>
      <c r="C178" s="933"/>
      <c r="D178" s="933"/>
      <c r="E178" s="933"/>
      <c r="F178" s="933"/>
      <c r="G178" s="933"/>
      <c r="H178" s="933"/>
      <c r="I178" s="933"/>
    </row>
    <row r="179" spans="1:10" ht="8.1" customHeight="1">
      <c r="A179" s="232"/>
      <c r="B179" s="167"/>
      <c r="C179" s="167"/>
      <c r="D179" s="167"/>
      <c r="E179" s="167"/>
      <c r="F179" s="167"/>
      <c r="G179" s="167"/>
      <c r="H179" s="167"/>
      <c r="I179" s="167"/>
    </row>
    <row r="180" spans="1:10" ht="24" customHeight="1">
      <c r="A180" s="232" t="s">
        <v>437</v>
      </c>
      <c r="B180" s="933" t="s">
        <v>601</v>
      </c>
      <c r="C180" s="933"/>
      <c r="D180" s="933"/>
      <c r="E180" s="933"/>
      <c r="F180" s="933"/>
      <c r="G180" s="933"/>
      <c r="H180" s="933"/>
      <c r="I180" s="933"/>
    </row>
    <row r="181" spans="1:10" ht="8.1" customHeight="1">
      <c r="A181" s="232"/>
      <c r="B181" s="167"/>
      <c r="C181" s="167"/>
      <c r="D181" s="167"/>
      <c r="E181" s="167"/>
      <c r="F181" s="167"/>
      <c r="G181" s="167"/>
      <c r="H181" s="167"/>
      <c r="I181" s="167"/>
    </row>
    <row r="182" spans="1:10" ht="90" customHeight="1">
      <c r="A182" s="232" t="s">
        <v>438</v>
      </c>
      <c r="B182" s="933" t="s">
        <v>733</v>
      </c>
      <c r="C182" s="933"/>
      <c r="D182" s="933"/>
      <c r="E182" s="933"/>
      <c r="F182" s="933"/>
      <c r="G182" s="933"/>
      <c r="H182" s="933"/>
      <c r="I182" s="933"/>
    </row>
    <row r="183" spans="1:10" ht="55.5" customHeight="1">
      <c r="A183" s="232" t="s">
        <v>449</v>
      </c>
      <c r="B183" s="939" t="s">
        <v>450</v>
      </c>
      <c r="C183" s="939"/>
      <c r="D183" s="939"/>
      <c r="E183" s="939"/>
      <c r="F183" s="939"/>
      <c r="G183" s="939"/>
      <c r="H183" s="939"/>
      <c r="I183" s="939"/>
    </row>
    <row r="184" spans="1:10" ht="31.5" customHeight="1">
      <c r="A184" s="232"/>
      <c r="B184" s="226"/>
      <c r="C184" s="226"/>
      <c r="D184" s="226"/>
      <c r="E184" s="226"/>
      <c r="F184" s="226"/>
      <c r="G184" s="226"/>
      <c r="H184" s="226"/>
      <c r="I184" s="226"/>
    </row>
    <row r="185" spans="1:10" ht="21" customHeight="1">
      <c r="A185" s="828" t="s">
        <v>413</v>
      </c>
      <c r="B185" s="828"/>
      <c r="C185" s="828"/>
      <c r="D185" s="828"/>
      <c r="E185" s="938" t="s">
        <v>413</v>
      </c>
      <c r="F185" s="938"/>
      <c r="G185" s="938"/>
      <c r="H185" s="938"/>
      <c r="I185" s="938"/>
      <c r="J185" s="64"/>
    </row>
    <row r="186" spans="1:10" ht="33" customHeight="1">
      <c r="A186" s="931" t="s">
        <v>414</v>
      </c>
      <c r="B186" s="931"/>
      <c r="C186" s="931"/>
      <c r="D186" s="931"/>
      <c r="E186" s="932" t="str">
        <f>E48</f>
        <v xml:space="preserve">(For &amp; On behalf of </v>
      </c>
      <c r="F186" s="932"/>
      <c r="G186" s="932"/>
      <c r="H186" s="932"/>
      <c r="I186" s="932"/>
      <c r="J186" s="64"/>
    </row>
    <row r="187" spans="1:10" ht="18.75" customHeight="1">
      <c r="A187" s="228" t="s">
        <v>415</v>
      </c>
      <c r="B187" s="228"/>
      <c r="C187" s="228"/>
      <c r="D187" s="228"/>
      <c r="E187" s="228"/>
      <c r="F187" s="228"/>
      <c r="G187" s="228"/>
      <c r="H187" s="228"/>
      <c r="I187" s="229" t="s">
        <v>451</v>
      </c>
      <c r="J187" s="64"/>
    </row>
    <row r="188" spans="1:10" ht="15.75">
      <c r="A188" s="228"/>
      <c r="B188" s="228"/>
      <c r="C188" s="228"/>
      <c r="D188" s="228"/>
      <c r="E188" s="228"/>
      <c r="F188" s="228"/>
      <c r="G188" s="228"/>
      <c r="H188" s="228"/>
      <c r="I188" s="229"/>
      <c r="J188" s="64"/>
    </row>
    <row r="189" spans="1:10" ht="53.25" customHeight="1">
      <c r="A189" s="232" t="s">
        <v>439</v>
      </c>
      <c r="B189" s="933" t="s">
        <v>452</v>
      </c>
      <c r="C189" s="933"/>
      <c r="D189" s="933"/>
      <c r="E189" s="933"/>
      <c r="F189" s="933"/>
      <c r="G189" s="933"/>
      <c r="H189" s="933"/>
      <c r="I189" s="933"/>
    </row>
    <row r="190" spans="1:10" ht="15.75">
      <c r="A190" s="230"/>
      <c r="B190" s="167"/>
      <c r="C190" s="167"/>
      <c r="D190" s="167"/>
      <c r="E190" s="167"/>
      <c r="F190" s="167"/>
      <c r="G190" s="167"/>
      <c r="H190" s="167"/>
      <c r="I190" s="167"/>
    </row>
    <row r="191" spans="1:10" ht="21.95" customHeight="1">
      <c r="A191" s="167"/>
      <c r="B191" s="225"/>
      <c r="C191" s="167"/>
      <c r="D191" s="167"/>
      <c r="E191" s="167"/>
      <c r="F191" s="225"/>
      <c r="G191" s="167"/>
      <c r="H191" s="167"/>
      <c r="I191" s="167"/>
    </row>
    <row r="192" spans="1:10" ht="21.95" customHeight="1">
      <c r="A192" s="167"/>
      <c r="B192" s="234" t="s">
        <v>453</v>
      </c>
      <c r="C192" s="234"/>
      <c r="D192" s="234"/>
      <c r="E192" s="234"/>
      <c r="F192" s="234" t="s">
        <v>453</v>
      </c>
      <c r="G192" s="234"/>
      <c r="H192" s="234"/>
      <c r="I192" s="234"/>
    </row>
    <row r="193" spans="1:9" ht="35.25" customHeight="1">
      <c r="A193" s="167"/>
      <c r="B193" s="934" t="s">
        <v>414</v>
      </c>
      <c r="C193" s="934"/>
      <c r="D193" s="934"/>
      <c r="E193" s="934"/>
      <c r="F193" s="934" t="str">
        <f>E48</f>
        <v xml:space="preserve">(For &amp; On behalf of </v>
      </c>
      <c r="G193" s="934"/>
      <c r="H193" s="934"/>
      <c r="I193" s="934"/>
    </row>
    <row r="194" spans="1:9" ht="21.95" customHeight="1">
      <c r="A194" s="167"/>
      <c r="B194" s="235"/>
      <c r="C194" s="230"/>
      <c r="D194" s="230"/>
      <c r="E194" s="230"/>
      <c r="F194" s="236"/>
      <c r="G194" s="236"/>
      <c r="H194" s="236"/>
      <c r="I194" s="236"/>
    </row>
    <row r="195" spans="1:9" ht="21.95" customHeight="1">
      <c r="A195" s="167"/>
      <c r="B195" s="828" t="s">
        <v>454</v>
      </c>
      <c r="C195" s="828"/>
      <c r="D195" s="828"/>
      <c r="E195" s="828"/>
      <c r="F195" s="828" t="s">
        <v>454</v>
      </c>
      <c r="G195" s="828"/>
      <c r="H195" s="828"/>
      <c r="I195" s="828"/>
    </row>
    <row r="196" spans="1:9" ht="21.95" customHeight="1">
      <c r="A196" s="167"/>
      <c r="B196" s="225"/>
      <c r="C196" s="230"/>
      <c r="D196" s="230"/>
      <c r="E196" s="230"/>
      <c r="F196" s="225"/>
      <c r="G196" s="230"/>
      <c r="H196" s="230"/>
      <c r="I196" s="230"/>
    </row>
    <row r="197" spans="1:9" ht="21.95" customHeight="1">
      <c r="A197" s="167"/>
      <c r="B197" s="225"/>
      <c r="C197" s="230"/>
      <c r="D197" s="230"/>
      <c r="E197" s="230"/>
      <c r="F197" s="225"/>
      <c r="G197" s="230"/>
      <c r="H197" s="230"/>
      <c r="I197" s="230"/>
    </row>
    <row r="198" spans="1:9" ht="24.75" customHeight="1">
      <c r="A198" s="167"/>
      <c r="B198" s="228" t="s">
        <v>455</v>
      </c>
      <c r="C198" s="237"/>
      <c r="D198" s="228"/>
      <c r="E198" s="228"/>
      <c r="F198" s="935" t="str">
        <f>"Name : "&amp; 'Names of Bidder'!D32</f>
        <v xml:space="preserve">Name : </v>
      </c>
      <c r="G198" s="936"/>
      <c r="H198" s="936"/>
      <c r="I198" s="936"/>
    </row>
    <row r="199" spans="1:9" ht="21.95" customHeight="1">
      <c r="A199" s="167"/>
      <c r="B199" s="228" t="s">
        <v>5</v>
      </c>
      <c r="C199" s="237"/>
      <c r="D199" s="228"/>
      <c r="E199" s="228"/>
      <c r="F199" s="935" t="str">
        <f>"Designation : " &amp; 'Names of Bidder'!D33</f>
        <v xml:space="preserve">Designation : </v>
      </c>
      <c r="G199" s="936"/>
      <c r="H199" s="936"/>
      <c r="I199" s="936"/>
    </row>
    <row r="200" spans="1:9" ht="21.95" customHeight="1">
      <c r="A200" s="167"/>
      <c r="B200" s="234"/>
      <c r="C200" s="230"/>
      <c r="D200" s="230"/>
      <c r="E200" s="230"/>
      <c r="F200" s="234"/>
      <c r="G200" s="230"/>
      <c r="H200" s="230"/>
      <c r="I200" s="230"/>
    </row>
    <row r="201" spans="1:9" ht="21.95" customHeight="1">
      <c r="A201" s="167"/>
      <c r="B201" s="828" t="s">
        <v>456</v>
      </c>
      <c r="C201" s="828"/>
      <c r="D201" s="828"/>
      <c r="E201" s="828"/>
      <c r="F201" s="828" t="s">
        <v>456</v>
      </c>
      <c r="G201" s="828"/>
      <c r="H201" s="828"/>
      <c r="I201" s="828"/>
    </row>
    <row r="202" spans="1:9" ht="21.95" customHeight="1">
      <c r="A202" s="167"/>
      <c r="B202" s="228" t="s">
        <v>455</v>
      </c>
      <c r="C202" s="228"/>
      <c r="D202" s="228"/>
      <c r="E202" s="228"/>
      <c r="F202" s="228" t="s">
        <v>455</v>
      </c>
      <c r="G202" s="234"/>
      <c r="H202" s="234"/>
      <c r="I202" s="234"/>
    </row>
    <row r="203" spans="1:9" ht="21.95" customHeight="1">
      <c r="A203" s="167"/>
      <c r="B203" s="228" t="s">
        <v>5</v>
      </c>
      <c r="C203" s="228"/>
      <c r="D203" s="228"/>
      <c r="E203" s="228"/>
      <c r="F203" s="228" t="s">
        <v>5</v>
      </c>
      <c r="G203" s="167"/>
      <c r="H203" s="167"/>
      <c r="I203" s="167"/>
    </row>
    <row r="204" spans="1:9" ht="21.95" customHeight="1">
      <c r="A204" s="167"/>
      <c r="B204" s="167"/>
      <c r="C204" s="167"/>
      <c r="D204" s="167"/>
      <c r="E204" s="167"/>
      <c r="F204" s="167"/>
      <c r="G204" s="167"/>
      <c r="H204" s="167"/>
      <c r="I204" s="167"/>
    </row>
    <row r="205" spans="1:9" ht="21.95" customHeight="1">
      <c r="A205" s="167"/>
      <c r="B205" s="828" t="s">
        <v>658</v>
      </c>
      <c r="C205" s="828"/>
      <c r="D205" s="828"/>
      <c r="E205" s="828"/>
      <c r="F205" s="828" t="s">
        <v>658</v>
      </c>
      <c r="G205" s="828"/>
      <c r="H205" s="828"/>
      <c r="I205" s="828"/>
    </row>
    <row r="206" spans="1:9" ht="21.95" customHeight="1">
      <c r="A206" s="167"/>
      <c r="B206" s="228" t="s">
        <v>455</v>
      </c>
      <c r="C206" s="228"/>
      <c r="D206" s="228"/>
      <c r="E206" s="228"/>
      <c r="F206" s="228" t="s">
        <v>455</v>
      </c>
      <c r="G206" s="234"/>
      <c r="H206" s="234"/>
      <c r="I206" s="234"/>
    </row>
    <row r="207" spans="1:9" ht="21.95" customHeight="1">
      <c r="A207" s="167"/>
      <c r="B207" s="228" t="s">
        <v>5</v>
      </c>
      <c r="C207" s="228"/>
      <c r="D207" s="228"/>
      <c r="E207" s="228"/>
      <c r="F207" s="228" t="s">
        <v>5</v>
      </c>
      <c r="G207" s="167"/>
      <c r="H207" s="167"/>
      <c r="I207" s="167"/>
    </row>
    <row r="208" spans="1:9" ht="21.95" customHeight="1">
      <c r="A208" s="167"/>
      <c r="B208" s="228"/>
      <c r="C208" s="228"/>
      <c r="D208" s="228"/>
      <c r="E208" s="228"/>
      <c r="F208" s="228"/>
      <c r="G208" s="167"/>
      <c r="H208" s="167"/>
      <c r="I208" s="167"/>
    </row>
    <row r="209" spans="1:9" ht="21.95" customHeight="1">
      <c r="A209" s="167"/>
      <c r="B209" s="228"/>
      <c r="C209" s="228"/>
      <c r="D209" s="228"/>
      <c r="E209" s="228"/>
      <c r="F209" s="228"/>
      <c r="G209" s="167"/>
      <c r="H209" s="167"/>
      <c r="I209" s="167"/>
    </row>
    <row r="210" spans="1:9" ht="21.95" customHeight="1">
      <c r="A210" s="167"/>
      <c r="B210" s="228"/>
      <c r="C210" s="228"/>
      <c r="D210" s="228"/>
      <c r="E210" s="228"/>
      <c r="F210" s="228"/>
      <c r="G210" s="167"/>
      <c r="H210" s="167"/>
      <c r="I210" s="167"/>
    </row>
    <row r="211" spans="1:9" ht="21.95" customHeight="1">
      <c r="A211" s="167"/>
      <c r="B211" s="228"/>
      <c r="C211" s="228"/>
      <c r="D211" s="228"/>
      <c r="E211" s="228"/>
      <c r="F211" s="228"/>
      <c r="G211" s="167"/>
      <c r="H211" s="167"/>
      <c r="I211" s="167"/>
    </row>
    <row r="212" spans="1:9" ht="21.95" customHeight="1">
      <c r="A212" s="167"/>
      <c r="B212" s="228"/>
      <c r="C212" s="228"/>
      <c r="D212" s="228"/>
      <c r="E212" s="228"/>
      <c r="F212" s="228"/>
      <c r="G212" s="167"/>
      <c r="H212" s="167"/>
      <c r="I212" s="167"/>
    </row>
    <row r="213" spans="1:9" ht="21.95" customHeight="1">
      <c r="A213" s="167"/>
      <c r="B213" s="228"/>
      <c r="C213" s="228"/>
      <c r="D213" s="228"/>
      <c r="E213" s="228"/>
      <c r="F213" s="228"/>
      <c r="G213" s="167"/>
      <c r="H213" s="167"/>
      <c r="I213" s="167"/>
    </row>
    <row r="214" spans="1:9" ht="21.95" customHeight="1">
      <c r="A214" s="167"/>
      <c r="B214" s="228"/>
      <c r="C214" s="228"/>
      <c r="D214" s="228"/>
      <c r="E214" s="228"/>
      <c r="F214" s="228"/>
      <c r="G214" s="167"/>
      <c r="H214" s="167"/>
      <c r="I214" s="167"/>
    </row>
    <row r="215" spans="1:9" ht="21.95" customHeight="1">
      <c r="A215" s="167"/>
      <c r="B215" s="228"/>
      <c r="C215" s="228"/>
      <c r="D215" s="228"/>
      <c r="E215" s="228"/>
      <c r="F215" s="228"/>
      <c r="G215" s="167"/>
      <c r="H215" s="167"/>
      <c r="I215" s="167"/>
    </row>
    <row r="216" spans="1:9" ht="21.95" customHeight="1">
      <c r="A216" s="167"/>
      <c r="B216" s="228"/>
      <c r="C216" s="228"/>
      <c r="D216" s="228"/>
      <c r="E216" s="228"/>
      <c r="F216" s="228"/>
      <c r="G216" s="167"/>
      <c r="H216" s="167"/>
      <c r="I216" s="167"/>
    </row>
    <row r="217" spans="1:9" ht="21.95" customHeight="1">
      <c r="A217" s="167"/>
      <c r="B217" s="228"/>
      <c r="C217" s="228"/>
      <c r="D217" s="228"/>
      <c r="E217" s="228"/>
      <c r="F217" s="228"/>
      <c r="G217" s="167"/>
      <c r="H217" s="167"/>
      <c r="I217" s="167"/>
    </row>
    <row r="218" spans="1:9" ht="21.95" customHeight="1">
      <c r="A218" s="167"/>
      <c r="B218" s="228"/>
      <c r="C218" s="228"/>
      <c r="D218" s="228"/>
      <c r="E218" s="228"/>
      <c r="F218" s="228"/>
      <c r="G218" s="167"/>
      <c r="H218" s="167"/>
      <c r="I218" s="167"/>
    </row>
    <row r="219" spans="1:9" ht="21.95" customHeight="1">
      <c r="A219" s="167"/>
      <c r="B219" s="228"/>
      <c r="C219" s="228"/>
      <c r="D219" s="228"/>
      <c r="E219" s="228"/>
      <c r="F219" s="228"/>
      <c r="G219" s="167"/>
      <c r="H219" s="167"/>
      <c r="I219" s="167"/>
    </row>
    <row r="220" spans="1:9" ht="15.75" customHeight="1">
      <c r="A220" s="167"/>
      <c r="B220" s="228"/>
      <c r="C220" s="228"/>
      <c r="D220" s="228"/>
      <c r="E220" s="228"/>
      <c r="F220" s="228"/>
      <c r="G220" s="167"/>
      <c r="H220" s="167"/>
      <c r="I220" s="167"/>
    </row>
    <row r="221" spans="1:9" ht="15.75">
      <c r="A221" s="238"/>
      <c r="B221" s="238"/>
      <c r="C221" s="238"/>
      <c r="D221" s="238"/>
      <c r="E221" s="238"/>
      <c r="F221" s="238"/>
      <c r="G221" s="238"/>
      <c r="H221" s="238"/>
      <c r="I221" s="238"/>
    </row>
    <row r="222" spans="1:9" ht="15.75">
      <c r="A222" s="228" t="s">
        <v>415</v>
      </c>
      <c r="B222" s="228"/>
      <c r="C222" s="228"/>
      <c r="D222" s="228"/>
      <c r="E222" s="228"/>
      <c r="F222" s="228"/>
      <c r="G222" s="228"/>
      <c r="H222" s="228"/>
      <c r="I222" s="229" t="s">
        <v>457</v>
      </c>
    </row>
    <row r="223" spans="1:9" ht="15.75">
      <c r="A223" s="167"/>
      <c r="B223" s="167"/>
      <c r="C223" s="167"/>
      <c r="D223" s="167"/>
      <c r="E223" s="167"/>
      <c r="F223" s="167"/>
      <c r="G223" s="167"/>
      <c r="H223" s="167"/>
      <c r="I223" s="167"/>
    </row>
    <row r="224" spans="1:9" ht="15.75">
      <c r="A224" s="167"/>
      <c r="B224" s="167"/>
      <c r="C224" s="167"/>
      <c r="D224" s="167"/>
      <c r="E224" s="167"/>
      <c r="F224" s="167"/>
      <c r="G224" s="167"/>
      <c r="H224" s="167"/>
      <c r="I224" s="167"/>
    </row>
    <row r="225" spans="1:9" ht="15.75">
      <c r="A225" s="167"/>
      <c r="B225" s="167"/>
      <c r="C225" s="167"/>
      <c r="D225" s="167"/>
      <c r="E225" s="167"/>
      <c r="F225" s="167"/>
      <c r="G225" s="167"/>
      <c r="H225" s="167"/>
      <c r="I225" s="167"/>
    </row>
    <row r="226" spans="1:9" ht="15.75">
      <c r="A226" s="167"/>
      <c r="B226" s="167"/>
      <c r="C226" s="167"/>
      <c r="D226" s="167"/>
      <c r="E226" s="167"/>
      <c r="F226" s="167"/>
      <c r="G226" s="167"/>
      <c r="H226" s="167"/>
      <c r="I226" s="167"/>
    </row>
    <row r="227" spans="1:9" ht="15.75">
      <c r="A227" s="167"/>
      <c r="B227" s="167"/>
      <c r="C227" s="167"/>
      <c r="D227" s="167"/>
      <c r="E227" s="167"/>
      <c r="F227" s="167"/>
      <c r="G227" s="167"/>
      <c r="H227" s="167"/>
      <c r="I227" s="167"/>
    </row>
    <row r="228" spans="1:9" ht="15.75">
      <c r="A228" s="167"/>
      <c r="B228" s="167"/>
      <c r="C228" s="167"/>
      <c r="D228" s="167"/>
      <c r="E228" s="167"/>
      <c r="F228" s="167"/>
      <c r="G228" s="167"/>
      <c r="H228" s="167"/>
      <c r="I228" s="167"/>
    </row>
    <row r="229" spans="1:9" ht="15.75">
      <c r="A229" s="167"/>
      <c r="B229" s="167"/>
      <c r="C229" s="167"/>
      <c r="D229" s="167"/>
      <c r="E229" s="167"/>
      <c r="F229" s="167"/>
      <c r="G229" s="167"/>
      <c r="H229" s="167"/>
      <c r="I229" s="167"/>
    </row>
    <row r="230" spans="1:9" ht="15.75">
      <c r="A230" s="167"/>
      <c r="B230" s="167"/>
      <c r="C230" s="167"/>
      <c r="D230" s="167"/>
      <c r="E230" s="167"/>
      <c r="F230" s="167"/>
      <c r="G230" s="167"/>
      <c r="H230" s="167"/>
      <c r="I230" s="167"/>
    </row>
    <row r="231" spans="1:9" ht="15.75">
      <c r="A231" s="167"/>
      <c r="B231" s="167"/>
      <c r="C231" s="167"/>
      <c r="D231" s="167"/>
      <c r="E231" s="167"/>
      <c r="F231" s="167"/>
      <c r="G231" s="167"/>
      <c r="H231" s="167"/>
      <c r="I231" s="167"/>
    </row>
    <row r="232" spans="1:9" ht="15.75">
      <c r="A232" s="167"/>
      <c r="B232" s="167"/>
      <c r="C232" s="167"/>
      <c r="D232" s="167"/>
      <c r="E232" s="167"/>
      <c r="F232" s="167"/>
      <c r="G232" s="167"/>
      <c r="H232" s="167"/>
      <c r="I232" s="167"/>
    </row>
    <row r="233" spans="1:9" ht="15.75">
      <c r="A233" s="167"/>
      <c r="B233" s="167"/>
      <c r="C233" s="167"/>
      <c r="D233" s="167"/>
      <c r="E233" s="167"/>
      <c r="F233" s="167"/>
      <c r="G233" s="167"/>
      <c r="H233" s="167"/>
      <c r="I233" s="167"/>
    </row>
    <row r="234" spans="1:9" ht="15.75">
      <c r="A234" s="167"/>
      <c r="B234" s="167"/>
      <c r="C234" s="167"/>
      <c r="D234" s="167"/>
      <c r="E234" s="167"/>
      <c r="F234" s="167"/>
      <c r="G234" s="167"/>
      <c r="H234" s="167"/>
      <c r="I234" s="167"/>
    </row>
    <row r="235" spans="1:9" ht="15.75">
      <c r="A235" s="167"/>
      <c r="B235" s="167"/>
      <c r="C235" s="167"/>
      <c r="D235" s="167"/>
      <c r="E235" s="167"/>
      <c r="F235" s="167"/>
      <c r="G235" s="167"/>
      <c r="H235" s="167"/>
      <c r="I235" s="167"/>
    </row>
  </sheetData>
  <sheetProtection algorithmName="SHA-512" hashValue="LaCfGtYEgH9SzfdcnPDY8p1j4kvRvWncLLVLEhE61Lu27Dh3QhZRVdha4w3aDxf/FQb9MO9RvWHhmyRq4is+xw==" saltValue="hQ7DP58LAKUeiq0PhmfNHQ==" spinCount="100000" sheet="1" formatColumns="0" formatRows="0" selectLockedCells="1"/>
  <customSheetViews>
    <customSheetView guid="{B36D49CA-5796-4086-B7D0-4AD7F327B4EC}" scale="190" showPageBreaks="1" showGridLines="0" printArea="1" view="pageBreakPreview" topLeftCell="A6">
      <selection activeCell="L205" sqref="L20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89" orientation="portrait" r:id="rId1"/>
      <headerFooter alignWithMargins="0">
        <oddFooter>&amp;C&amp;A</oddFooter>
      </headerFooter>
    </customSheetView>
    <customSheetView guid="{CD28740F-9825-447C-B887-B18F0232D126}" scale="190" showPageBreaks="1" showGridLines="0" printArea="1" view="pageBreakPreview" topLeftCell="A6">
      <selection activeCell="L205" sqref="L20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89" orientation="portrait" r:id="rId2"/>
      <headerFooter alignWithMargins="0">
        <oddFooter>&amp;C&amp;A</oddFooter>
      </headerFooter>
    </customSheetView>
    <customSheetView guid="{012A8702-091E-4FD1-8E26-12B65B8B3B8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
      <headerFooter alignWithMargins="0">
        <oddFooter>&amp;C&amp;A</oddFooter>
      </headerFooter>
    </customSheetView>
    <customSheetView guid="{0D490C87-B003-4943-9825-ACE0B8E7CC06}" scale="120" showPageBreaks="1" showGridLines="0" printArea="1" view="pageBreakPreview" topLeftCell="A46">
      <selection activeCell="A50" sqref="A50:I50"/>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4"/>
      <headerFooter alignWithMargins="0">
        <oddFooter>&amp;C&amp;A</oddFooter>
      </headerFooter>
    </customSheetView>
    <customSheetView guid="{4D67A8FB-66CE-4EFD-8932-C754BE25ED43}" scale="120" showPageBreaks="1" showGridLines="0" printArea="1" view="pageBreakPreview" topLeftCell="A10">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5"/>
      <headerFooter alignWithMargins="0">
        <oddFooter>&amp;C&amp;A</oddFooter>
      </headerFooter>
    </customSheetView>
    <customSheetView guid="{B07CB001-8FAF-40AD-8AD5-A65A64B33B35}" scale="120" showPageBreaks="1" showGridLines="0" printArea="1" view="pageBreakPreview">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6"/>
      <headerFooter alignWithMargins="0">
        <oddFooter>&amp;C&amp;A</oddFooter>
      </headerFooter>
    </customSheetView>
    <customSheetView guid="{8CF338B0-8CA3-4AF4-816D-CB7A6D8E33BC}" scale="120" showPageBreaks="1" showGridLines="0" printArea="1" view="pageBreakPreview" topLeftCell="A58">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7"/>
      <headerFooter alignWithMargins="0">
        <oddFooter>&amp;C&amp;A</oddFooter>
      </headerFooter>
    </customSheetView>
    <customSheetView guid="{D05C69EC-C4A6-4AED-AFBA-A3044FD4B3FB}" scale="120" showPageBreaks="1" showGridLines="0" printArea="1" view="pageBreakPreview" topLeftCell="A19">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8"/>
      <headerFooter alignWithMargins="0">
        <oddFooter>&amp;C&amp;A</oddFooter>
      </headerFooter>
    </customSheetView>
    <customSheetView guid="{BE615921-12B2-47E1-81BB-292B559B4C46}" scale="120" showPageBreaks="1" showGridLines="0" printArea="1" view="pageBreakPreview" topLeftCell="A49">
      <selection activeCell="A56" sqref="A56:I5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9"/>
      <headerFooter alignWithMargins="0">
        <oddFooter>&amp;C&amp;A</oddFooter>
      </headerFooter>
    </customSheetView>
    <customSheetView guid="{13A93EBF-985A-49FD-9FE0-DC75D238EC8C}" scale="120" showPageBreaks="1" showGridLines="0" printArea="1" view="pageBreakPreview" topLeftCell="A130">
      <selection activeCell="J68" sqref="J68"/>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10"/>
      <headerFooter alignWithMargins="0">
        <oddFooter>&amp;C&amp;A</oddFooter>
      </headerFooter>
    </customSheetView>
    <customSheetView guid="{1E2D7167-D6B7-4690-9A83-BF768C4223A4}"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7A88FC7A-7690-48AB-B789-172043AFADC8}" showPageBreaks="1" printArea="1" view="pageBreakPreview" topLeftCell="A172">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CB7CD015-9A92-451A-BEF4-2BC98E3768DD}"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44C1C443-3199-4288-884A-D16AF7B2CD69}"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82E8A0F5-0020-4355-95CF-28601763A783}" showPageBreaks="1" printArea="1" view="pageBreakPreview" topLeftCell="A163">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7"/>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8"/>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9"/>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20"/>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82C64B11-1F50-45B5-B7BB-9F1DC733C833}" showPageBreaks="1" printArea="1" view="pageBreakPreview" topLeftCell="A46">
      <selection activeCell="B75" sqref="B75:C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CFBF18EC-8277-4311-991B-395AF21BB33B}"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AA750348-930C-43DE-ADD0-8D60980F5013}"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4"/>
      <headerFooter alignWithMargins="0">
        <oddFooter>&amp;C&amp;A</oddFooter>
      </headerFooter>
    </customSheetView>
    <customSheetView guid="{14C32814-5A59-4863-9FB1-822FBB75D7D1}" showPageBreaks="1" showGridLines="0" printArea="1" view="pageBreakPreview" topLeftCell="A16">
      <selection activeCell="C79" sqref="C79:I79"/>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5"/>
      <headerFooter alignWithMargins="0">
        <oddFooter>&amp;C&amp;A</oddFooter>
      </headerFooter>
    </customSheetView>
    <customSheetView guid="{1F125E51-1799-42D0-B41E-DC039BB17D59}" scale="120" showPageBreaks="1" showGridLines="0" printArea="1" view="pageBreakPreview" topLeftCell="A145">
      <selection activeCell="M46" sqref="M4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6"/>
      <headerFooter alignWithMargins="0">
        <oddFooter>&amp;C&amp;A</oddFooter>
      </headerFooter>
    </customSheetView>
    <customSheetView guid="{77353208-2D17-4D2E-ADE3-4F168F350B73}" scale="120" showPageBreaks="1" showGridLines="0" printArea="1" view="pageBreakPreview">
      <selection activeCell="L6" sqref="L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7"/>
      <headerFooter alignWithMargins="0">
        <oddFooter>&amp;C&amp;A</oddFooter>
      </headerFooter>
    </customSheetView>
    <customSheetView guid="{010B040B-83D1-42E5-9354-A9BE9113BDA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8"/>
      <headerFooter alignWithMargins="0">
        <oddFooter>&amp;C&amp;A</oddFooter>
      </headerFooter>
    </customSheetView>
    <customSheetView guid="{FC200EB0-6614-47DB-96CE-7610471486D9}" scale="120" showPageBreaks="1" showGridLines="0" printArea="1" view="pageBreakPreview" topLeftCell="A163">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9"/>
      <headerFooter alignWithMargins="0">
        <oddFooter>&amp;C&amp;A</oddFooter>
      </headerFooter>
    </customSheetView>
    <customSheetView guid="{35C772BD-8F05-4A18-BEC8-6AF744E22539}" scale="120" showPageBreaks="1" showGridLines="0" printArea="1" view="pageBreakPreview" topLeftCell="A40">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0"/>
      <headerFooter alignWithMargins="0">
        <oddFooter>&amp;C&amp;A</oddFooter>
      </headerFooter>
    </customSheetView>
  </customSheetViews>
  <mergeCells count="124">
    <mergeCell ref="A1:I1"/>
    <mergeCell ref="B2:I2"/>
    <mergeCell ref="B3:I3"/>
    <mergeCell ref="B4:I4"/>
    <mergeCell ref="B5:I5"/>
    <mergeCell ref="B6:I6"/>
    <mergeCell ref="A37:I37"/>
    <mergeCell ref="A50:I50"/>
    <mergeCell ref="A54:I54"/>
    <mergeCell ref="A40:I40"/>
    <mergeCell ref="A41:I41"/>
    <mergeCell ref="A42:I42"/>
    <mergeCell ref="A43:I43"/>
    <mergeCell ref="A44:I44"/>
    <mergeCell ref="A45:I45"/>
    <mergeCell ref="A31:I31"/>
    <mergeCell ref="A32:I32"/>
    <mergeCell ref="A33:I33"/>
    <mergeCell ref="A34:I34"/>
    <mergeCell ref="A35:I35"/>
    <mergeCell ref="A36:I36"/>
    <mergeCell ref="A38:I38"/>
    <mergeCell ref="A39:I39"/>
    <mergeCell ref="A58:I58"/>
    <mergeCell ref="B60:I60"/>
    <mergeCell ref="C62:I62"/>
    <mergeCell ref="C64:I64"/>
    <mergeCell ref="E47:I47"/>
    <mergeCell ref="A48:D48"/>
    <mergeCell ref="E48:I48"/>
    <mergeCell ref="A47:D47"/>
    <mergeCell ref="C66:I66"/>
    <mergeCell ref="A52:I52"/>
    <mergeCell ref="A56:I56"/>
    <mergeCell ref="B68:I68"/>
    <mergeCell ref="A70:I70"/>
    <mergeCell ref="B72:I72"/>
    <mergeCell ref="A74:D74"/>
    <mergeCell ref="E74:I74"/>
    <mergeCell ref="A75:D75"/>
    <mergeCell ref="E75:I75"/>
    <mergeCell ref="C77:I77"/>
    <mergeCell ref="C79:I79"/>
    <mergeCell ref="C81:I81"/>
    <mergeCell ref="C83:I83"/>
    <mergeCell ref="C85:I85"/>
    <mergeCell ref="C87:I87"/>
    <mergeCell ref="A91:D91"/>
    <mergeCell ref="E91:I91"/>
    <mergeCell ref="A92:D92"/>
    <mergeCell ref="E92:I92"/>
    <mergeCell ref="C89:I89"/>
    <mergeCell ref="B90:I90"/>
    <mergeCell ref="A95:I95"/>
    <mergeCell ref="B97:I97"/>
    <mergeCell ref="B99:I99"/>
    <mergeCell ref="B101:I101"/>
    <mergeCell ref="A103:I103"/>
    <mergeCell ref="B105:I105"/>
    <mergeCell ref="B107:I107"/>
    <mergeCell ref="A109:I109"/>
    <mergeCell ref="B111:I111"/>
    <mergeCell ref="A114:D114"/>
    <mergeCell ref="E114:I114"/>
    <mergeCell ref="A115:D115"/>
    <mergeCell ref="E115:I115"/>
    <mergeCell ref="B112:I112"/>
    <mergeCell ref="B118:I118"/>
    <mergeCell ref="A120:I120"/>
    <mergeCell ref="B122:I122"/>
    <mergeCell ref="B124:I124"/>
    <mergeCell ref="A126:I126"/>
    <mergeCell ref="A128:I128"/>
    <mergeCell ref="A130:I130"/>
    <mergeCell ref="B132:I132"/>
    <mergeCell ref="B134:I134"/>
    <mergeCell ref="A137:D137"/>
    <mergeCell ref="E137:I137"/>
    <mergeCell ref="A138:D138"/>
    <mergeCell ref="E138:I138"/>
    <mergeCell ref="B159:I159"/>
    <mergeCell ref="B142:I142"/>
    <mergeCell ref="B143:I143"/>
    <mergeCell ref="B144:I144"/>
    <mergeCell ref="B145:I145"/>
    <mergeCell ref="B146:I146"/>
    <mergeCell ref="B148:I148"/>
    <mergeCell ref="B147:I147"/>
    <mergeCell ref="B149:I149"/>
    <mergeCell ref="B150:I150"/>
    <mergeCell ref="B152:I152"/>
    <mergeCell ref="A155:D155"/>
    <mergeCell ref="E155:I155"/>
    <mergeCell ref="A156:D156"/>
    <mergeCell ref="E156:I156"/>
    <mergeCell ref="B151:I151"/>
    <mergeCell ref="B161:I161"/>
    <mergeCell ref="A166:I166"/>
    <mergeCell ref="A168:I168"/>
    <mergeCell ref="A170:I170"/>
    <mergeCell ref="A185:D185"/>
    <mergeCell ref="E185:I185"/>
    <mergeCell ref="B180:I180"/>
    <mergeCell ref="B183:I183"/>
    <mergeCell ref="B163:I163"/>
    <mergeCell ref="B164:I164"/>
    <mergeCell ref="B172:I172"/>
    <mergeCell ref="B174:I174"/>
    <mergeCell ref="B176:I176"/>
    <mergeCell ref="B178:I178"/>
    <mergeCell ref="B201:E201"/>
    <mergeCell ref="F201:I201"/>
    <mergeCell ref="B205:E205"/>
    <mergeCell ref="F205:I205"/>
    <mergeCell ref="A186:D186"/>
    <mergeCell ref="E186:I186"/>
    <mergeCell ref="B189:I189"/>
    <mergeCell ref="B182:I182"/>
    <mergeCell ref="F193:I193"/>
    <mergeCell ref="B195:E195"/>
    <mergeCell ref="F198:I198"/>
    <mergeCell ref="F199:I199"/>
    <mergeCell ref="F195:I195"/>
    <mergeCell ref="B193:E193"/>
  </mergeCells>
  <printOptions horizontalCentered="1"/>
  <pageMargins left="0.75" right="0.75" top="0.68" bottom="0.19" header="0.5" footer="0.15"/>
  <pageSetup paperSize="9" scale="89" orientation="portrait" r:id="rId31"/>
  <headerFooter alignWithMargins="0">
    <oddFooter>&amp;C&amp;A</oddFooter>
  </headerFooter>
  <rowBreaks count="7" manualBreakCount="7">
    <brk id="49" max="8" man="1"/>
    <brk id="76" max="8" man="1"/>
    <brk id="94" max="8" man="1"/>
    <brk id="117" max="8" man="1"/>
    <brk id="140" max="8" man="1"/>
    <brk id="158" max="8" man="1"/>
    <brk id="187" max="8" man="1"/>
  </rowBreaks>
  <drawing r:id="rId3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indexed="24"/>
  </sheetPr>
  <dimension ref="A1:AE116"/>
  <sheetViews>
    <sheetView showGridLines="0" view="pageBreakPreview" topLeftCell="A12" zoomScale="130" zoomScaleNormal="100" zoomScaleSheetLayoutView="130" workbookViewId="0">
      <selection activeCell="E21" sqref="E21"/>
    </sheetView>
  </sheetViews>
  <sheetFormatPr defaultRowHeight="16.5"/>
  <cols>
    <col min="1" max="1" width="12.140625" style="29" customWidth="1"/>
    <col min="2" max="2" width="20.5703125" style="29" customWidth="1"/>
    <col min="3" max="3" width="11.42578125" style="29" customWidth="1"/>
    <col min="4" max="4" width="14" style="29" customWidth="1"/>
    <col min="5" max="5" width="39.28515625" style="29" customWidth="1"/>
    <col min="6" max="6" width="0" style="201" hidden="1" customWidth="1"/>
    <col min="7" max="7" width="9.140625" style="201"/>
    <col min="8" max="8" width="0" style="201" hidden="1" customWidth="1"/>
    <col min="9" max="31" width="9.140625" style="201"/>
    <col min="32" max="16384" width="9.140625" style="25"/>
  </cols>
  <sheetData>
    <row r="1" spans="1:31">
      <c r="A1" s="21" t="str">
        <f>Basic!A3&amp;Basic!B3</f>
        <v>Specification No. :CC/NT/W-AIS/DOM/A06/24/04589</v>
      </c>
      <c r="B1" s="22"/>
      <c r="C1" s="22"/>
      <c r="D1" s="22"/>
      <c r="E1" s="23" t="str">
        <f>"Attachment-15 "</f>
        <v xml:space="preserve">Attachment-15 </v>
      </c>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row>
    <row r="2" spans="1:31" ht="12" customHeight="1"/>
    <row r="3" spans="1:31" ht="122.25" customHeight="1">
      <c r="A3" s="614" t="str">
        <f>Basic!B1</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614"/>
      <c r="C3" s="614"/>
      <c r="D3" s="614"/>
      <c r="E3" s="614"/>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row>
    <row r="4" spans="1:31" ht="15.75" customHeight="1">
      <c r="A4" s="28"/>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row>
    <row r="5" spans="1:31" ht="47.25" customHeight="1">
      <c r="A5" s="960" t="s">
        <v>647</v>
      </c>
      <c r="B5" s="960"/>
      <c r="C5" s="960"/>
      <c r="D5" s="960"/>
      <c r="E5" s="96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row>
    <row r="6" spans="1:31" ht="15" customHeight="1">
      <c r="A6" s="32"/>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row>
    <row r="7" spans="1:31" ht="20.100000000000001" customHeight="1">
      <c r="A7" s="33"/>
      <c r="E7" s="14" t="str">
        <f>'Attach 3(JV)'!E7</f>
        <v>To:</v>
      </c>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row>
    <row r="8" spans="1:31" ht="36" customHeight="1">
      <c r="A8" s="607" t="str">
        <f>'Attach 3(JV)'!A7</f>
        <v>Bidder’s Name and Address :</v>
      </c>
      <c r="B8" s="607"/>
      <c r="C8" s="607"/>
      <c r="D8" s="607"/>
      <c r="E8" s="11" t="str">
        <f>'Attach 3(JV)'!E8</f>
        <v>Contract Services</v>
      </c>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row>
    <row r="9" spans="1:31" ht="20.100000000000001" customHeight="1">
      <c r="A9" s="12" t="s">
        <v>353</v>
      </c>
      <c r="B9" s="961" t="str">
        <f>'Attach 3(JV)'!B9:D9</f>
        <v/>
      </c>
      <c r="C9" s="961"/>
      <c r="D9" s="961"/>
      <c r="E9" s="11" t="str">
        <f>'Attach 3(JV)'!E9</f>
        <v>Power Grid Corporation of India Ltd.,</v>
      </c>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row>
    <row r="10" spans="1:31" ht="20.100000000000001" customHeight="1">
      <c r="A10" s="12" t="s">
        <v>355</v>
      </c>
      <c r="B10" s="611" t="str">
        <f>'Attach 3(JV)'!B10:D10</f>
        <v/>
      </c>
      <c r="C10" s="611"/>
      <c r="D10" s="611"/>
      <c r="E10" s="11" t="str">
        <f>'Attach 3(JV)'!E10</f>
        <v>"Saudamini", Plot No. 2, Sector 29</v>
      </c>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row>
    <row r="11" spans="1:31" ht="17.25" customHeight="1">
      <c r="B11" s="611" t="str">
        <f>'Attach 3(JV)'!B11:D11</f>
        <v/>
      </c>
      <c r="C11" s="611"/>
      <c r="D11" s="611"/>
      <c r="E11" s="11" t="str">
        <f>'Attach 3(JV)'!E11</f>
        <v>Gurgaon (Haryana) - 122001</v>
      </c>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row>
    <row r="12" spans="1:31" ht="17.25" customHeight="1">
      <c r="A12" s="32"/>
      <c r="B12" s="611" t="str">
        <f>'Attach 3(JV)'!B12</f>
        <v/>
      </c>
      <c r="C12" s="611"/>
      <c r="D12" s="611"/>
      <c r="E12" s="11"/>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row>
    <row r="13" spans="1:31" ht="13.5" customHeight="1">
      <c r="A13" s="32"/>
      <c r="B13" s="611"/>
      <c r="C13" s="611"/>
      <c r="D13" s="611"/>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row>
    <row r="14" spans="1:31" ht="17.25" customHeight="1">
      <c r="A14" s="29" t="s">
        <v>347</v>
      </c>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row>
    <row r="15" spans="1:31" ht="8.25" hidden="1" customHeight="1">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row>
    <row r="16" spans="1:31" ht="56.25" customHeight="1">
      <c r="A16" s="202" t="s">
        <v>399</v>
      </c>
      <c r="B16" s="970" t="s">
        <v>400</v>
      </c>
      <c r="C16" s="970"/>
      <c r="D16" s="970"/>
      <c r="E16" s="97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row>
    <row r="17" spans="1:31" ht="16.5" customHeight="1">
      <c r="A17" s="203"/>
      <c r="B17" s="971" t="s">
        <v>650</v>
      </c>
      <c r="C17" s="971"/>
      <c r="D17" s="971"/>
      <c r="E17" s="971"/>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row>
    <row r="18" spans="1:31" ht="15.75">
      <c r="A18" s="494"/>
      <c r="B18" s="954" t="s">
        <v>632</v>
      </c>
      <c r="C18" s="955"/>
      <c r="D18" s="956"/>
      <c r="E18" s="503"/>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row>
    <row r="19" spans="1:31" ht="18" customHeight="1">
      <c r="A19" s="53"/>
      <c r="B19" s="957" t="s">
        <v>648</v>
      </c>
      <c r="C19" s="958"/>
      <c r="D19" s="959"/>
      <c r="E19" s="131"/>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row>
    <row r="20" spans="1:31" ht="18" customHeight="1">
      <c r="A20" s="53"/>
      <c r="B20" s="495" t="s">
        <v>644</v>
      </c>
      <c r="C20" s="264"/>
      <c r="D20" s="265"/>
      <c r="E20" s="131"/>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row>
    <row r="21" spans="1:31" ht="35.25" customHeight="1">
      <c r="A21" s="496"/>
      <c r="B21" s="954" t="s">
        <v>649</v>
      </c>
      <c r="C21" s="955"/>
      <c r="D21" s="956"/>
      <c r="E21" s="131"/>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row>
    <row r="22" spans="1:31">
      <c r="B22" s="972"/>
      <c r="C22" s="972"/>
      <c r="D22" s="972"/>
      <c r="E22" s="972"/>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row>
    <row r="23" spans="1:31" ht="35.25" customHeight="1">
      <c r="A23" s="202" t="s">
        <v>401</v>
      </c>
      <c r="B23" s="970" t="s">
        <v>130</v>
      </c>
      <c r="C23" s="970"/>
      <c r="D23" s="970"/>
      <c r="E23" s="97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row>
    <row r="24" spans="1:31" ht="36" customHeight="1">
      <c r="A24" s="192" t="s">
        <v>154</v>
      </c>
      <c r="B24" s="973" t="s">
        <v>131</v>
      </c>
      <c r="C24" s="973"/>
      <c r="D24" s="973"/>
      <c r="E24" s="172" t="str">
        <f>B9</f>
        <v/>
      </c>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row>
    <row r="25" spans="1:31" ht="18.95" customHeight="1">
      <c r="A25" s="193" t="s">
        <v>155</v>
      </c>
      <c r="B25" s="969" t="s">
        <v>132</v>
      </c>
      <c r="C25" s="969"/>
      <c r="D25" s="969"/>
      <c r="E25" s="122"/>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row>
    <row r="26" spans="1:31" ht="18.95" customHeight="1">
      <c r="A26" s="194"/>
      <c r="B26" s="969" t="s">
        <v>133</v>
      </c>
      <c r="C26" s="969"/>
      <c r="D26" s="969"/>
      <c r="E26" s="187"/>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row>
    <row r="27" spans="1:31" ht="18.95" customHeight="1">
      <c r="A27" s="194"/>
      <c r="B27" s="969"/>
      <c r="C27" s="969"/>
      <c r="D27" s="969"/>
      <c r="E27" s="187"/>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row>
    <row r="28" spans="1:31" ht="18.95" customHeight="1">
      <c r="A28" s="194"/>
      <c r="B28" s="969"/>
      <c r="C28" s="969"/>
      <c r="D28" s="969"/>
      <c r="E28" s="187"/>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row>
    <row r="29" spans="1:31" ht="18.95" customHeight="1">
      <c r="A29" s="194"/>
      <c r="B29" s="969" t="s">
        <v>134</v>
      </c>
      <c r="C29" s="969"/>
      <c r="D29" s="969"/>
      <c r="E29" s="187"/>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row>
    <row r="30" spans="1:31" ht="18.95" customHeight="1">
      <c r="A30" s="194"/>
      <c r="B30" s="969"/>
      <c r="C30" s="969"/>
      <c r="D30" s="969"/>
      <c r="E30" s="248"/>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row>
    <row r="31" spans="1:31" ht="18.95" customHeight="1">
      <c r="A31" s="194"/>
      <c r="B31" s="969"/>
      <c r="C31" s="969"/>
      <c r="D31" s="969"/>
      <c r="E31" s="248"/>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row>
    <row r="32" spans="1:31" ht="18.95" customHeight="1">
      <c r="A32" s="194"/>
      <c r="B32" s="969" t="s">
        <v>135</v>
      </c>
      <c r="C32" s="969"/>
      <c r="D32" s="969"/>
      <c r="E32" s="248"/>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row>
    <row r="33" spans="1:31" ht="18.95" customHeight="1">
      <c r="A33" s="194"/>
      <c r="B33" s="969"/>
      <c r="C33" s="969"/>
      <c r="D33" s="969"/>
      <c r="E33" s="187"/>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row>
    <row r="34" spans="1:31" ht="18.95" customHeight="1">
      <c r="A34" s="204"/>
      <c r="B34" s="977"/>
      <c r="C34" s="977"/>
      <c r="D34" s="977"/>
      <c r="E34" s="188"/>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row>
    <row r="35" spans="1:31" ht="18.95" customHeight="1">
      <c r="A35" s="193" t="s">
        <v>535</v>
      </c>
      <c r="B35" s="967" t="s">
        <v>136</v>
      </c>
      <c r="C35" s="967"/>
      <c r="D35" s="967"/>
      <c r="E35" s="962"/>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row>
    <row r="36" spans="1:31" ht="84" customHeight="1">
      <c r="A36" s="194"/>
      <c r="B36" s="964" t="s">
        <v>137</v>
      </c>
      <c r="C36" s="965"/>
      <c r="D36" s="966"/>
      <c r="E36" s="963"/>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row>
    <row r="37" spans="1:31" ht="96.75" customHeight="1">
      <c r="A37" s="191" t="s">
        <v>536</v>
      </c>
      <c r="B37" s="988" t="s">
        <v>534</v>
      </c>
      <c r="C37" s="988"/>
      <c r="D37" s="988"/>
      <c r="E37" s="131"/>
      <c r="F37" s="200">
        <f>IF(E37="Yes",1,0)</f>
        <v>0</v>
      </c>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row>
    <row r="38" spans="1:31" ht="69" customHeight="1">
      <c r="A38" s="191" t="s">
        <v>538</v>
      </c>
      <c r="B38" s="954" t="s">
        <v>539</v>
      </c>
      <c r="C38" s="955"/>
      <c r="D38" s="956"/>
      <c r="E38" s="329"/>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row>
    <row r="39" spans="1:31" ht="126.75" customHeight="1">
      <c r="A39" s="191" t="s">
        <v>554</v>
      </c>
      <c r="B39" s="954" t="s">
        <v>553</v>
      </c>
      <c r="C39" s="955"/>
      <c r="D39" s="956"/>
      <c r="E39" s="131"/>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row>
    <row r="40" spans="1:31" ht="17.100000000000001" customHeight="1">
      <c r="A40" s="191" t="s">
        <v>156</v>
      </c>
      <c r="B40" s="606" t="s">
        <v>138</v>
      </c>
      <c r="C40" s="606"/>
      <c r="D40" s="606"/>
      <c r="E40" s="33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row>
    <row r="41" spans="1:31" ht="17.100000000000001" customHeight="1">
      <c r="A41" s="191" t="s">
        <v>157</v>
      </c>
      <c r="B41" s="974" t="s">
        <v>517</v>
      </c>
      <c r="C41" s="975"/>
      <c r="D41" s="976"/>
      <c r="E41" s="86"/>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row>
    <row r="42" spans="1:31" ht="37.5" customHeight="1">
      <c r="A42" s="191" t="s">
        <v>515</v>
      </c>
      <c r="B42" s="980" t="s">
        <v>518</v>
      </c>
      <c r="C42" s="981"/>
      <c r="D42" s="982"/>
      <c r="E42" s="86"/>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row>
    <row r="43" spans="1:31" ht="16.5" customHeight="1">
      <c r="A43" s="191"/>
      <c r="B43" s="983" t="s">
        <v>519</v>
      </c>
      <c r="C43" s="984"/>
      <c r="D43" s="985"/>
      <c r="E43" s="325" t="s">
        <v>520</v>
      </c>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row>
    <row r="44" spans="1:31" ht="16.5" customHeight="1">
      <c r="A44" s="191" t="s">
        <v>21</v>
      </c>
      <c r="B44" s="865"/>
      <c r="C44" s="968"/>
      <c r="D44" s="866"/>
      <c r="E44" s="86"/>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row>
    <row r="45" spans="1:31" ht="16.5" customHeight="1">
      <c r="A45" s="191" t="s">
        <v>30</v>
      </c>
      <c r="B45" s="865"/>
      <c r="C45" s="968"/>
      <c r="D45" s="866"/>
      <c r="E45" s="86"/>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row>
    <row r="46" spans="1:31" ht="16.5" customHeight="1">
      <c r="A46" s="191" t="s">
        <v>506</v>
      </c>
      <c r="B46" s="865"/>
      <c r="C46" s="968"/>
      <c r="D46" s="866"/>
      <c r="E46" s="86"/>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row>
    <row r="47" spans="1:31" ht="53.25" customHeight="1">
      <c r="A47" s="191" t="s">
        <v>521</v>
      </c>
      <c r="B47" s="980" t="s">
        <v>522</v>
      </c>
      <c r="C47" s="981"/>
      <c r="D47" s="982"/>
      <c r="E47" s="86"/>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row>
    <row r="48" spans="1:31" ht="16.5" customHeight="1">
      <c r="A48" s="191"/>
      <c r="B48" s="983" t="s">
        <v>519</v>
      </c>
      <c r="C48" s="984"/>
      <c r="D48" s="985"/>
      <c r="E48" s="325" t="s">
        <v>520</v>
      </c>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row>
    <row r="49" spans="1:31" ht="16.5" customHeight="1">
      <c r="A49" s="191" t="s">
        <v>21</v>
      </c>
      <c r="B49" s="865"/>
      <c r="C49" s="968"/>
      <c r="D49" s="866"/>
      <c r="E49" s="86"/>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row>
    <row r="50" spans="1:31" ht="16.5" customHeight="1">
      <c r="A50" s="191" t="s">
        <v>30</v>
      </c>
      <c r="B50" s="865"/>
      <c r="C50" s="968"/>
      <c r="D50" s="866"/>
      <c r="E50" s="86"/>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row>
    <row r="51" spans="1:31" ht="17.100000000000001" customHeight="1">
      <c r="A51" s="191" t="s">
        <v>506</v>
      </c>
      <c r="B51" s="865"/>
      <c r="C51" s="968"/>
      <c r="D51" s="866"/>
      <c r="E51" s="86"/>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row>
    <row r="52" spans="1:31" ht="17.100000000000001" customHeight="1">
      <c r="A52" s="191" t="s">
        <v>540</v>
      </c>
      <c r="B52" s="865"/>
      <c r="C52" s="968"/>
      <c r="D52" s="866"/>
      <c r="E52" s="86"/>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row>
    <row r="53" spans="1:31" ht="17.100000000000001" customHeight="1">
      <c r="A53" s="191" t="s">
        <v>541</v>
      </c>
      <c r="B53" s="865"/>
      <c r="C53" s="968"/>
      <c r="D53" s="866"/>
      <c r="E53" s="86"/>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row>
    <row r="54" spans="1:31" ht="17.100000000000001" customHeight="1">
      <c r="A54" s="191" t="s">
        <v>158</v>
      </c>
      <c r="B54" s="606" t="s">
        <v>139</v>
      </c>
      <c r="C54" s="606"/>
      <c r="D54" s="606"/>
      <c r="E54" s="86"/>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row>
    <row r="55" spans="1:31" ht="17.100000000000001" customHeight="1">
      <c r="A55" s="48" t="s">
        <v>523</v>
      </c>
      <c r="B55" s="969" t="s">
        <v>140</v>
      </c>
      <c r="C55" s="969"/>
      <c r="D55" s="969"/>
      <c r="E55" s="86"/>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row>
    <row r="56" spans="1:31" ht="17.100000000000001" customHeight="1">
      <c r="A56" s="121"/>
      <c r="B56" s="969"/>
      <c r="C56" s="969"/>
      <c r="D56" s="969"/>
      <c r="E56" s="187"/>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row>
    <row r="57" spans="1:31" ht="17.100000000000001" customHeight="1">
      <c r="A57" s="115"/>
      <c r="B57" s="977"/>
      <c r="C57" s="977"/>
      <c r="D57" s="977"/>
      <c r="E57" s="188"/>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row>
    <row r="58" spans="1:31" ht="17.100000000000001" customHeight="1">
      <c r="A58" s="121" t="s">
        <v>524</v>
      </c>
      <c r="B58" s="979" t="s">
        <v>141</v>
      </c>
      <c r="C58" s="979"/>
      <c r="D58" s="979"/>
      <c r="E58" s="189"/>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row>
    <row r="59" spans="1:31" ht="17.100000000000001" customHeight="1">
      <c r="A59" s="121"/>
      <c r="B59" s="969" t="s">
        <v>171</v>
      </c>
      <c r="C59" s="969"/>
      <c r="D59" s="969"/>
      <c r="E59" s="187"/>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row>
    <row r="60" spans="1:31" ht="17.100000000000001" customHeight="1">
      <c r="A60" s="48" t="s">
        <v>525</v>
      </c>
      <c r="B60" s="990" t="s">
        <v>151</v>
      </c>
      <c r="C60" s="991"/>
      <c r="D60" s="992"/>
      <c r="E60" s="19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row>
    <row r="61" spans="1:31" ht="17.100000000000001" customHeight="1">
      <c r="A61" s="121"/>
      <c r="B61" s="969" t="s">
        <v>142</v>
      </c>
      <c r="C61" s="969"/>
      <c r="D61" s="969"/>
      <c r="E61" s="187"/>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row>
    <row r="62" spans="1:31" ht="17.100000000000001" customHeight="1">
      <c r="A62" s="121"/>
      <c r="B62" s="969" t="s">
        <v>143</v>
      </c>
      <c r="C62" s="969"/>
      <c r="D62" s="969"/>
      <c r="E62" s="187"/>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row>
    <row r="63" spans="1:31" ht="17.100000000000001" customHeight="1">
      <c r="A63" s="115"/>
      <c r="B63" s="977" t="s">
        <v>144</v>
      </c>
      <c r="C63" s="977"/>
      <c r="D63" s="977"/>
      <c r="E63" s="188"/>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row>
    <row r="64" spans="1:31" ht="17.100000000000001" customHeight="1">
      <c r="A64" s="48" t="s">
        <v>159</v>
      </c>
      <c r="B64" s="978" t="s">
        <v>145</v>
      </c>
      <c r="C64" s="978"/>
      <c r="D64" s="978"/>
      <c r="E64" s="19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row>
    <row r="65" spans="1:31" ht="17.100000000000001" customHeight="1">
      <c r="A65" s="121"/>
      <c r="B65" s="969" t="s">
        <v>146</v>
      </c>
      <c r="C65" s="969"/>
      <c r="D65" s="969"/>
      <c r="E65" s="187"/>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row>
    <row r="66" spans="1:31" ht="17.100000000000001" customHeight="1">
      <c r="A66" s="121"/>
      <c r="B66" s="969" t="s">
        <v>147</v>
      </c>
      <c r="C66" s="969"/>
      <c r="D66" s="969"/>
      <c r="E66" s="187"/>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row>
    <row r="67" spans="1:31" ht="17.100000000000001" customHeight="1">
      <c r="A67" s="121"/>
      <c r="B67" s="969"/>
      <c r="C67" s="969"/>
      <c r="D67" s="969"/>
      <c r="E67" s="187"/>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row>
    <row r="68" spans="1:31" ht="17.100000000000001" customHeight="1">
      <c r="A68" s="121"/>
      <c r="B68" s="969"/>
      <c r="C68" s="969"/>
      <c r="D68" s="969"/>
      <c r="E68" s="187"/>
      <c r="F68" s="200"/>
      <c r="G68" s="200"/>
      <c r="H68" s="205">
        <v>2</v>
      </c>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row>
    <row r="69" spans="1:31" ht="17.100000000000001" customHeight="1">
      <c r="A69" s="121"/>
      <c r="B69" s="969" t="s">
        <v>148</v>
      </c>
      <c r="C69" s="969"/>
      <c r="D69" s="969"/>
      <c r="E69" s="187"/>
      <c r="F69" s="200"/>
      <c r="G69" s="200"/>
      <c r="H69" s="200"/>
      <c r="I69" s="200"/>
      <c r="J69" s="200"/>
      <c r="K69" s="200"/>
      <c r="L69" s="200"/>
      <c r="M69" s="200"/>
      <c r="N69" s="200"/>
      <c r="O69" s="200"/>
      <c r="P69" s="200"/>
      <c r="Q69" s="200"/>
      <c r="R69" s="200"/>
      <c r="S69" s="200"/>
      <c r="T69" s="200"/>
      <c r="U69" s="200"/>
      <c r="V69" s="200"/>
      <c r="W69" s="200"/>
      <c r="X69" s="200"/>
      <c r="Y69" s="200"/>
      <c r="Z69" s="100"/>
      <c r="AA69" s="100"/>
      <c r="AB69" s="100"/>
    </row>
    <row r="70" spans="1:31" ht="17.100000000000001" customHeight="1">
      <c r="A70" s="121"/>
      <c r="B70" s="969" t="s">
        <v>149</v>
      </c>
      <c r="C70" s="969"/>
      <c r="D70" s="969"/>
      <c r="E70" s="187"/>
      <c r="Z70" s="100"/>
      <c r="AA70" s="100"/>
      <c r="AB70" s="100"/>
    </row>
    <row r="71" spans="1:31" ht="18.95" customHeight="1">
      <c r="A71" s="121"/>
      <c r="B71" s="993" t="s">
        <v>149</v>
      </c>
      <c r="C71" s="994"/>
      <c r="D71" s="995"/>
      <c r="E71" s="121" t="str">
        <f>IF(H68=1,"Saving Account","Current Account")</f>
        <v>Current Account</v>
      </c>
      <c r="Z71" s="100"/>
      <c r="AA71" s="100"/>
      <c r="AB71" s="100"/>
    </row>
    <row r="72" spans="1:31" ht="33" customHeight="1">
      <c r="A72" s="93" t="s">
        <v>160</v>
      </c>
      <c r="B72" s="973" t="s">
        <v>150</v>
      </c>
      <c r="C72" s="973"/>
      <c r="D72" s="973"/>
      <c r="E72" s="86"/>
    </row>
    <row r="73" spans="1:31" ht="48" customHeight="1">
      <c r="A73" s="93" t="s">
        <v>161</v>
      </c>
      <c r="B73" s="973" t="s">
        <v>163</v>
      </c>
      <c r="C73" s="973"/>
      <c r="D73" s="973"/>
      <c r="E73" s="86"/>
    </row>
    <row r="74" spans="1:31" ht="46.5" customHeight="1">
      <c r="A74" s="894" t="s">
        <v>162</v>
      </c>
      <c r="B74" s="894"/>
      <c r="C74" s="894"/>
      <c r="D74" s="894"/>
      <c r="E74" s="894"/>
    </row>
    <row r="75" spans="1:31">
      <c r="A75" s="183"/>
      <c r="B75" s="183"/>
      <c r="C75" s="183"/>
      <c r="D75" s="183"/>
      <c r="E75" s="183"/>
    </row>
    <row r="76" spans="1:31" ht="23.25" customHeight="1">
      <c r="A76" s="331" t="s">
        <v>542</v>
      </c>
      <c r="B76"/>
      <c r="C76" s="183"/>
      <c r="D76" s="183"/>
      <c r="E76" s="183"/>
    </row>
    <row r="77" spans="1:31" ht="18.75" customHeight="1">
      <c r="A77" s="989" t="s">
        <v>543</v>
      </c>
      <c r="B77" s="989"/>
      <c r="C77" s="989"/>
      <c r="D77" s="989"/>
      <c r="E77" s="989"/>
    </row>
    <row r="78" spans="1:31" ht="34.5" customHeight="1">
      <c r="A78" s="5" t="s">
        <v>544</v>
      </c>
      <c r="B78" s="989" t="s">
        <v>545</v>
      </c>
      <c r="C78" s="989"/>
      <c r="D78" s="989"/>
      <c r="E78" s="989"/>
    </row>
    <row r="79" spans="1:31" ht="36.75" customHeight="1">
      <c r="A79" s="5" t="s">
        <v>516</v>
      </c>
      <c r="B79" s="986" t="s">
        <v>546</v>
      </c>
      <c r="C79" s="986"/>
      <c r="D79" s="986"/>
      <c r="E79" s="986"/>
    </row>
    <row r="80" spans="1:31" ht="36" customHeight="1">
      <c r="A80" s="5" t="s">
        <v>547</v>
      </c>
      <c r="B80" s="986" t="s">
        <v>548</v>
      </c>
      <c r="C80" s="986"/>
      <c r="D80" s="986"/>
      <c r="E80" s="986"/>
    </row>
    <row r="81" spans="1:5" ht="6.75" customHeight="1">
      <c r="A81" s="332"/>
      <c r="B81"/>
      <c r="C81" s="183"/>
      <c r="D81" s="183"/>
      <c r="E81" s="183"/>
    </row>
    <row r="82" spans="1:5" ht="50.25" customHeight="1">
      <c r="A82" s="987" t="s">
        <v>549</v>
      </c>
      <c r="B82" s="987"/>
      <c r="C82" s="987"/>
      <c r="D82" s="987"/>
      <c r="E82" s="987"/>
    </row>
    <row r="83" spans="1:5" ht="24.95" customHeight="1">
      <c r="A83" s="36" t="s">
        <v>6</v>
      </c>
      <c r="B83" s="67" t="str">
        <f>'Attach 3(JV)'!B24</f>
        <v/>
      </c>
      <c r="D83" s="59" t="s">
        <v>4</v>
      </c>
      <c r="E83" s="240" t="str">
        <f>'Attach 3(JV)'!E24</f>
        <v/>
      </c>
    </row>
    <row r="84" spans="1:5" ht="34.5" customHeight="1">
      <c r="A84" s="36" t="s">
        <v>7</v>
      </c>
      <c r="B84" s="240" t="str">
        <f>'Attach 3(JV)'!B25</f>
        <v/>
      </c>
      <c r="D84" s="59" t="s">
        <v>5</v>
      </c>
      <c r="E84" s="240" t="str">
        <f>'Attach 3(JV)'!E25</f>
        <v/>
      </c>
    </row>
    <row r="85" spans="1:5" ht="24.95" customHeight="1">
      <c r="D85" s="59"/>
      <c r="E85" s="38"/>
    </row>
    <row r="86" spans="1:5" ht="48" customHeight="1">
      <c r="A86" s="38"/>
    </row>
    <row r="87" spans="1:5" ht="96" customHeight="1"/>
    <row r="88" spans="1:5" ht="20.100000000000001" customHeight="1">
      <c r="A88" s="38"/>
    </row>
    <row r="89" spans="1:5" ht="46.5" customHeight="1"/>
    <row r="90" spans="1:5" ht="20.100000000000001" customHeight="1">
      <c r="A90" s="38"/>
    </row>
    <row r="91" spans="1:5" ht="20.100000000000001" customHeight="1"/>
    <row r="92" spans="1:5" ht="20.100000000000001" customHeight="1">
      <c r="A92" s="38"/>
    </row>
    <row r="93" spans="1:5" ht="20.100000000000001" customHeight="1"/>
    <row r="94" spans="1:5" ht="20.100000000000001" customHeight="1"/>
    <row r="95" spans="1:5" ht="20.100000000000001" customHeight="1"/>
    <row r="96" spans="1:5" ht="20.100000000000001" customHeight="1"/>
    <row r="112" ht="62.25" customHeight="1"/>
    <row r="114" ht="57" customHeight="1"/>
    <row r="116" ht="40.5" customHeight="1"/>
  </sheetData>
  <sheetProtection password="CBD2" sheet="1" formatColumns="0" formatRows="0" selectLockedCells="1"/>
  <customSheetViews>
    <customSheetView guid="{B36D49CA-5796-4086-B7D0-4AD7F327B4EC}" scale="130" showPageBreaks="1" showGridLines="0" printArea="1" hiddenRows="1" hiddenColumns="1" view="pageBreakPreview" topLeftCell="A10">
      <selection activeCell="E21" sqref="E21"/>
      <pageMargins left="0.75" right="0.63" top="0.57999999999999996" bottom="0.6" header="0.34" footer="0.35"/>
      <pageSetup orientation="portrait" r:id="rId1"/>
      <headerFooter alignWithMargins="0">
        <oddFooter>&amp;R&amp;"Book Antiqua,Bold"&amp;8 Page &amp;P of &amp;N</oddFooter>
      </headerFooter>
    </customSheetView>
    <customSheetView guid="{CD28740F-9825-447C-B887-B18F0232D126}" scale="130" showPageBreaks="1" showGridLines="0" printArea="1" hiddenRows="1" hiddenColumns="1" view="pageBreakPreview" topLeftCell="A10">
      <selection activeCell="E21" sqref="E21"/>
      <pageMargins left="0.75" right="0.63" top="0.57999999999999996" bottom="0.6" header="0.34" footer="0.35"/>
      <pageSetup orientation="portrait" r:id="rId2"/>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9">
      <selection activeCell="E33" sqref="E33"/>
      <rowBreaks count="3" manualBreakCount="3">
        <brk id="30" max="4" man="1"/>
        <brk id="31" max="4" man="1"/>
        <brk id="53" max="4" man="1"/>
      </rowBreaks>
      <pageMargins left="0.75" right="0.63" top="0.57999999999999996" bottom="0.6" header="0.34" footer="0.35"/>
      <pageSetup scale="99" orientation="portrait" r:id="rId4"/>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7">
      <selection activeCell="E19" sqref="E19"/>
      <rowBreaks count="2" manualBreakCount="2">
        <brk id="31" max="4" man="1"/>
        <brk id="54"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B07CB001-8FAF-40AD-8AD5-A65A64B33B35}"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82">
      <selection activeCell="E25" sqref="E25"/>
      <rowBreaks count="3" manualBreakCount="3">
        <brk id="30" max="4" man="1"/>
        <brk id="31" max="4" man="1"/>
        <brk id="5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61">
      <selection activeCell="E62" sqref="E62"/>
      <rowBreaks count="3" manualBreakCount="3">
        <brk id="30" max="4" man="1"/>
        <brk id="31" max="4" man="1"/>
        <brk id="5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38">
      <selection activeCell="E62" sqref="E62"/>
      <rowBreaks count="2" manualBreakCount="2">
        <brk id="31" max="4" man="1"/>
        <brk id="5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E38" sqref="E38"/>
      <rowBreaks count="2" manualBreakCount="2">
        <brk id="31" max="4" man="1"/>
        <brk id="5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53">
      <selection activeCell="E71" sqref="E71"/>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CB7CD015-9A92-451A-BEF4-2BC98E3768D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44C1C443-3199-4288-884A-D16AF7B2CD6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37">
      <selection activeCell="E19" sqref="E19"/>
      <rowBreaks count="1" manualBreakCount="1">
        <brk id="33" max="4" man="1"/>
      </rowBreaks>
      <pageMargins left="0.75" right="0.63" top="0.57999999999999996" bottom="0.6" header="0.34" footer="0.35"/>
      <pageSetup scale="99" orientation="portrait" r:id="rId15"/>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6"/>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9"/>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21"/>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22"/>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0">
      <selection activeCell="B75" sqref="B75:C75"/>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14C32814-5A59-4863-9FB1-822FBB75D7D1}"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1F125E51-1799-42D0-B41E-DC039BB17D59}" showPageBreaks="1" showGridLines="0" printArea="1" hiddenRows="1" hiddenColumns="1" view="pageBreakPreview">
      <selection activeCell="E25" sqref="E25"/>
      <rowBreaks count="3" manualBreakCount="3">
        <brk id="30" max="4" man="1"/>
        <brk id="31" max="4" man="1"/>
        <brk id="5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77353208-2D17-4D2E-ADE3-4F168F350B73}"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0"/>
      <headerFooter alignWithMargins="0">
        <oddFooter>&amp;R&amp;"Book Antiqua,Bold"&amp;8 Page &amp;P of &amp;N</oddFooter>
      </headerFooter>
    </customSheetView>
    <customSheetView guid="{FC200EB0-6614-47DB-96CE-7610471486D9}" showPageBreaks="1" showGridLines="0" printArea="1" hiddenRows="1" hiddenColumns="1" view="pageBreakPreview">
      <selection activeCell="E19" sqref="E19"/>
      <pageMargins left="0.75" right="0.63" top="0.57999999999999996" bottom="0.6" header="0.34" footer="0.35"/>
      <pageSetup orientation="portrait" r:id="rId31"/>
      <headerFooter alignWithMargins="0">
        <oddFooter>&amp;R&amp;"Book Antiqua,Bold"&amp;8 Page &amp;P of &amp;N</oddFooter>
      </headerFooter>
    </customSheetView>
    <customSheetView guid="{35C772BD-8F05-4A18-BEC8-6AF744E22539}" showPageBreaks="1" showGridLines="0" printArea="1" hiddenRows="1" hiddenColumns="1" view="pageBreakPreview" topLeftCell="A16">
      <selection activeCell="E20" sqref="E20"/>
      <pageMargins left="0.75" right="0.63" top="0.57999999999999996" bottom="0.6" header="0.34" footer="0.35"/>
      <pageSetup orientation="portrait" r:id="rId32"/>
      <headerFooter alignWithMargins="0">
        <oddFooter>&amp;R&amp;"Book Antiqua,Bold"&amp;8 Page &amp;P of &amp;N</oddFooter>
      </headerFooter>
    </customSheetView>
  </customSheetViews>
  <mergeCells count="72">
    <mergeCell ref="B79:E79"/>
    <mergeCell ref="B80:E80"/>
    <mergeCell ref="A82:E82"/>
    <mergeCell ref="B37:D37"/>
    <mergeCell ref="B38:D38"/>
    <mergeCell ref="A77:E77"/>
    <mergeCell ref="B78:E78"/>
    <mergeCell ref="B59:D59"/>
    <mergeCell ref="B60:D60"/>
    <mergeCell ref="B50:D50"/>
    <mergeCell ref="A74:E74"/>
    <mergeCell ref="B63:D63"/>
    <mergeCell ref="B70:D70"/>
    <mergeCell ref="B71:D71"/>
    <mergeCell ref="B72:D72"/>
    <mergeCell ref="B73:D73"/>
    <mergeCell ref="B67:D67"/>
    <mergeCell ref="B68:D68"/>
    <mergeCell ref="B69:D69"/>
    <mergeCell ref="B65:D65"/>
    <mergeCell ref="B66:D66"/>
    <mergeCell ref="B42:D42"/>
    <mergeCell ref="B43:D43"/>
    <mergeCell ref="B48:D48"/>
    <mergeCell ref="B49:D49"/>
    <mergeCell ref="B45:D45"/>
    <mergeCell ref="B46:D46"/>
    <mergeCell ref="B47:D47"/>
    <mergeCell ref="B52:D52"/>
    <mergeCell ref="B54:D54"/>
    <mergeCell ref="B55:D55"/>
    <mergeCell ref="B56:D56"/>
    <mergeCell ref="B51:D51"/>
    <mergeCell ref="B64:D64"/>
    <mergeCell ref="B57:D57"/>
    <mergeCell ref="B53:D53"/>
    <mergeCell ref="B58:D58"/>
    <mergeCell ref="B62:D62"/>
    <mergeCell ref="B61:D61"/>
    <mergeCell ref="B29:D29"/>
    <mergeCell ref="B30:D30"/>
    <mergeCell ref="B41:D41"/>
    <mergeCell ref="B40:D40"/>
    <mergeCell ref="B31:D31"/>
    <mergeCell ref="B32:D32"/>
    <mergeCell ref="B33:D33"/>
    <mergeCell ref="B34:D34"/>
    <mergeCell ref="B39:D39"/>
    <mergeCell ref="E35:E36"/>
    <mergeCell ref="B36:D36"/>
    <mergeCell ref="B35:D35"/>
    <mergeCell ref="B44:D44"/>
    <mergeCell ref="B11:D11"/>
    <mergeCell ref="B27:D27"/>
    <mergeCell ref="B12:D12"/>
    <mergeCell ref="B16:E16"/>
    <mergeCell ref="B17:E17"/>
    <mergeCell ref="B13:D13"/>
    <mergeCell ref="B23:E23"/>
    <mergeCell ref="B22:E22"/>
    <mergeCell ref="B24:D24"/>
    <mergeCell ref="B25:D25"/>
    <mergeCell ref="B26:D26"/>
    <mergeCell ref="B28:D28"/>
    <mergeCell ref="B18:D18"/>
    <mergeCell ref="B19:D19"/>
    <mergeCell ref="B21:D21"/>
    <mergeCell ref="A3:E3"/>
    <mergeCell ref="A5:E5"/>
    <mergeCell ref="A8:D8"/>
    <mergeCell ref="B9:D9"/>
    <mergeCell ref="B10:D10"/>
  </mergeCells>
  <conditionalFormatting sqref="F38:IV38 A38:D38">
    <cfRule type="expression" dxfId="9" priority="1" stopIfTrue="1">
      <formula>$F$37=0</formula>
    </cfRule>
  </conditionalFormatting>
  <dataValidations count="3">
    <dataValidation type="list" allowBlank="1" showInputMessage="1" showErrorMessage="1" sqref="E19:E21 E37" xr:uid="{00000000-0002-0000-1400-000000000000}">
      <formula1>"Yes, No"</formula1>
    </dataValidation>
    <dataValidation type="list" allowBlank="1" showInputMessage="1" showErrorMessage="1" sqref="E70" xr:uid="{00000000-0002-0000-1400-000001000000}">
      <formula1>$Z$69:$Z$70</formula1>
    </dataValidation>
    <dataValidation type="list" allowBlank="1" showInputMessage="1" showErrorMessage="1" sqref="E39" xr:uid="{00000000-0002-0000-1400-000002000000}">
      <formula1>"Yes (Documentary evidence attached), No"</formula1>
    </dataValidation>
  </dataValidations>
  <pageMargins left="0.75" right="0.63" top="0.57999999999999996" bottom="0.6" header="0.34" footer="0.35"/>
  <pageSetup orientation="portrait" r:id="rId33"/>
  <headerFooter alignWithMargins="0">
    <oddFooter>&amp;R&amp;"Book Antiqua,Bold"&amp;8 Page &amp;P of &amp;N</oddFooter>
  </headerFooter>
  <drawing r:id="rId34"/>
  <legacyDrawing r:id="rId35"/>
  <mc:AlternateContent xmlns:mc="http://schemas.openxmlformats.org/markup-compatibility/2006">
    <mc:Choice Requires="x14">
      <controls>
        <mc:AlternateContent xmlns:mc="http://schemas.openxmlformats.org/markup-compatibility/2006">
          <mc:Choice Requires="x14">
            <control shapeId="24577" r:id="rId36" name="Option Button 1">
              <controlPr defaultSize="0" autoFill="0" autoLine="0" autoPict="0">
                <anchor moveWithCells="1">
                  <from>
                    <xdr:col>1</xdr:col>
                    <xdr:colOff>1123950</xdr:colOff>
                    <xdr:row>70</xdr:row>
                    <xdr:rowOff>19050</xdr:rowOff>
                  </from>
                  <to>
                    <xdr:col>2</xdr:col>
                    <xdr:colOff>752475</xdr:colOff>
                    <xdr:row>71</xdr:row>
                    <xdr:rowOff>0</xdr:rowOff>
                  </to>
                </anchor>
              </controlPr>
            </control>
          </mc:Choice>
        </mc:AlternateContent>
        <mc:AlternateContent xmlns:mc="http://schemas.openxmlformats.org/markup-compatibility/2006">
          <mc:Choice Requires="x14">
            <control shapeId="24578" r:id="rId37" name="Option Button 2">
              <controlPr defaultSize="0" autoFill="0" autoLine="0" autoPict="0">
                <anchor moveWithCells="1">
                  <from>
                    <xdr:col>2</xdr:col>
                    <xdr:colOff>685800</xdr:colOff>
                    <xdr:row>70</xdr:row>
                    <xdr:rowOff>19050</xdr:rowOff>
                  </from>
                  <to>
                    <xdr:col>3</xdr:col>
                    <xdr:colOff>923925</xdr:colOff>
                    <xdr:row>71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10"/>
  </sheetPr>
  <dimension ref="A1:BB94"/>
  <sheetViews>
    <sheetView showGridLines="0" showZeros="0" view="pageBreakPreview" zoomScale="175" zoomScaleNormal="100" zoomScaleSheetLayoutView="175" workbookViewId="0">
      <selection activeCell="H21" sqref="H21:L21"/>
    </sheetView>
  </sheetViews>
  <sheetFormatPr defaultRowHeight="16.5"/>
  <cols>
    <col min="1" max="1" width="12.140625" style="29" customWidth="1"/>
    <col min="2" max="2" width="18.140625" style="29" customWidth="1"/>
    <col min="3" max="5" width="7.42578125" style="29" customWidth="1"/>
    <col min="6" max="8" width="7.42578125" style="24" customWidth="1"/>
    <col min="9" max="9" width="9.7109375" style="25" customWidth="1"/>
    <col min="10" max="10" width="11.85546875" style="25" customWidth="1"/>
    <col min="11" max="11" width="11.28515625" style="25" customWidth="1"/>
    <col min="12" max="12" width="9.42578125" style="25" customWidth="1"/>
    <col min="13" max="54" width="9.140625" style="82"/>
    <col min="55" max="16384" width="9.140625" style="25"/>
  </cols>
  <sheetData>
    <row r="1" spans="1:26">
      <c r="A1" s="21" t="str">
        <f>Basic!A3&amp;Basic!B3</f>
        <v>Specification No. :CC/NT/W-AIS/DOM/A06/24/04589</v>
      </c>
      <c r="B1" s="22"/>
      <c r="C1" s="22"/>
      <c r="D1" s="22"/>
      <c r="E1" s="22"/>
      <c r="F1" s="87"/>
      <c r="G1" s="87"/>
      <c r="H1" s="87"/>
      <c r="I1" s="88"/>
      <c r="J1" s="88"/>
      <c r="K1" s="88"/>
      <c r="L1" s="23" t="str">
        <f>"Attachment-16 "</f>
        <v xml:space="preserve">Attachment-16 </v>
      </c>
    </row>
    <row r="2" spans="1:26" ht="11.25" customHeight="1">
      <c r="Z2" s="155">
        <f>'Attach 3(JV)'!Z2</f>
        <v>0</v>
      </c>
    </row>
    <row r="3" spans="1:26" ht="97.5" customHeight="1">
      <c r="A3" s="614" t="str">
        <f>'Attach 3(JV)'!A3</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614"/>
      <c r="C3" s="614"/>
      <c r="D3" s="614"/>
      <c r="E3" s="614"/>
      <c r="F3" s="614"/>
      <c r="G3" s="614"/>
      <c r="H3" s="614"/>
      <c r="I3" s="614"/>
      <c r="J3" s="614"/>
      <c r="K3" s="614"/>
      <c r="L3" s="614"/>
    </row>
    <row r="4" spans="1:26" ht="15.95" customHeight="1">
      <c r="A4" s="28"/>
      <c r="H4" s="30"/>
      <c r="I4" s="10"/>
    </row>
    <row r="5" spans="1:26" ht="20.100000000000001" customHeight="1">
      <c r="A5" s="609" t="s">
        <v>8</v>
      </c>
      <c r="B5" s="609"/>
      <c r="C5" s="609"/>
      <c r="D5" s="609"/>
      <c r="E5" s="609"/>
      <c r="F5" s="609"/>
      <c r="G5" s="609"/>
      <c r="H5" s="609"/>
      <c r="I5" s="609"/>
      <c r="J5" s="609"/>
      <c r="K5" s="609"/>
      <c r="L5" s="609"/>
    </row>
    <row r="6" spans="1:26" ht="15.95" customHeight="1">
      <c r="A6" s="32"/>
      <c r="H6" s="30"/>
      <c r="I6" s="10"/>
    </row>
    <row r="7" spans="1:26" ht="20.100000000000001" customHeight="1">
      <c r="A7" s="33" t="str">
        <f>'Attach 3(JV)'!A7</f>
        <v>Bidder’s Name and Address :</v>
      </c>
      <c r="G7" s="14" t="str">
        <f>'Attach 3(JV)'!E7</f>
        <v>To:</v>
      </c>
      <c r="I7" s="10"/>
    </row>
    <row r="8" spans="1:26" ht="36" customHeight="1">
      <c r="A8" s="607" t="str">
        <f>'Attach 3(JV)'!A8</f>
        <v/>
      </c>
      <c r="B8" s="607"/>
      <c r="C8" s="607"/>
      <c r="D8" s="607"/>
      <c r="E8" s="607"/>
      <c r="F8" s="607"/>
      <c r="G8" s="11" t="str">
        <f>'Attach 3(JV)'!E8</f>
        <v>Contract Services</v>
      </c>
      <c r="I8" s="10"/>
    </row>
    <row r="9" spans="1:26" ht="20.100000000000001" customHeight="1">
      <c r="A9" s="12" t="s">
        <v>353</v>
      </c>
      <c r="B9" s="611" t="str">
        <f>'Attach 3(JV)'!B9</f>
        <v/>
      </c>
      <c r="C9" s="611"/>
      <c r="D9" s="611"/>
      <c r="E9" s="611"/>
      <c r="F9" s="611"/>
      <c r="G9" s="11" t="str">
        <f>'Attach 3(JV)'!E9</f>
        <v>Power Grid Corporation of India Ltd.,</v>
      </c>
      <c r="I9" s="10"/>
    </row>
    <row r="10" spans="1:26" ht="20.100000000000001" customHeight="1">
      <c r="A10" s="12" t="s">
        <v>355</v>
      </c>
      <c r="B10" s="611" t="str">
        <f>'Attach 3(JV)'!B10</f>
        <v/>
      </c>
      <c r="C10" s="611"/>
      <c r="D10" s="611"/>
      <c r="E10" s="611"/>
      <c r="F10" s="611"/>
      <c r="G10" s="11" t="str">
        <f>'Attach 3(JV)'!E10</f>
        <v>"Saudamini", Plot No. 2, Sector 29</v>
      </c>
      <c r="I10" s="10"/>
    </row>
    <row r="11" spans="1:26" ht="20.100000000000001" customHeight="1">
      <c r="B11" s="611" t="str">
        <f>'Attach 3(JV)'!B11</f>
        <v/>
      </c>
      <c r="C11" s="611"/>
      <c r="D11" s="611"/>
      <c r="E11" s="611"/>
      <c r="F11" s="611"/>
      <c r="G11" s="11" t="str">
        <f>'Attach 3(JV)'!E11</f>
        <v>Gurgaon (Haryana) - 122001</v>
      </c>
    </row>
    <row r="12" spans="1:26" ht="20.100000000000001" customHeight="1">
      <c r="A12" s="32"/>
      <c r="B12" s="611" t="str">
        <f>'Attach 3(JV)'!B12</f>
        <v/>
      </c>
      <c r="C12" s="611"/>
      <c r="D12" s="611"/>
      <c r="E12" s="611"/>
      <c r="F12" s="611"/>
      <c r="G12" s="11"/>
    </row>
    <row r="13" spans="1:26" ht="15.95" customHeight="1">
      <c r="A13" s="32"/>
      <c r="B13" s="129"/>
      <c r="C13" s="129"/>
      <c r="D13" s="129"/>
      <c r="E13" s="129"/>
      <c r="F13" s="129"/>
    </row>
    <row r="14" spans="1:26" ht="20.100000000000001" customHeight="1">
      <c r="A14" s="29" t="s">
        <v>347</v>
      </c>
    </row>
    <row r="15" spans="1:26" ht="20.100000000000001" customHeight="1">
      <c r="A15" s="32"/>
    </row>
    <row r="16" spans="1:26" ht="57.75" customHeight="1">
      <c r="A16" s="894" t="s">
        <v>13</v>
      </c>
      <c r="B16" s="894"/>
      <c r="C16" s="894"/>
      <c r="D16" s="894"/>
      <c r="E16" s="894"/>
      <c r="F16" s="894"/>
      <c r="G16" s="894"/>
      <c r="H16" s="894"/>
      <c r="I16" s="894"/>
      <c r="J16" s="894"/>
      <c r="K16" s="894"/>
      <c r="L16" s="894"/>
    </row>
    <row r="17" spans="1:12" ht="20.100000000000001" customHeight="1">
      <c r="A17" s="89">
        <v>1</v>
      </c>
      <c r="B17" s="90" t="s">
        <v>14</v>
      </c>
    </row>
    <row r="18" spans="1:12" ht="82.5" customHeight="1">
      <c r="A18" s="53"/>
      <c r="B18" s="1000" t="s">
        <v>15</v>
      </c>
      <c r="C18" s="1000"/>
      <c r="D18" s="1000"/>
      <c r="E18" s="1000"/>
      <c r="F18" s="1000"/>
      <c r="G18" s="1000"/>
      <c r="H18" s="1000"/>
      <c r="I18" s="1000"/>
      <c r="J18" s="1000"/>
      <c r="K18" s="1000"/>
      <c r="L18" s="1000"/>
    </row>
    <row r="19" spans="1:12" ht="60.75" customHeight="1">
      <c r="A19" s="54">
        <v>1.1000000000000001</v>
      </c>
      <c r="B19" s="1003" t="s">
        <v>16</v>
      </c>
      <c r="C19" s="1003"/>
      <c r="D19" s="1003"/>
      <c r="E19" s="1003"/>
      <c r="F19" s="1003"/>
      <c r="G19" s="1003"/>
      <c r="H19" s="1003"/>
      <c r="I19" s="1003"/>
      <c r="J19" s="1003"/>
      <c r="K19" s="1003"/>
      <c r="L19" s="1003"/>
    </row>
    <row r="20" spans="1:12" ht="33" customHeight="1">
      <c r="A20" s="53"/>
      <c r="B20" s="604" t="str">
        <f>IF('Names of Bidder'!D9="Sole Bidder","Name of the Bidder (Sole Bidder)", "Name of Bidder (Lead Partner)")</f>
        <v>Name of the Bidder (Sole Bidder)</v>
      </c>
      <c r="C20" s="604"/>
      <c r="D20" s="604"/>
      <c r="E20" s="604"/>
      <c r="F20" s="604"/>
      <c r="G20" s="604"/>
      <c r="H20" s="1005" t="str">
        <f>B9</f>
        <v/>
      </c>
      <c r="I20" s="1005"/>
      <c r="J20" s="1005"/>
      <c r="K20" s="1005"/>
      <c r="L20" s="1005"/>
    </row>
    <row r="21" spans="1:12" ht="33" customHeight="1">
      <c r="A21" s="35"/>
      <c r="B21" s="604" t="s">
        <v>17</v>
      </c>
      <c r="C21" s="604"/>
      <c r="D21" s="604"/>
      <c r="E21" s="604"/>
      <c r="F21" s="604"/>
      <c r="G21" s="604"/>
      <c r="H21" s="999" t="s">
        <v>58</v>
      </c>
      <c r="I21" s="999"/>
      <c r="J21" s="999"/>
      <c r="K21" s="999"/>
      <c r="L21" s="999"/>
    </row>
    <row r="22" spans="1:12" ht="33" customHeight="1">
      <c r="A22" s="35"/>
      <c r="B22" s="604" t="s">
        <v>18</v>
      </c>
      <c r="C22" s="604"/>
      <c r="D22" s="604"/>
      <c r="E22" s="604"/>
      <c r="F22" s="604"/>
      <c r="G22" s="604"/>
      <c r="H22" s="999"/>
      <c r="I22" s="999"/>
      <c r="J22" s="999"/>
      <c r="K22" s="999"/>
      <c r="L22" s="999"/>
    </row>
    <row r="23" spans="1:12" ht="33" customHeight="1">
      <c r="A23" s="35"/>
      <c r="B23" s="604" t="s">
        <v>19</v>
      </c>
      <c r="C23" s="604"/>
      <c r="D23" s="604"/>
      <c r="E23" s="604"/>
      <c r="F23" s="604"/>
      <c r="G23" s="604"/>
      <c r="H23" s="999"/>
      <c r="I23" s="999"/>
      <c r="J23" s="999"/>
      <c r="K23" s="999"/>
      <c r="L23" s="999"/>
    </row>
    <row r="24" spans="1:12" ht="33" customHeight="1">
      <c r="A24" s="35"/>
      <c r="B24" s="604" t="s">
        <v>20</v>
      </c>
      <c r="C24" s="604"/>
      <c r="D24" s="604"/>
      <c r="E24" s="604"/>
      <c r="F24" s="604"/>
      <c r="G24" s="604"/>
      <c r="H24" s="999"/>
      <c r="I24" s="999"/>
      <c r="J24" s="999"/>
      <c r="K24" s="999"/>
      <c r="L24" s="999"/>
    </row>
    <row r="25" spans="1:12" ht="6" customHeight="1">
      <c r="A25" s="35"/>
      <c r="B25" s="183"/>
      <c r="C25" s="183"/>
      <c r="D25" s="183"/>
      <c r="E25" s="183"/>
      <c r="F25" s="183"/>
      <c r="G25" s="183"/>
      <c r="H25" s="184"/>
      <c r="I25" s="184"/>
      <c r="J25" s="184"/>
      <c r="K25" s="184"/>
      <c r="L25" s="184"/>
    </row>
    <row r="26" spans="1:12" ht="18.95" customHeight="1">
      <c r="A26" s="54">
        <v>1.2</v>
      </c>
      <c r="B26" s="1002" t="s">
        <v>173</v>
      </c>
      <c r="C26" s="1002"/>
      <c r="D26" s="1002"/>
      <c r="E26" s="1002"/>
      <c r="F26" s="1002"/>
      <c r="G26" s="1002"/>
      <c r="H26" s="1002"/>
      <c r="I26" s="1002"/>
      <c r="J26" s="1002"/>
      <c r="K26" s="1002"/>
      <c r="L26" s="1002"/>
    </row>
    <row r="27" spans="1:12" ht="18.95" customHeight="1">
      <c r="A27" s="57" t="s">
        <v>21</v>
      </c>
      <c r="B27" s="29" t="s">
        <v>22</v>
      </c>
      <c r="D27" s="91"/>
      <c r="E27" s="91"/>
    </row>
    <row r="28" spans="1:12" ht="18.95" customHeight="1">
      <c r="A28" s="35"/>
      <c r="B28" s="606" t="s">
        <v>23</v>
      </c>
      <c r="C28" s="606"/>
      <c r="D28" s="892"/>
      <c r="E28" s="892"/>
      <c r="F28" s="892"/>
      <c r="G28" s="892"/>
      <c r="H28" s="892"/>
      <c r="I28" s="892"/>
      <c r="J28" s="892"/>
      <c r="K28" s="892"/>
      <c r="L28" s="892"/>
    </row>
    <row r="29" spans="1:12" ht="18.95" customHeight="1">
      <c r="A29" s="35"/>
      <c r="B29" s="997" t="s">
        <v>24</v>
      </c>
      <c r="C29" s="998"/>
      <c r="D29" s="996"/>
      <c r="E29" s="996"/>
      <c r="F29" s="996"/>
      <c r="G29" s="996"/>
      <c r="H29" s="996"/>
      <c r="I29" s="996"/>
      <c r="J29" s="996"/>
      <c r="K29" s="996"/>
      <c r="L29" s="996"/>
    </row>
    <row r="30" spans="1:12" ht="18.95" customHeight="1">
      <c r="A30" s="35"/>
      <c r="B30" s="94"/>
      <c r="C30" s="55"/>
      <c r="D30" s="1006"/>
      <c r="E30" s="1006"/>
      <c r="F30" s="1006"/>
      <c r="G30" s="1006"/>
      <c r="H30" s="1006"/>
      <c r="I30" s="1006"/>
      <c r="J30" s="1006"/>
      <c r="K30" s="1006"/>
      <c r="L30" s="1006"/>
    </row>
    <row r="31" spans="1:12" ht="18.95" customHeight="1">
      <c r="A31" s="35"/>
      <c r="B31" s="94"/>
      <c r="C31" s="55"/>
      <c r="D31" s="1006"/>
      <c r="E31" s="1006"/>
      <c r="F31" s="1006"/>
      <c r="G31" s="1006"/>
      <c r="H31" s="1006"/>
      <c r="I31" s="1006"/>
      <c r="J31" s="1006"/>
      <c r="K31" s="1006"/>
      <c r="L31" s="1006"/>
    </row>
    <row r="32" spans="1:12" ht="18.95" customHeight="1">
      <c r="A32" s="35"/>
      <c r="B32" s="95"/>
      <c r="C32" s="56"/>
      <c r="D32" s="1004"/>
      <c r="E32" s="1004"/>
      <c r="F32" s="1004"/>
      <c r="G32" s="1004"/>
      <c r="H32" s="1004"/>
      <c r="I32" s="1004"/>
      <c r="J32" s="1004"/>
      <c r="K32" s="1004"/>
      <c r="L32" s="1004"/>
    </row>
    <row r="33" spans="1:54" ht="18.95" customHeight="1">
      <c r="A33" s="35"/>
      <c r="B33" s="606" t="s">
        <v>25</v>
      </c>
      <c r="C33" s="606"/>
      <c r="D33" s="892"/>
      <c r="E33" s="892"/>
      <c r="F33" s="892"/>
      <c r="G33" s="892"/>
      <c r="H33" s="892"/>
      <c r="I33" s="892"/>
      <c r="J33" s="892"/>
      <c r="K33" s="892"/>
      <c r="L33" s="892"/>
    </row>
    <row r="34" spans="1:54" ht="18.95" customHeight="1">
      <c r="A34" s="35"/>
      <c r="B34" s="606" t="s">
        <v>26</v>
      </c>
      <c r="C34" s="606"/>
      <c r="D34" s="892"/>
      <c r="E34" s="892"/>
      <c r="F34" s="892"/>
      <c r="G34" s="892"/>
      <c r="H34" s="892"/>
      <c r="I34" s="892"/>
      <c r="J34" s="892"/>
      <c r="K34" s="892"/>
      <c r="L34" s="892"/>
    </row>
    <row r="35" spans="1:54" ht="18.95" customHeight="1">
      <c r="A35" s="35"/>
      <c r="B35" s="606" t="s">
        <v>27</v>
      </c>
      <c r="C35" s="606"/>
      <c r="D35" s="892"/>
      <c r="E35" s="892"/>
      <c r="F35" s="892"/>
      <c r="G35" s="892"/>
      <c r="H35" s="892"/>
      <c r="I35" s="892"/>
      <c r="J35" s="892"/>
      <c r="K35" s="892"/>
      <c r="L35" s="892"/>
    </row>
    <row r="36" spans="1:54" ht="18.95" customHeight="1">
      <c r="A36" s="35"/>
      <c r="B36" s="606" t="s">
        <v>28</v>
      </c>
      <c r="C36" s="606"/>
      <c r="D36" s="892"/>
      <c r="E36" s="892"/>
      <c r="F36" s="892"/>
      <c r="G36" s="892"/>
      <c r="H36" s="892"/>
      <c r="I36" s="892"/>
      <c r="J36" s="892"/>
      <c r="K36" s="892"/>
      <c r="L36" s="892"/>
    </row>
    <row r="37" spans="1:54" ht="8.1" customHeight="1">
      <c r="A37" s="35"/>
      <c r="B37" s="96"/>
      <c r="C37" s="96"/>
      <c r="D37" s="97"/>
      <c r="E37" s="97"/>
      <c r="F37" s="97"/>
      <c r="G37" s="97"/>
      <c r="H37" s="97"/>
      <c r="I37" s="97"/>
      <c r="J37" s="97"/>
      <c r="K37" s="97"/>
      <c r="L37" s="97"/>
    </row>
    <row r="38" spans="1:54" ht="61.5" customHeight="1">
      <c r="A38" s="58" t="s">
        <v>30</v>
      </c>
      <c r="B38" s="1000" t="s">
        <v>29</v>
      </c>
      <c r="C38" s="1000"/>
      <c r="D38" s="1000"/>
      <c r="E38" s="1000"/>
      <c r="F38" s="1000"/>
      <c r="G38" s="1000"/>
      <c r="H38" s="1000"/>
      <c r="I38" s="1000"/>
      <c r="J38" s="1000"/>
      <c r="K38" s="1000"/>
      <c r="L38" s="1000"/>
    </row>
    <row r="39" spans="1:54" ht="33.75" customHeight="1">
      <c r="A39" s="35"/>
      <c r="B39" s="93" t="s">
        <v>351</v>
      </c>
      <c r="C39" s="1001" t="s">
        <v>31</v>
      </c>
      <c r="D39" s="1001"/>
      <c r="E39" s="1001"/>
      <c r="F39" s="1001"/>
      <c r="G39" s="1001" t="s">
        <v>32</v>
      </c>
      <c r="H39" s="1001"/>
      <c r="I39" s="1001" t="s">
        <v>33</v>
      </c>
      <c r="J39" s="1001"/>
      <c r="K39" s="1001"/>
      <c r="L39" s="1001"/>
    </row>
    <row r="40" spans="1:54" ht="38.1" customHeight="1">
      <c r="B40" s="103"/>
      <c r="C40" s="892"/>
      <c r="D40" s="892"/>
      <c r="E40" s="892"/>
      <c r="F40" s="892"/>
      <c r="G40" s="1007"/>
      <c r="H40" s="1007"/>
      <c r="I40" s="892"/>
      <c r="J40" s="892"/>
      <c r="K40" s="892"/>
      <c r="L40" s="892"/>
    </row>
    <row r="41" spans="1:54" ht="38.1" customHeight="1">
      <c r="A41" s="35"/>
      <c r="B41" s="103"/>
      <c r="C41" s="892"/>
      <c r="D41" s="892"/>
      <c r="E41" s="892"/>
      <c r="F41" s="892"/>
      <c r="G41" s="1007"/>
      <c r="H41" s="1007"/>
      <c r="I41" s="892"/>
      <c r="J41" s="892"/>
      <c r="K41" s="892"/>
      <c r="L41" s="892"/>
    </row>
    <row r="42" spans="1:54" ht="42" customHeight="1">
      <c r="A42" s="58" t="s">
        <v>506</v>
      </c>
      <c r="B42" s="1000" t="s">
        <v>507</v>
      </c>
      <c r="C42" s="1000"/>
      <c r="D42" s="1000"/>
      <c r="E42" s="1000"/>
      <c r="F42" s="1000"/>
      <c r="G42" s="1000"/>
      <c r="H42" s="1000"/>
      <c r="I42" s="1000"/>
      <c r="J42" s="1000"/>
      <c r="K42" s="1000"/>
      <c r="L42" s="1000"/>
    </row>
    <row r="43" spans="1:54" ht="52.5" customHeight="1">
      <c r="A43" s="35"/>
      <c r="B43" s="93" t="s">
        <v>351</v>
      </c>
      <c r="C43" s="1001" t="s">
        <v>508</v>
      </c>
      <c r="D43" s="1001"/>
      <c r="E43" s="1001"/>
      <c r="F43" s="1001"/>
      <c r="G43" s="1001" t="s">
        <v>509</v>
      </c>
      <c r="H43" s="1001"/>
      <c r="I43" s="1001" t="s">
        <v>510</v>
      </c>
      <c r="J43" s="1001"/>
      <c r="K43" s="1001"/>
      <c r="L43" s="1001"/>
    </row>
    <row r="44" spans="1:54" ht="38.1" customHeight="1">
      <c r="A44" s="35"/>
      <c r="B44" s="103"/>
      <c r="C44" s="892"/>
      <c r="D44" s="892"/>
      <c r="E44" s="892"/>
      <c r="F44" s="892"/>
      <c r="G44" s="1007"/>
      <c r="H44" s="1007"/>
      <c r="I44" s="892"/>
      <c r="J44" s="892"/>
      <c r="K44" s="892"/>
      <c r="L44" s="892"/>
    </row>
    <row r="45" spans="1:54" ht="38.1" customHeight="1">
      <c r="A45" s="35"/>
      <c r="B45" s="103"/>
      <c r="C45" s="892"/>
      <c r="D45" s="892"/>
      <c r="E45" s="892"/>
      <c r="F45" s="892"/>
      <c r="G45" s="1007"/>
      <c r="H45" s="1007"/>
      <c r="I45" s="892"/>
      <c r="J45" s="892"/>
      <c r="K45" s="892"/>
      <c r="L45" s="892"/>
    </row>
    <row r="46" spans="1:54" ht="20.100000000000001" customHeight="1">
      <c r="A46" s="89">
        <v>2</v>
      </c>
      <c r="B46" s="98" t="s">
        <v>34</v>
      </c>
    </row>
    <row r="47" spans="1:54" ht="78.75" customHeight="1">
      <c r="B47" s="1000" t="s">
        <v>35</v>
      </c>
      <c r="C47" s="1000"/>
      <c r="D47" s="1000"/>
      <c r="E47" s="1000"/>
      <c r="F47" s="1000"/>
      <c r="G47" s="1000"/>
      <c r="H47" s="1000"/>
      <c r="I47" s="1000"/>
      <c r="J47" s="1000"/>
      <c r="K47" s="1000"/>
      <c r="L47" s="1000"/>
    </row>
    <row r="48" spans="1:54" s="24" customFormat="1" ht="34.5" customHeight="1">
      <c r="A48" s="54">
        <v>2.1</v>
      </c>
      <c r="B48" s="1000" t="s">
        <v>36</v>
      </c>
      <c r="C48" s="1000"/>
      <c r="D48" s="1000"/>
      <c r="E48" s="1000"/>
      <c r="F48" s="1000"/>
      <c r="G48" s="1000"/>
      <c r="H48" s="1000"/>
      <c r="I48" s="1000"/>
      <c r="J48" s="1000"/>
      <c r="K48" s="1000"/>
      <c r="L48" s="1000"/>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row>
    <row r="49" spans="1:12" ht="51" customHeight="1">
      <c r="A49" s="35"/>
      <c r="B49" s="93" t="s">
        <v>37</v>
      </c>
      <c r="C49" s="1001" t="s">
        <v>38</v>
      </c>
      <c r="D49" s="1001"/>
      <c r="E49" s="1001"/>
      <c r="F49" s="1001"/>
      <c r="G49" s="1001" t="s">
        <v>39</v>
      </c>
      <c r="H49" s="1001"/>
      <c r="I49" s="1001" t="s">
        <v>115</v>
      </c>
      <c r="J49" s="1001"/>
      <c r="K49" s="1001" t="s">
        <v>116</v>
      </c>
      <c r="L49" s="1001"/>
    </row>
    <row r="50" spans="1:12" ht="27.95" customHeight="1">
      <c r="A50" s="35"/>
      <c r="B50" s="103">
        <v>1</v>
      </c>
      <c r="C50" s="892"/>
      <c r="D50" s="892"/>
      <c r="E50" s="892"/>
      <c r="F50" s="892"/>
      <c r="G50" s="1007"/>
      <c r="H50" s="1007"/>
      <c r="I50" s="1007"/>
      <c r="J50" s="1007"/>
      <c r="K50" s="1008"/>
      <c r="L50" s="1008"/>
    </row>
    <row r="51" spans="1:12" ht="27.95" customHeight="1">
      <c r="A51" s="35"/>
      <c r="B51" s="103">
        <v>2</v>
      </c>
      <c r="C51" s="892"/>
      <c r="D51" s="892"/>
      <c r="E51" s="892"/>
      <c r="F51" s="892"/>
      <c r="G51" s="1007"/>
      <c r="H51" s="1007"/>
      <c r="I51" s="1007"/>
      <c r="J51" s="1007"/>
      <c r="K51" s="1008"/>
      <c r="L51" s="1008"/>
    </row>
    <row r="52" spans="1:12" ht="27.95" customHeight="1">
      <c r="A52" s="35"/>
      <c r="B52" s="103">
        <v>3</v>
      </c>
      <c r="C52" s="892"/>
      <c r="D52" s="892"/>
      <c r="E52" s="892"/>
      <c r="F52" s="892"/>
      <c r="G52" s="1007"/>
      <c r="H52" s="1007"/>
      <c r="I52" s="1007"/>
      <c r="J52" s="1007"/>
      <c r="K52" s="1008"/>
      <c r="L52" s="1008"/>
    </row>
    <row r="53" spans="1:12" ht="27.95" customHeight="1">
      <c r="A53" s="35"/>
      <c r="B53" s="103">
        <v>4</v>
      </c>
      <c r="C53" s="892"/>
      <c r="D53" s="892"/>
      <c r="E53" s="892"/>
      <c r="F53" s="892"/>
      <c r="G53" s="1007"/>
      <c r="H53" s="1007"/>
      <c r="I53" s="1007"/>
      <c r="J53" s="1007"/>
      <c r="K53" s="1008"/>
      <c r="L53" s="1008"/>
    </row>
    <row r="54" spans="1:12" ht="27.95" customHeight="1">
      <c r="A54" s="35"/>
      <c r="B54" s="103">
        <v>5</v>
      </c>
      <c r="C54" s="892"/>
      <c r="D54" s="892"/>
      <c r="E54" s="892"/>
      <c r="F54" s="892"/>
      <c r="G54" s="1007"/>
      <c r="H54" s="1007"/>
      <c r="I54" s="1007"/>
      <c r="J54" s="1007"/>
      <c r="K54" s="1008"/>
      <c r="L54" s="1008"/>
    </row>
    <row r="55" spans="1:12" ht="20.25" customHeight="1">
      <c r="A55" s="35"/>
      <c r="B55" s="477"/>
      <c r="C55" s="478"/>
      <c r="D55" s="478"/>
      <c r="E55" s="478"/>
      <c r="F55" s="478"/>
      <c r="G55" s="477"/>
      <c r="H55" s="477"/>
      <c r="I55" s="477"/>
      <c r="J55" s="477"/>
      <c r="K55" s="479"/>
      <c r="L55" s="479"/>
    </row>
    <row r="56" spans="1:12" ht="27.95" customHeight="1">
      <c r="A56" s="54">
        <v>3</v>
      </c>
      <c r="B56" s="986" t="s">
        <v>602</v>
      </c>
      <c r="C56" s="986"/>
      <c r="D56" s="986"/>
      <c r="E56" s="986"/>
      <c r="F56" s="986"/>
      <c r="G56" s="986"/>
      <c r="H56" s="986"/>
      <c r="I56" s="986"/>
      <c r="J56" s="986"/>
      <c r="K56" s="986"/>
      <c r="L56" s="986"/>
    </row>
    <row r="57" spans="1:12" ht="49.5" customHeight="1">
      <c r="A57" s="54"/>
      <c r="B57" s="986" t="s">
        <v>603</v>
      </c>
      <c r="C57" s="986"/>
      <c r="D57" s="986"/>
      <c r="E57" s="986"/>
      <c r="F57" s="986"/>
      <c r="G57" s="986"/>
      <c r="H57" s="986"/>
      <c r="I57" s="986"/>
      <c r="J57" s="986"/>
      <c r="K57" s="986"/>
      <c r="L57" s="986"/>
    </row>
    <row r="58" spans="1:12" ht="15" customHeight="1">
      <c r="A58" s="54"/>
      <c r="B58" s="477"/>
      <c r="C58" s="478"/>
      <c r="D58" s="478"/>
      <c r="E58" s="478"/>
      <c r="F58" s="478"/>
      <c r="G58" s="477"/>
      <c r="H58" s="477"/>
      <c r="I58" s="477"/>
      <c r="J58" s="477"/>
      <c r="K58" s="479"/>
      <c r="L58" s="479"/>
    </row>
    <row r="59" spans="1:12" ht="21.75" customHeight="1">
      <c r="A59" s="54">
        <v>3.1</v>
      </c>
      <c r="B59" s="986" t="s">
        <v>604</v>
      </c>
      <c r="C59" s="986"/>
      <c r="D59" s="986"/>
      <c r="E59" s="986"/>
      <c r="F59" s="986"/>
      <c r="G59" s="986"/>
      <c r="H59" s="986"/>
      <c r="I59" s="986"/>
      <c r="J59" s="986"/>
      <c r="K59" s="986"/>
      <c r="L59" s="986"/>
    </row>
    <row r="60" spans="1:12" ht="15" customHeight="1">
      <c r="A60" s="35"/>
      <c r="B60" s="477"/>
      <c r="C60" s="478"/>
      <c r="D60" s="478"/>
      <c r="E60" s="478"/>
      <c r="F60" s="478"/>
      <c r="G60" s="477"/>
      <c r="H60" s="477"/>
      <c r="I60" s="477"/>
      <c r="J60" s="477"/>
      <c r="K60" s="479"/>
      <c r="L60" s="479"/>
    </row>
    <row r="61" spans="1:12" ht="35.25" customHeight="1">
      <c r="A61" s="35"/>
      <c r="B61" s="480" t="s">
        <v>37</v>
      </c>
      <c r="C61" s="1017" t="s">
        <v>605</v>
      </c>
      <c r="D61" s="1017"/>
      <c r="E61" s="1017"/>
      <c r="F61" s="1017"/>
      <c r="G61" s="1017" t="s">
        <v>606</v>
      </c>
      <c r="H61" s="1017"/>
      <c r="I61" s="1017"/>
      <c r="J61" s="1017"/>
      <c r="K61" s="1017"/>
      <c r="L61" s="1017"/>
    </row>
    <row r="62" spans="1:12" ht="17.25" customHeight="1">
      <c r="A62" s="35"/>
      <c r="B62" s="250"/>
      <c r="C62" s="1010"/>
      <c r="D62" s="1011"/>
      <c r="E62" s="1011"/>
      <c r="F62" s="1012"/>
      <c r="G62" s="1010"/>
      <c r="H62" s="1011"/>
      <c r="I62" s="1011"/>
      <c r="J62" s="1011"/>
      <c r="K62" s="1011"/>
      <c r="L62" s="1011"/>
    </row>
    <row r="63" spans="1:12" ht="17.25" customHeight="1">
      <c r="A63" s="35"/>
      <c r="B63" s="250"/>
      <c r="C63" s="1010"/>
      <c r="D63" s="1011"/>
      <c r="E63" s="1011"/>
      <c r="F63" s="1012"/>
      <c r="G63" s="1010"/>
      <c r="H63" s="1011"/>
      <c r="I63" s="1011"/>
      <c r="J63" s="1011"/>
      <c r="K63" s="1011"/>
      <c r="L63" s="1011"/>
    </row>
    <row r="64" spans="1:12" ht="17.25" customHeight="1">
      <c r="A64" s="35"/>
      <c r="B64" s="250"/>
      <c r="C64" s="1010"/>
      <c r="D64" s="1011"/>
      <c r="E64" s="1011"/>
      <c r="F64" s="1012"/>
      <c r="G64" s="1010"/>
      <c r="H64" s="1011"/>
      <c r="I64" s="1011"/>
      <c r="J64" s="465"/>
      <c r="K64" s="465"/>
      <c r="L64" s="465"/>
    </row>
    <row r="65" spans="1:54" ht="17.25" customHeight="1">
      <c r="A65" s="35"/>
      <c r="B65" s="250"/>
      <c r="C65" s="1010"/>
      <c r="D65" s="1011"/>
      <c r="E65" s="1011"/>
      <c r="F65" s="1012"/>
      <c r="G65" s="1010"/>
      <c r="H65" s="1011"/>
      <c r="I65" s="1011"/>
      <c r="J65" s="1011"/>
      <c r="K65" s="1011"/>
      <c r="L65" s="1011"/>
    </row>
    <row r="66" spans="1:54" ht="17.25" customHeight="1">
      <c r="A66" s="35"/>
      <c r="B66" s="250"/>
      <c r="C66" s="1010"/>
      <c r="D66" s="1011"/>
      <c r="E66" s="1011"/>
      <c r="F66" s="1012"/>
      <c r="G66" s="464"/>
      <c r="H66" s="1011"/>
      <c r="I66" s="1011"/>
      <c r="J66" s="1011"/>
      <c r="K66" s="1011"/>
      <c r="L66" s="1011"/>
    </row>
    <row r="67" spans="1:54" ht="18" customHeight="1">
      <c r="A67" s="35"/>
      <c r="B67" s="477"/>
      <c r="C67" s="478"/>
      <c r="D67" s="478"/>
      <c r="E67" s="478"/>
      <c r="F67" s="478"/>
      <c r="G67" s="477"/>
      <c r="H67" s="477"/>
      <c r="I67" s="477"/>
      <c r="J67" s="477"/>
      <c r="K67" s="479"/>
      <c r="L67" s="479"/>
    </row>
    <row r="68" spans="1:54" ht="21" customHeight="1">
      <c r="A68" s="89">
        <v>4</v>
      </c>
      <c r="B68" s="98" t="s">
        <v>40</v>
      </c>
      <c r="D68" s="97"/>
      <c r="E68" s="97"/>
      <c r="F68" s="97"/>
    </row>
    <row r="69" spans="1:54" ht="18" customHeight="1">
      <c r="A69" s="99">
        <v>4.0999999999999996</v>
      </c>
      <c r="B69" s="1009" t="s">
        <v>41</v>
      </c>
      <c r="C69" s="1009"/>
      <c r="D69" s="1009"/>
      <c r="E69" s="1009"/>
      <c r="F69" s="97"/>
    </row>
    <row r="70" spans="1:54" ht="67.5" customHeight="1">
      <c r="A70" s="35"/>
      <c r="B70" s="1000" t="s">
        <v>42</v>
      </c>
      <c r="C70" s="1000"/>
      <c r="D70" s="1000"/>
      <c r="E70" s="1000"/>
      <c r="F70" s="1000"/>
      <c r="G70" s="1000"/>
      <c r="H70" s="1000"/>
      <c r="I70" s="1000"/>
      <c r="J70" s="1000"/>
      <c r="K70" s="1000"/>
      <c r="L70" s="1000"/>
    </row>
    <row r="71" spans="1:54" s="24" customFormat="1" ht="35.25" customHeight="1">
      <c r="A71" s="35"/>
      <c r="B71" s="868" t="s">
        <v>43</v>
      </c>
      <c r="C71" s="868"/>
      <c r="D71" s="868"/>
      <c r="E71" s="983" t="s">
        <v>44</v>
      </c>
      <c r="F71" s="984"/>
      <c r="G71" s="984"/>
      <c r="H71" s="985"/>
      <c r="I71" s="868" t="s">
        <v>45</v>
      </c>
      <c r="J71" s="868"/>
      <c r="K71" s="868"/>
      <c r="L71" s="868"/>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row>
    <row r="72" spans="1:54" ht="20.100000000000001" customHeight="1">
      <c r="A72" s="35"/>
      <c r="B72" s="892"/>
      <c r="C72" s="892"/>
      <c r="D72" s="892"/>
      <c r="E72" s="1007"/>
      <c r="F72" s="1007"/>
      <c r="G72" s="1007"/>
      <c r="H72" s="1007"/>
      <c r="I72" s="1007"/>
      <c r="J72" s="1007"/>
      <c r="K72" s="1007"/>
      <c r="L72" s="1007"/>
    </row>
    <row r="73" spans="1:54" ht="20.100000000000001" customHeight="1">
      <c r="A73" s="35"/>
      <c r="B73" s="892"/>
      <c r="C73" s="892"/>
      <c r="D73" s="892"/>
      <c r="E73" s="1007"/>
      <c r="F73" s="1007"/>
      <c r="G73" s="1007"/>
      <c r="H73" s="1007"/>
      <c r="I73" s="1007"/>
      <c r="J73" s="1007"/>
      <c r="K73" s="1007"/>
      <c r="L73" s="1007"/>
    </row>
    <row r="74" spans="1:54" ht="20.100000000000001" customHeight="1">
      <c r="A74" s="35"/>
      <c r="B74" s="892"/>
      <c r="C74" s="892"/>
      <c r="D74" s="892"/>
      <c r="E74" s="1007"/>
      <c r="F74" s="1007"/>
      <c r="G74" s="1007"/>
      <c r="H74" s="1007"/>
      <c r="I74" s="1007"/>
      <c r="J74" s="1007"/>
      <c r="K74" s="1007"/>
      <c r="L74" s="1007"/>
    </row>
    <row r="75" spans="1:54" ht="20.100000000000001" customHeight="1">
      <c r="A75" s="35"/>
      <c r="B75" s="892"/>
      <c r="C75" s="892"/>
      <c r="D75" s="892"/>
      <c r="E75" s="1007"/>
      <c r="F75" s="1007"/>
      <c r="G75" s="1007"/>
      <c r="H75" s="1007"/>
      <c r="I75" s="1007"/>
      <c r="J75" s="1007"/>
      <c r="K75" s="1007"/>
      <c r="L75" s="1007"/>
    </row>
    <row r="76" spans="1:54" ht="20.100000000000001" customHeight="1">
      <c r="A76" s="35"/>
      <c r="B76" s="892"/>
      <c r="C76" s="892"/>
      <c r="D76" s="892"/>
      <c r="E76" s="1007"/>
      <c r="F76" s="1007"/>
      <c r="G76" s="1007"/>
      <c r="H76" s="1007"/>
      <c r="I76" s="1007"/>
      <c r="J76" s="1007"/>
      <c r="K76" s="1007"/>
      <c r="L76" s="1007"/>
    </row>
    <row r="77" spans="1:54" ht="20.100000000000001" customHeight="1">
      <c r="A77" s="35"/>
      <c r="B77" s="892"/>
      <c r="C77" s="892"/>
      <c r="D77" s="892"/>
      <c r="E77" s="1007"/>
      <c r="F77" s="1007"/>
      <c r="G77" s="1007"/>
      <c r="H77" s="1007"/>
      <c r="I77" s="1007"/>
      <c r="J77" s="1007"/>
      <c r="K77" s="1007"/>
      <c r="L77" s="1007"/>
    </row>
    <row r="78" spans="1:54" s="24" customFormat="1" ht="20.100000000000001" customHeight="1">
      <c r="A78" s="53">
        <v>4.2</v>
      </c>
      <c r="B78" s="32" t="s">
        <v>46</v>
      </c>
      <c r="C78" s="100"/>
      <c r="D78" s="100"/>
      <c r="E78" s="100"/>
      <c r="F78" s="100"/>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row>
    <row r="79" spans="1:54" s="24" customFormat="1" ht="20.100000000000001" customHeight="1">
      <c r="A79" s="32"/>
      <c r="B79" s="32"/>
      <c r="C79" s="100"/>
      <c r="D79" s="100"/>
      <c r="E79" s="100"/>
      <c r="F79" s="100"/>
      <c r="K79" s="104" t="s">
        <v>119</v>
      </c>
      <c r="L79" s="105"/>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row>
    <row r="80" spans="1:54" s="24" customFormat="1" ht="20.100000000000001" customHeight="1">
      <c r="A80" s="32"/>
      <c r="B80" s="47" t="s">
        <v>117</v>
      </c>
      <c r="C80" s="868" t="s">
        <v>118</v>
      </c>
      <c r="D80" s="868"/>
      <c r="E80" s="868"/>
      <c r="F80" s="868"/>
      <c r="G80" s="868"/>
      <c r="H80" s="983" t="s">
        <v>47</v>
      </c>
      <c r="I80" s="984"/>
      <c r="J80" s="984"/>
      <c r="K80" s="984"/>
      <c r="L80" s="985"/>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row>
    <row r="81" spans="1:54" s="174" customFormat="1" ht="33" customHeight="1">
      <c r="A81" s="38"/>
      <c r="B81" s="92"/>
      <c r="C81" s="251" t="s">
        <v>625</v>
      </c>
      <c r="D81" s="251" t="s">
        <v>505</v>
      </c>
      <c r="E81" s="251" t="s">
        <v>493</v>
      </c>
      <c r="F81" s="251" t="s">
        <v>492</v>
      </c>
      <c r="G81" s="251" t="s">
        <v>491</v>
      </c>
      <c r="H81" s="251" t="s">
        <v>607</v>
      </c>
      <c r="I81" s="251" t="s">
        <v>608</v>
      </c>
      <c r="J81" s="251" t="s">
        <v>618</v>
      </c>
      <c r="K81" s="251" t="s">
        <v>621</v>
      </c>
      <c r="L81" s="251" t="s">
        <v>622</v>
      </c>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row>
    <row r="82" spans="1:54" s="24" customFormat="1" ht="33" customHeight="1">
      <c r="A82" s="32"/>
      <c r="B82" s="92" t="s">
        <v>120</v>
      </c>
      <c r="C82" s="176"/>
      <c r="D82" s="176"/>
      <c r="E82" s="176"/>
      <c r="F82" s="176"/>
      <c r="G82" s="176"/>
      <c r="H82" s="176"/>
      <c r="I82" s="176"/>
      <c r="J82" s="176"/>
      <c r="K82" s="176"/>
      <c r="L82" s="176"/>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row>
    <row r="83" spans="1:54" s="24" customFormat="1" ht="33" customHeight="1">
      <c r="A83" s="32"/>
      <c r="B83" s="92" t="s">
        <v>121</v>
      </c>
      <c r="C83" s="176"/>
      <c r="D83" s="176"/>
      <c r="E83" s="176"/>
      <c r="F83" s="176"/>
      <c r="G83" s="176"/>
      <c r="H83" s="176"/>
      <c r="I83" s="176"/>
      <c r="J83" s="176"/>
      <c r="K83" s="176"/>
      <c r="L83" s="176"/>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row>
    <row r="84" spans="1:54" s="24" customFormat="1" ht="33" customHeight="1">
      <c r="A84" s="32"/>
      <c r="B84" s="92" t="s">
        <v>123</v>
      </c>
      <c r="C84" s="176"/>
      <c r="D84" s="176"/>
      <c r="E84" s="176"/>
      <c r="F84" s="176"/>
      <c r="G84" s="176"/>
      <c r="H84" s="176"/>
      <c r="I84" s="176"/>
      <c r="J84" s="176"/>
      <c r="K84" s="176"/>
      <c r="L84" s="176"/>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row>
    <row r="85" spans="1:54" s="24" customFormat="1" ht="33" customHeight="1">
      <c r="A85" s="32"/>
      <c r="B85" s="92" t="s">
        <v>124</v>
      </c>
      <c r="C85" s="176"/>
      <c r="D85" s="176"/>
      <c r="E85" s="176"/>
      <c r="F85" s="176"/>
      <c r="G85" s="176"/>
      <c r="H85" s="176"/>
      <c r="I85" s="176"/>
      <c r="J85" s="176"/>
      <c r="K85" s="176"/>
      <c r="L85" s="176"/>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row>
    <row r="86" spans="1:54" s="24" customFormat="1" ht="33" customHeight="1">
      <c r="A86" s="32"/>
      <c r="B86" s="92" t="s">
        <v>125</v>
      </c>
      <c r="C86" s="176"/>
      <c r="D86" s="176"/>
      <c r="E86" s="176"/>
      <c r="F86" s="176"/>
      <c r="G86" s="176"/>
      <c r="H86" s="176"/>
      <c r="I86" s="176"/>
      <c r="J86" s="176"/>
      <c r="K86" s="176"/>
      <c r="L86" s="176"/>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row>
    <row r="87" spans="1:54" s="24" customFormat="1" ht="33" customHeight="1">
      <c r="A87" s="32"/>
      <c r="B87" s="92" t="s">
        <v>126</v>
      </c>
      <c r="C87" s="176"/>
      <c r="D87" s="176"/>
      <c r="E87" s="176"/>
      <c r="F87" s="176"/>
      <c r="G87" s="176"/>
      <c r="H87" s="176"/>
      <c r="I87" s="176"/>
      <c r="J87" s="176"/>
      <c r="K87" s="176"/>
      <c r="L87" s="176"/>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row>
    <row r="88" spans="1:54" ht="20.100000000000001" customHeight="1">
      <c r="A88" s="101"/>
      <c r="B88" s="101"/>
      <c r="C88" s="102"/>
      <c r="D88" s="102"/>
      <c r="E88" s="102"/>
      <c r="F88" s="102"/>
    </row>
    <row r="89" spans="1:54" hidden="1">
      <c r="A89" s="89"/>
      <c r="B89" s="90"/>
    </row>
    <row r="90" spans="1:54" hidden="1">
      <c r="A90" s="53"/>
      <c r="B90" s="1000"/>
      <c r="C90" s="1000"/>
      <c r="D90" s="1000"/>
      <c r="E90" s="1000"/>
      <c r="F90" s="1000"/>
      <c r="G90" s="1000"/>
      <c r="H90" s="1000"/>
      <c r="I90" s="1000"/>
      <c r="J90" s="1000"/>
      <c r="K90" s="1000"/>
      <c r="L90" s="1000"/>
    </row>
    <row r="91" spans="1:54" ht="20.100000000000001" hidden="1" customHeight="1">
      <c r="A91" s="101"/>
      <c r="B91" s="101"/>
      <c r="C91" s="102"/>
      <c r="D91" s="102"/>
      <c r="E91" s="102"/>
      <c r="F91" s="102"/>
    </row>
    <row r="92" spans="1:54" ht="24" hidden="1" customHeight="1">
      <c r="A92" s="101"/>
      <c r="B92" s="101"/>
      <c r="C92" s="102"/>
      <c r="D92" s="102"/>
      <c r="E92" s="102"/>
      <c r="F92" s="25"/>
      <c r="G92" s="59"/>
    </row>
    <row r="93" spans="1:54" ht="24" customHeight="1">
      <c r="A93" s="36" t="s">
        <v>6</v>
      </c>
      <c r="B93" s="1016" t="str">
        <f>'Attach 3(JV)'!B24</f>
        <v/>
      </c>
      <c r="C93" s="1016"/>
      <c r="D93" s="1016"/>
      <c r="E93" s="25"/>
      <c r="G93" s="59" t="s">
        <v>4</v>
      </c>
      <c r="H93" s="1014" t="str">
        <f>'Attach 3(JV)'!E24</f>
        <v/>
      </c>
      <c r="I93" s="1015"/>
      <c r="J93" s="1015"/>
      <c r="K93" s="1015"/>
      <c r="L93" s="1015"/>
    </row>
    <row r="94" spans="1:54" ht="24" customHeight="1">
      <c r="A94" s="36" t="s">
        <v>7</v>
      </c>
      <c r="B94" s="1013" t="str">
        <f>'Attach 3(JV)'!B25</f>
        <v/>
      </c>
      <c r="C94" s="1013"/>
      <c r="D94" s="1013"/>
      <c r="E94" s="25"/>
      <c r="G94" s="59" t="s">
        <v>5</v>
      </c>
      <c r="H94" s="1014" t="str">
        <f>'Attach 3(JV)'!E25</f>
        <v/>
      </c>
      <c r="I94" s="1015"/>
      <c r="J94" s="1015"/>
      <c r="K94" s="1015"/>
      <c r="L94" s="1015"/>
    </row>
  </sheetData>
  <sheetProtection password="CBD2" sheet="1" formatColumns="0" formatRows="0" selectLockedCells="1"/>
  <customSheetViews>
    <customSheetView guid="{B36D49CA-5796-4086-B7D0-4AD7F327B4EC}" scale="175" showPageBreaks="1" showGridLines="0" zeroValues="0" printArea="1" hiddenRows="1" view="pageBreakPreview" topLeftCell="A9">
      <selection activeCell="H21" sqref="H21:L21"/>
      <rowBreaks count="2" manualBreakCount="2">
        <brk id="25" max="11" man="1"/>
        <brk id="49" max="11" man="1"/>
      </rowBreaks>
      <pageMargins left="0.63" right="0.42" top="0.57999999999999996" bottom="0.6" header="0.34" footer="0.35"/>
      <pageSetup scale="89" orientation="portrait" r:id="rId1"/>
      <headerFooter alignWithMargins="0">
        <oddFooter>&amp;R&amp;"Book Antiqua,Bold"&amp;8 Page &amp;P of &amp;N</oddFooter>
      </headerFooter>
    </customSheetView>
    <customSheetView guid="{CD28740F-9825-447C-B887-B18F0232D126}" scale="175" showPageBreaks="1" showGridLines="0" zeroValues="0" printArea="1" hiddenRows="1" view="pageBreakPreview" topLeftCell="A9">
      <selection activeCell="H21" sqref="H21:L21"/>
      <rowBreaks count="2" manualBreakCount="2">
        <brk id="25" max="11" man="1"/>
        <brk id="49" max="11" man="1"/>
      </rowBreaks>
      <pageMargins left="0.63" right="0.42" top="0.57999999999999996" bottom="0.6" header="0.34" footer="0.35"/>
      <pageSetup scale="89" orientation="portrait" r:id="rId2"/>
      <headerFooter alignWithMargins="0">
        <oddFooter>&amp;R&amp;"Book Antiqua,Bold"&amp;8 Page &amp;P of &amp;N</oddFooter>
      </headerFooter>
    </customSheetView>
    <customSheetView guid="{012A8702-091E-4FD1-8E26-12B65B8B3B8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
      <headerFooter alignWithMargins="0">
        <oddFooter>&amp;R&amp;"Book Antiqua,Bold"&amp;8 Page &amp;P of &amp;N</oddFooter>
      </headerFooter>
    </customSheetView>
    <customSheetView guid="{0D490C87-B003-4943-9825-ACE0B8E7CC06}" showPageBreaks="1" showGridLines="0" zeroValues="0" printArea="1" hiddenRows="1" view="pageBreakPreview" topLeftCell="A82">
      <selection activeCell="C81" sqref="C81"/>
      <rowBreaks count="3" manualBreakCount="3">
        <brk id="25" max="11" man="1"/>
        <brk id="49" max="11" man="1"/>
        <brk id="81" max="11" man="1"/>
      </rowBreaks>
      <pageMargins left="0.63" right="0.42" top="0.57999999999999996" bottom="0.6" header="0.34" footer="0.35"/>
      <pageSetup scale="89" orientation="portrait" r:id="rId4"/>
      <headerFooter alignWithMargins="0">
        <oddFooter>&amp;R&amp;"Book Antiqua,Bold"&amp;8 Page &amp;P of &amp;N</oddFooter>
      </headerFooter>
    </customSheetView>
    <customSheetView guid="{4D67A8FB-66CE-4EFD-8932-C754BE25ED43}" showPageBreaks="1" showGridLines="0" zeroValues="0" printArea="1" hiddenRows="1" view="pageBreakPreview" topLeftCell="A79">
      <selection activeCell="C81" sqref="C81"/>
      <rowBreaks count="3" manualBreakCount="3">
        <brk id="25" max="11" man="1"/>
        <brk id="49" max="11" man="1"/>
        <brk id="82" max="11" man="1"/>
      </rowBreaks>
      <pageMargins left="0.63" right="0.42" top="0.57999999999999996" bottom="0.6" header="0.34" footer="0.35"/>
      <pageSetup scale="89" orientation="portrait" r:id="rId5"/>
      <headerFooter alignWithMargins="0">
        <oddFooter>&amp;R&amp;"Book Antiqua,Bold"&amp;8 Page &amp;P of &amp;N</oddFooter>
      </headerFooter>
    </customSheetView>
    <customSheetView guid="{B07CB001-8FAF-40AD-8AD5-A65A64B33B35}" showPageBreaks="1" showGridLines="0" zeroValues="0" printArea="1" hiddenRows="1" view="pageBreakPreview" topLeftCell="A31">
      <selection activeCell="C81" sqref="C81"/>
      <rowBreaks count="3" manualBreakCount="3">
        <brk id="25" max="11" man="1"/>
        <brk id="49" max="11" man="1"/>
        <brk id="81" max="11" man="1"/>
      </rowBreaks>
      <pageMargins left="0.63" right="0.42" top="0.57999999999999996" bottom="0.6" header="0.34" footer="0.35"/>
      <pageSetup scale="89" orientation="portrait" r:id="rId6"/>
      <headerFooter alignWithMargins="0">
        <oddFooter>&amp;R&amp;"Book Antiqua,Bold"&amp;8 Page &amp;P of &amp;N</oddFooter>
      </headerFooter>
    </customSheetView>
    <customSheetView guid="{8CF338B0-8CA3-4AF4-816D-CB7A6D8E33BC}" showPageBreaks="1" showGridLines="0" zeroValues="0" printArea="1" hiddenRows="1" view="pageBreakPreview" topLeftCell="A76">
      <selection activeCell="L84" sqref="L84"/>
      <rowBreaks count="3" manualBreakCount="3">
        <brk id="25" max="11" man="1"/>
        <brk id="49" max="11" man="1"/>
        <brk id="81" max="11" man="1"/>
      </rowBreaks>
      <pageMargins left="0.63" right="0.42" top="0.57999999999999996" bottom="0.6" header="0.34" footer="0.35"/>
      <pageSetup scale="89" orientation="portrait" r:id="rId7"/>
      <headerFooter alignWithMargins="0">
        <oddFooter>&amp;R&amp;"Book Antiqua,Bold"&amp;8 Page &amp;P of &amp;N</oddFooter>
      </headerFooter>
    </customSheetView>
    <customSheetView guid="{D05C69EC-C4A6-4AED-AFBA-A3044FD4B3FB}" scale="120" showPageBreaks="1" showGridLines="0" zeroValues="0" printArea="1" hiddenRows="1" view="pageBreakPreview" topLeftCell="A13">
      <selection activeCell="D35" sqref="D35:L35"/>
      <rowBreaks count="3" manualBreakCount="3">
        <brk id="25" max="11" man="1"/>
        <brk id="49" max="11" man="1"/>
        <brk id="81" max="11" man="1"/>
      </rowBreaks>
      <pageMargins left="0.63" right="0.42" top="0.57999999999999996" bottom="0.6" header="0.34" footer="0.35"/>
      <pageSetup scale="89" orientation="portrait" r:id="rId8"/>
      <headerFooter alignWithMargins="0">
        <oddFooter>&amp;R&amp;"Book Antiqua,Bold"&amp;8 Page &amp;P of &amp;N</oddFooter>
      </headerFooter>
    </customSheetView>
    <customSheetView guid="{BE615921-12B2-47E1-81BB-292B559B4C46}" scale="120" showPageBreaks="1" showGridLines="0" zeroValues="0" printArea="1" hiddenRows="1" view="pageBreakPreview" topLeftCell="A40">
      <selection activeCell="K51" sqref="K51:L51"/>
      <rowBreaks count="3" manualBreakCount="3">
        <brk id="25" max="11" man="1"/>
        <brk id="49" max="11" man="1"/>
        <brk id="80" max="11" man="1"/>
      </rowBreaks>
      <pageMargins left="0.63" right="0.42" top="0.57999999999999996" bottom="0.6" header="0.34" footer="0.35"/>
      <pageSetup scale="94" orientation="portrait" r:id="rId9"/>
      <headerFooter alignWithMargins="0">
        <oddFooter>&amp;R&amp;"Book Antiqua,Bold"&amp;8 Page &amp;P of &amp;N</oddFooter>
      </headerFooter>
    </customSheetView>
    <customSheetView guid="{13A93EBF-985A-49FD-9FE0-DC75D238EC8C}" scale="120" showPageBreaks="1" showGridLines="0" zeroValues="0" printArea="1" hiddenRows="1" view="pageBreakPreview" topLeftCell="A58">
      <selection activeCell="B62" sqref="B62"/>
      <rowBreaks count="3" manualBreakCount="3">
        <brk id="25" max="11" man="1"/>
        <brk id="49" max="11" man="1"/>
        <brk id="80" max="11" man="1"/>
      </rowBreaks>
      <pageMargins left="0.63" right="0.42" top="0.57999999999999996" bottom="0.6" header="0.34" footer="0.35"/>
      <pageSetup scale="94" orientation="portrait" r:id="rId10"/>
      <headerFooter alignWithMargins="0">
        <oddFooter>&amp;R&amp;"Book Antiqua,Bold"&amp;8 Page &amp;P of &amp;N</oddFooter>
      </headerFooter>
    </customSheetView>
    <customSheetView guid="{1E2D7167-D6B7-4690-9A83-BF768C4223A4}"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7A88FC7A-7690-48AB-B789-172043AFADC8}"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2"/>
      <headerFooter alignWithMargins="0">
        <oddFooter>&amp;R&amp;"Book Antiqua,Bold"&amp;8 Page &amp;P of &amp;N</oddFooter>
      </headerFooter>
    </customSheetView>
    <customSheetView guid="{CB7CD015-9A92-451A-BEF4-2BC98E3768DD}"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13"/>
      <headerFooter alignWithMargins="0">
        <oddFooter>&amp;R&amp;"Book Antiqua,Bold"&amp;8 Page &amp;P of &amp;N</oddFooter>
      </headerFooter>
    </customSheetView>
    <customSheetView guid="{44C1C443-3199-4288-884A-D16AF7B2CD69}"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14"/>
      <headerFooter alignWithMargins="0">
        <oddFooter>&amp;R&amp;"Book Antiqua,Bold"&amp;8 Page &amp;P of &amp;N</oddFooter>
      </headerFooter>
    </customSheetView>
    <customSheetView guid="{82E8A0F5-0020-4355-95CF-28601763A783}" showPageBreaks="1" showGridLines="0" zeroValues="0" printArea="1" view="pageBreakPreview" topLeftCell="A76">
      <selection activeCell="I66" sqref="I66"/>
      <rowBreaks count="2" manualBreakCount="2">
        <brk id="25" max="11" man="1"/>
        <brk id="50" max="16383" man="1"/>
      </rowBreaks>
      <pageMargins left="0.63" right="0.42" top="0.57999999999999996" bottom="0.6" header="0.34" footer="0.35"/>
      <pageSetup scale="98" orientation="portrait" r:id="rId15"/>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6"/>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21"/>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82C64B11-1F50-45B5-B7BB-9F1DC733C833}" showPageBreaks="1" showGridLines="0" zeroValues="0" printArea="1" view="pageBreakPreview" topLeftCell="A13">
      <selection activeCell="B75" sqref="B75:C75"/>
      <rowBreaks count="2" manualBreakCount="2">
        <brk id="25" max="11" man="1"/>
        <brk id="50" max="16383" man="1"/>
      </rowBreaks>
      <pageMargins left="0.63" right="0.42" top="0.57999999999999996" bottom="0.6" header="0.34" footer="0.35"/>
      <pageSetup scale="98" orientation="portrait" r:id="rId27"/>
      <headerFooter alignWithMargins="0">
        <oddFooter>&amp;R&amp;"Book Antiqua,Bold"&amp;8 Page &amp;P of &amp;N</oddFooter>
      </headerFooter>
    </customSheetView>
    <customSheetView guid="{CFBF18EC-8277-4311-991B-395AF21BB33B}"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8"/>
      <headerFooter alignWithMargins="0">
        <oddFooter>&amp;R&amp;"Book Antiqua,Bold"&amp;8 Page &amp;P of &amp;N</oddFooter>
      </headerFooter>
    </customSheetView>
    <customSheetView guid="{AA750348-930C-43DE-ADD0-8D60980F5013}"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9"/>
      <headerFooter alignWithMargins="0">
        <oddFooter>&amp;R&amp;"Book Antiqua,Bold"&amp;8 Page &amp;P of &amp;N</oddFooter>
      </headerFooter>
    </customSheetView>
    <customSheetView guid="{14C32814-5A59-4863-9FB1-822FBB75D7D1}"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30"/>
      <headerFooter alignWithMargins="0">
        <oddFooter>&amp;R&amp;"Book Antiqua,Bold"&amp;8 Page &amp;P of &amp;N</oddFooter>
      </headerFooter>
    </customSheetView>
    <customSheetView guid="{1F125E51-1799-42D0-B41E-DC039BB17D59}" showPageBreaks="1" showGridLines="0" zeroValues="0" printArea="1" hiddenRows="1" view="pageBreakPreview" topLeftCell="A79">
      <selection activeCell="H21" sqref="H21:L21"/>
      <rowBreaks count="3" manualBreakCount="3">
        <brk id="25" max="11" man="1"/>
        <brk id="49" max="11" man="1"/>
        <brk id="82" max="11" man="1"/>
      </rowBreaks>
      <pageMargins left="0.63" right="0.42" top="0.57999999999999996" bottom="0.6" header="0.34" footer="0.35"/>
      <pageSetup scale="89" orientation="portrait" r:id="rId31"/>
      <headerFooter alignWithMargins="0">
        <oddFooter>&amp;R&amp;"Book Antiqua,Bold"&amp;8 Page &amp;P of &amp;N</oddFooter>
      </headerFooter>
    </customSheetView>
    <customSheetView guid="{77353208-2D17-4D2E-ADE3-4F168F350B73}" showPageBreaks="1" showGridLines="0" zeroValues="0" printArea="1" hiddenRows="1" view="pageBreakPreview" topLeftCell="A31">
      <selection activeCell="C81" sqref="C81"/>
      <rowBreaks count="3" manualBreakCount="3">
        <brk id="25" max="11" man="1"/>
        <brk id="49" max="11" man="1"/>
        <brk id="82" max="11" man="1"/>
      </rowBreaks>
      <pageMargins left="0.63" right="0.42" top="0.57999999999999996" bottom="0.6" header="0.34" footer="0.35"/>
      <pageSetup scale="89" orientation="portrait" r:id="rId32"/>
      <headerFooter alignWithMargins="0">
        <oddFooter>&amp;R&amp;"Book Antiqua,Bold"&amp;8 Page &amp;P of &amp;N</oddFooter>
      </headerFooter>
    </customSheetView>
    <customSheetView guid="{010B040B-83D1-42E5-9354-A9BE9113BDA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3"/>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J83" sqref="J83"/>
      <rowBreaks count="2" manualBreakCount="2">
        <brk id="25" max="11" man="1"/>
        <brk id="49" max="11" man="1"/>
      </rowBreaks>
      <pageMargins left="0.63" right="0.42" top="0.57999999999999996" bottom="0.6" header="0.34" footer="0.35"/>
      <pageSetup scale="89" orientation="portrait" r:id="rId34"/>
      <headerFooter alignWithMargins="0">
        <oddFooter>&amp;R&amp;"Book Antiqua,Bold"&amp;8 Page &amp;P of &amp;N</oddFooter>
      </headerFooter>
    </customSheetView>
    <customSheetView guid="{35C772BD-8F05-4A18-BEC8-6AF744E22539}" showPageBreaks="1" showGridLines="0" zeroValues="0" printArea="1" hiddenRows="1" view="pageBreakPreview" topLeftCell="A73">
      <selection activeCell="J83" sqref="J83"/>
      <rowBreaks count="2" manualBreakCount="2">
        <brk id="25" max="11" man="1"/>
        <brk id="49" max="11" man="1"/>
      </rowBreaks>
      <pageMargins left="0.63" right="0.42" top="0.57999999999999996" bottom="0.6" header="0.34" footer="0.35"/>
      <pageSetup scale="89" orientation="portrait" r:id="rId35"/>
      <headerFooter alignWithMargins="0">
        <oddFooter>&amp;R&amp;"Book Antiqua,Bold"&amp;8 Page &amp;P of &amp;N</oddFooter>
      </headerFooter>
    </customSheetView>
  </customSheetViews>
  <mergeCells count="127">
    <mergeCell ref="B70:L70"/>
    <mergeCell ref="B56:L56"/>
    <mergeCell ref="B57:L57"/>
    <mergeCell ref="B59:L59"/>
    <mergeCell ref="C61:F61"/>
    <mergeCell ref="G61:L61"/>
    <mergeCell ref="C62:F62"/>
    <mergeCell ref="G62:L62"/>
    <mergeCell ref="C64:F64"/>
    <mergeCell ref="G64:I64"/>
    <mergeCell ref="I73:L73"/>
    <mergeCell ref="I71:L71"/>
    <mergeCell ref="I77:L77"/>
    <mergeCell ref="H80:L80"/>
    <mergeCell ref="B73:D73"/>
    <mergeCell ref="E73:H73"/>
    <mergeCell ref="I76:L76"/>
    <mergeCell ref="E72:H72"/>
    <mergeCell ref="B71:D71"/>
    <mergeCell ref="B72:D72"/>
    <mergeCell ref="B74:D74"/>
    <mergeCell ref="E74:H74"/>
    <mergeCell ref="C80:G80"/>
    <mergeCell ref="I74:L74"/>
    <mergeCell ref="I75:L75"/>
    <mergeCell ref="B75:D75"/>
    <mergeCell ref="E75:H75"/>
    <mergeCell ref="I72:L72"/>
    <mergeCell ref="B94:D94"/>
    <mergeCell ref="B77:D77"/>
    <mergeCell ref="E77:H77"/>
    <mergeCell ref="E76:H76"/>
    <mergeCell ref="B76:D76"/>
    <mergeCell ref="B90:L90"/>
    <mergeCell ref="H93:L93"/>
    <mergeCell ref="H94:L94"/>
    <mergeCell ref="B93:D93"/>
    <mergeCell ref="K51:L51"/>
    <mergeCell ref="E71:H71"/>
    <mergeCell ref="C54:F54"/>
    <mergeCell ref="B69:E69"/>
    <mergeCell ref="K53:L53"/>
    <mergeCell ref="C51:F51"/>
    <mergeCell ref="G51:H51"/>
    <mergeCell ref="I54:J54"/>
    <mergeCell ref="K54:L54"/>
    <mergeCell ref="K52:L52"/>
    <mergeCell ref="I53:J53"/>
    <mergeCell ref="C53:F53"/>
    <mergeCell ref="G53:H53"/>
    <mergeCell ref="I51:J51"/>
    <mergeCell ref="I52:J52"/>
    <mergeCell ref="C52:F52"/>
    <mergeCell ref="G52:H52"/>
    <mergeCell ref="G54:H54"/>
    <mergeCell ref="C63:F63"/>
    <mergeCell ref="G63:L63"/>
    <mergeCell ref="C65:F65"/>
    <mergeCell ref="G65:L65"/>
    <mergeCell ref="C66:F66"/>
    <mergeCell ref="H66:L66"/>
    <mergeCell ref="B47:L47"/>
    <mergeCell ref="B42:L42"/>
    <mergeCell ref="C43:F43"/>
    <mergeCell ref="G49:H49"/>
    <mergeCell ref="C49:F49"/>
    <mergeCell ref="I49:J49"/>
    <mergeCell ref="K49:L49"/>
    <mergeCell ref="K50:L50"/>
    <mergeCell ref="C50:F50"/>
    <mergeCell ref="C45:F45"/>
    <mergeCell ref="G45:H45"/>
    <mergeCell ref="I45:L45"/>
    <mergeCell ref="B48:L48"/>
    <mergeCell ref="I50:J50"/>
    <mergeCell ref="G50:H50"/>
    <mergeCell ref="G43:H43"/>
    <mergeCell ref="I43:L43"/>
    <mergeCell ref="D36:L36"/>
    <mergeCell ref="C44:F44"/>
    <mergeCell ref="G44:H44"/>
    <mergeCell ref="I44:L44"/>
    <mergeCell ref="G39:H39"/>
    <mergeCell ref="I39:L39"/>
    <mergeCell ref="C40:F40"/>
    <mergeCell ref="G40:H40"/>
    <mergeCell ref="I40:L40"/>
    <mergeCell ref="C41:F41"/>
    <mergeCell ref="G41:H41"/>
    <mergeCell ref="I41:L41"/>
    <mergeCell ref="D35:L35"/>
    <mergeCell ref="B12:F12"/>
    <mergeCell ref="B18:L18"/>
    <mergeCell ref="C39:F39"/>
    <mergeCell ref="H23:L23"/>
    <mergeCell ref="B20:G20"/>
    <mergeCell ref="B26:L26"/>
    <mergeCell ref="A8:F8"/>
    <mergeCell ref="B19:L19"/>
    <mergeCell ref="B35:C35"/>
    <mergeCell ref="H22:L22"/>
    <mergeCell ref="D32:L32"/>
    <mergeCell ref="B23:G23"/>
    <mergeCell ref="B24:G24"/>
    <mergeCell ref="H20:L20"/>
    <mergeCell ref="H21:L21"/>
    <mergeCell ref="B33:C33"/>
    <mergeCell ref="D34:L34"/>
    <mergeCell ref="B34:C34"/>
    <mergeCell ref="D30:L30"/>
    <mergeCell ref="D31:L31"/>
    <mergeCell ref="D33:L33"/>
    <mergeCell ref="B36:C36"/>
    <mergeCell ref="B38:L38"/>
    <mergeCell ref="A3:L3"/>
    <mergeCell ref="B9:F9"/>
    <mergeCell ref="A16:L16"/>
    <mergeCell ref="B10:F10"/>
    <mergeCell ref="B11:F11"/>
    <mergeCell ref="D29:L29"/>
    <mergeCell ref="A5:L5"/>
    <mergeCell ref="B21:G21"/>
    <mergeCell ref="B22:G22"/>
    <mergeCell ref="D28:L28"/>
    <mergeCell ref="B29:C29"/>
    <mergeCell ref="H24:L24"/>
    <mergeCell ref="B28:C28"/>
  </mergeCells>
  <phoneticPr fontId="6" type="noConversion"/>
  <dataValidations count="1">
    <dataValidation type="list" allowBlank="1" showInputMessage="1" showErrorMessage="1" error="Enter Yes or No from drop down menu." sqref="H23:L24" xr:uid="{00000000-0002-0000-1500-000000000000}">
      <formula1>"Yes, No"</formula1>
    </dataValidation>
  </dataValidations>
  <pageMargins left="0.63" right="0.42" top="0.57999999999999996" bottom="0.6" header="0.34" footer="0.35"/>
  <pageSetup scale="89" orientation="portrait" r:id="rId36"/>
  <headerFooter alignWithMargins="0">
    <oddFooter>&amp;R&amp;"Book Antiqua,Bold"&amp;8 Page &amp;P of &amp;N</oddFooter>
  </headerFooter>
  <rowBreaks count="2" manualBreakCount="2">
    <brk id="25" max="11" man="1"/>
    <brk id="49" max="11" man="1"/>
  </rowBreaks>
  <drawing r:id="rId3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FF0000"/>
    <pageSetUpPr fitToPage="1"/>
  </sheetPr>
  <dimension ref="A1:Z209"/>
  <sheetViews>
    <sheetView showGridLines="0" view="pageBreakPreview" zoomScale="145" zoomScaleNormal="100" zoomScaleSheetLayoutView="145" workbookViewId="0">
      <selection activeCell="A19" sqref="A19"/>
    </sheetView>
  </sheetViews>
  <sheetFormatPr defaultRowHeight="16.5"/>
  <cols>
    <col min="1" max="2" width="16.28515625" style="273" customWidth="1"/>
    <col min="3" max="3" width="19.7109375" style="273" customWidth="1"/>
    <col min="4" max="4" width="22.7109375" style="273" customWidth="1"/>
    <col min="5" max="5" width="28.42578125" style="273" customWidth="1"/>
    <col min="6" max="8" width="9.140625" style="271"/>
    <col min="9" max="16384" width="9.140625" style="272"/>
  </cols>
  <sheetData>
    <row r="1" spans="1:26">
      <c r="A1" s="268" t="str">
        <f>Basic!A3&amp;Basic!B3</f>
        <v>Specification No. :CC/NT/W-AIS/DOM/A06/24/04589</v>
      </c>
      <c r="B1" s="269"/>
      <c r="C1" s="269"/>
      <c r="D1" s="269"/>
      <c r="E1" s="270" t="str">
        <f>"Attachment-17 "</f>
        <v xml:space="preserve">Attachment-17 </v>
      </c>
    </row>
    <row r="2" spans="1:26" ht="10.5" customHeight="1">
      <c r="Z2" s="274">
        <f>'[2]Attach 3(JV)'!Z2</f>
        <v>0</v>
      </c>
    </row>
    <row r="3" spans="1:26" ht="115.5" customHeight="1">
      <c r="A3" s="1025" t="str">
        <f>'Attach 3(JV)'!A3</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1025"/>
      <c r="C3" s="1025"/>
      <c r="D3" s="1025"/>
      <c r="E3" s="1025"/>
      <c r="F3" s="275"/>
      <c r="G3" s="276"/>
      <c r="H3" s="275"/>
    </row>
    <row r="4" spans="1:26" ht="10.5" customHeight="1">
      <c r="A4" s="277"/>
      <c r="H4" s="30"/>
      <c r="I4" s="10"/>
    </row>
    <row r="5" spans="1:26" ht="19.5" customHeight="1">
      <c r="A5" s="1026" t="s">
        <v>480</v>
      </c>
      <c r="B5" s="1026"/>
      <c r="C5" s="1026"/>
      <c r="D5" s="1026"/>
      <c r="E5" s="1026"/>
      <c r="F5" s="278"/>
      <c r="H5" s="30"/>
      <c r="I5" s="10"/>
    </row>
    <row r="6" spans="1:26">
      <c r="A6" s="279"/>
      <c r="H6" s="30"/>
      <c r="I6" s="10"/>
    </row>
    <row r="7" spans="1:26" ht="19.5" customHeight="1">
      <c r="A7" s="280" t="str">
        <f>'Attach 3(JV)'!A7</f>
        <v>Bidder’s Name and Address :</v>
      </c>
      <c r="B7" s="279"/>
      <c r="C7" s="279"/>
      <c r="D7" s="14" t="str">
        <f>'[2]Attach 3(JV)'!E7</f>
        <v>To:</v>
      </c>
      <c r="H7" s="30"/>
      <c r="I7" s="10"/>
    </row>
    <row r="8" spans="1:26" ht="19.5" customHeight="1">
      <c r="A8" s="1027" t="str">
        <f>'[2]Attach 3(JV)'!A8</f>
        <v/>
      </c>
      <c r="B8" s="1027"/>
      <c r="C8" s="1027"/>
      <c r="D8" s="11" t="str">
        <f>'[2]Attach 3(JV)'!E8</f>
        <v>Contract Services</v>
      </c>
      <c r="H8" s="30"/>
      <c r="I8" s="10"/>
    </row>
    <row r="9" spans="1:26" ht="19.5" customHeight="1">
      <c r="A9" s="12" t="s">
        <v>353</v>
      </c>
      <c r="B9" s="611" t="str">
        <f>'Attach 3(JV)'!B9</f>
        <v/>
      </c>
      <c r="C9" s="611"/>
      <c r="D9" s="11" t="str">
        <f>'[2]Attach 3(JV)'!E9</f>
        <v>Power Grid Corporation of India Ltd.,</v>
      </c>
      <c r="H9" s="30"/>
      <c r="I9" s="10"/>
    </row>
    <row r="10" spans="1:26" ht="19.5" customHeight="1">
      <c r="A10" s="12" t="s">
        <v>355</v>
      </c>
      <c r="B10" s="611" t="str">
        <f>'Attach 3(JV)'!B10</f>
        <v/>
      </c>
      <c r="C10" s="611"/>
      <c r="D10" s="11" t="str">
        <f>'[2]Attach 3(JV)'!E10</f>
        <v>"Saudamini", Plot No. 2, Sector 29</v>
      </c>
      <c r="H10" s="30"/>
      <c r="I10" s="10"/>
    </row>
    <row r="11" spans="1:26" ht="19.5" customHeight="1">
      <c r="B11" s="611" t="str">
        <f>'Attach 3(JV)'!B11</f>
        <v/>
      </c>
      <c r="C11" s="611"/>
      <c r="D11" s="11" t="str">
        <f>'[2]Attach 3(JV)'!E11</f>
        <v>Gurgaon (Haryana) - 122001</v>
      </c>
    </row>
    <row r="12" spans="1:26" ht="19.5" customHeight="1">
      <c r="A12" s="279"/>
      <c r="B12" s="611" t="str">
        <f>'Attach 3(JV)'!B12</f>
        <v/>
      </c>
      <c r="C12" s="611"/>
      <c r="D12" s="11"/>
    </row>
    <row r="13" spans="1:26" ht="19.5" customHeight="1">
      <c r="A13" s="273" t="s">
        <v>347</v>
      </c>
    </row>
    <row r="14" spans="1:26" ht="9.9499999999999993" customHeight="1">
      <c r="A14" s="279"/>
    </row>
    <row r="15" spans="1:26" ht="113.25" customHeight="1">
      <c r="A15" s="501">
        <v>1</v>
      </c>
      <c r="B15" s="1023" t="s">
        <v>481</v>
      </c>
      <c r="C15" s="1023"/>
      <c r="D15" s="1023"/>
      <c r="E15" s="1023"/>
      <c r="F15" s="281"/>
      <c r="G15" s="281"/>
      <c r="H15" s="281"/>
    </row>
    <row r="16" spans="1:26" ht="57" customHeight="1">
      <c r="A16" s="501">
        <v>2</v>
      </c>
      <c r="B16" s="1023" t="s">
        <v>482</v>
      </c>
      <c r="C16" s="1023"/>
      <c r="D16" s="1023"/>
      <c r="E16" s="1023"/>
      <c r="F16" s="281"/>
      <c r="G16" s="281"/>
      <c r="H16" s="281"/>
    </row>
    <row r="17" spans="1:8" ht="19.5" customHeight="1">
      <c r="A17" s="279"/>
      <c r="B17" s="279"/>
      <c r="C17" s="279"/>
      <c r="D17" s="279"/>
      <c r="E17" s="279"/>
      <c r="F17" s="281"/>
      <c r="G17" s="281"/>
      <c r="H17" s="281"/>
    </row>
    <row r="18" spans="1:8" s="271" customFormat="1" ht="75" customHeight="1">
      <c r="A18" s="497" t="s">
        <v>483</v>
      </c>
      <c r="B18" s="500" t="s">
        <v>351</v>
      </c>
      <c r="C18" s="500" t="s">
        <v>484</v>
      </c>
      <c r="D18" s="497" t="s">
        <v>485</v>
      </c>
      <c r="E18" s="497" t="s">
        <v>486</v>
      </c>
      <c r="G18" s="281"/>
      <c r="H18" s="281"/>
    </row>
    <row r="19" spans="1:8">
      <c r="A19" s="283"/>
      <c r="B19" s="284"/>
      <c r="C19" s="284"/>
      <c r="D19" s="285"/>
      <c r="E19" s="285"/>
      <c r="F19" s="281"/>
      <c r="G19" s="281"/>
      <c r="H19" s="281"/>
    </row>
    <row r="20" spans="1:8">
      <c r="A20" s="283"/>
      <c r="B20" s="284"/>
      <c r="C20" s="284"/>
      <c r="D20" s="285"/>
      <c r="E20" s="285"/>
      <c r="F20" s="281"/>
      <c r="G20" s="281"/>
      <c r="H20" s="281"/>
    </row>
    <row r="21" spans="1:8">
      <c r="A21" s="283"/>
      <c r="B21" s="284"/>
      <c r="C21" s="284"/>
      <c r="D21" s="285"/>
      <c r="E21" s="285"/>
      <c r="F21" s="281"/>
      <c r="G21" s="281"/>
      <c r="H21" s="281"/>
    </row>
    <row r="22" spans="1:8">
      <c r="A22" s="283"/>
      <c r="B22" s="284"/>
      <c r="C22" s="284"/>
      <c r="D22" s="285"/>
      <c r="E22" s="285"/>
      <c r="F22" s="281"/>
      <c r="G22" s="281"/>
      <c r="H22" s="281"/>
    </row>
    <row r="23" spans="1:8">
      <c r="A23" s="283"/>
      <c r="B23" s="284"/>
      <c r="C23" s="284"/>
      <c r="D23" s="285"/>
      <c r="E23" s="285"/>
      <c r="F23" s="281"/>
      <c r="G23" s="281"/>
      <c r="H23" s="281"/>
    </row>
    <row r="24" spans="1:8">
      <c r="A24" s="283"/>
      <c r="B24" s="284"/>
      <c r="C24" s="284"/>
      <c r="D24" s="285"/>
      <c r="E24" s="285"/>
      <c r="F24" s="281"/>
      <c r="G24" s="281"/>
      <c r="H24" s="281"/>
    </row>
    <row r="25" spans="1:8" ht="6" customHeight="1">
      <c r="A25" s="286"/>
      <c r="B25" s="287"/>
      <c r="C25" s="287"/>
      <c r="D25" s="288"/>
      <c r="E25" s="288"/>
      <c r="F25" s="281"/>
      <c r="G25" s="281"/>
      <c r="H25" s="281"/>
    </row>
    <row r="26" spans="1:8" ht="0.6" hidden="1" customHeight="1">
      <c r="A26" s="289"/>
      <c r="B26" s="290"/>
      <c r="C26" s="290"/>
      <c r="D26" s="291"/>
      <c r="E26" s="291"/>
      <c r="F26" s="281"/>
      <c r="G26" s="281"/>
      <c r="H26" s="281"/>
    </row>
    <row r="27" spans="1:8" ht="30" customHeight="1">
      <c r="A27" s="1024" t="s">
        <v>487</v>
      </c>
      <c r="B27" s="1024"/>
      <c r="C27" s="1024"/>
      <c r="D27" s="1024"/>
      <c r="E27" s="1024"/>
      <c r="F27" s="281"/>
      <c r="G27" s="281"/>
      <c r="H27" s="281"/>
    </row>
    <row r="28" spans="1:8">
      <c r="C28" s="292"/>
    </row>
    <row r="29" spans="1:8">
      <c r="A29" s="293" t="s">
        <v>6</v>
      </c>
      <c r="B29" s="294" t="str">
        <f>'Attach 3(JV)'!B24</f>
        <v/>
      </c>
      <c r="C29" s="292" t="s">
        <v>4</v>
      </c>
      <c r="D29" s="295" t="str">
        <f>'Attach 3(JV)'!E24</f>
        <v/>
      </c>
    </row>
    <row r="30" spans="1:8">
      <c r="A30" s="293" t="s">
        <v>7</v>
      </c>
      <c r="B30" s="295" t="str">
        <f>'Attach 3(JV)'!B25</f>
        <v/>
      </c>
      <c r="C30" s="292" t="s">
        <v>5</v>
      </c>
      <c r="D30" s="295" t="str">
        <f>'Attach 3(JV)'!E25</f>
        <v/>
      </c>
    </row>
    <row r="31" spans="1:8">
      <c r="B31" s="296"/>
      <c r="C31" s="292"/>
      <c r="D31" s="292"/>
      <c r="E31" s="296"/>
    </row>
    <row r="32" spans="1:8" hidden="1">
      <c r="A32" s="268" t="str">
        <f>A1</f>
        <v>Specification No. :CC/NT/W-AIS/DOM/A06/24/04589</v>
      </c>
      <c r="B32" s="269"/>
      <c r="C32" s="269"/>
      <c r="D32" s="269"/>
      <c r="E32" s="270" t="str">
        <f>E1</f>
        <v xml:space="preserve">Attachment-17 </v>
      </c>
    </row>
    <row r="33" spans="1:8" hidden="1"/>
    <row r="34" spans="1:8" ht="15" hidden="1">
      <c r="A34" s="1022" t="str">
        <f>A3</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4" s="1022"/>
      <c r="C34" s="1022"/>
      <c r="D34" s="1022"/>
      <c r="E34" s="1022"/>
    </row>
    <row r="35" spans="1:8" hidden="1">
      <c r="A35" s="277"/>
    </row>
    <row r="36" spans="1:8" ht="15" hidden="1">
      <c r="A36" s="1021" t="s">
        <v>390</v>
      </c>
      <c r="B36" s="1021"/>
      <c r="C36" s="1021"/>
      <c r="D36" s="1021"/>
      <c r="E36" s="1021"/>
      <c r="F36" s="272"/>
      <c r="G36" s="272"/>
      <c r="H36" s="272"/>
    </row>
    <row r="37" spans="1:8" hidden="1">
      <c r="A37" s="279"/>
      <c r="F37" s="272"/>
      <c r="G37" s="272"/>
      <c r="H37" s="272"/>
    </row>
    <row r="38" spans="1:8" hidden="1">
      <c r="A38" s="280" t="str">
        <f>'[2]Attach 3(JV)'!A15</f>
        <v>Name(s) and Addresse(s) of other partner(s)</v>
      </c>
      <c r="B38" s="279"/>
      <c r="C38" s="279"/>
      <c r="D38" s="14" t="str">
        <f>D7</f>
        <v>To:</v>
      </c>
      <c r="F38" s="272"/>
      <c r="G38" s="272"/>
      <c r="H38" s="272"/>
    </row>
    <row r="39" spans="1:8" hidden="1">
      <c r="A39" s="280" t="str">
        <f>'[2]Attach 3(JV)'!B16</f>
        <v/>
      </c>
      <c r="B39" s="279"/>
      <c r="C39" s="279"/>
      <c r="D39" s="11" t="str">
        <f>D8</f>
        <v>Contract Services</v>
      </c>
      <c r="F39" s="272"/>
      <c r="G39" s="272"/>
      <c r="H39" s="272"/>
    </row>
    <row r="40" spans="1:8" hidden="1">
      <c r="A40" s="12" t="s">
        <v>353</v>
      </c>
      <c r="B40" s="611" t="str">
        <f>'[2]Attach 3(JV)'!B17:D17</f>
        <v xml:space="preserve">…… ……. …….. …… ……. …….. </v>
      </c>
      <c r="C40" s="611"/>
      <c r="D40" s="11" t="str">
        <f>D9</f>
        <v>Power Grid Corporation of India Ltd.,</v>
      </c>
      <c r="F40" s="272"/>
      <c r="G40" s="272"/>
      <c r="H40" s="272"/>
    </row>
    <row r="41" spans="1:8" hidden="1">
      <c r="A41" s="12" t="s">
        <v>355</v>
      </c>
      <c r="B41" s="611" t="str">
        <f>'[2]Attach 3(JV)'!B18:D18</f>
        <v xml:space="preserve">…… ……. …….. …… ……. …….. </v>
      </c>
      <c r="C41" s="611"/>
      <c r="D41" s="11" t="str">
        <f>D10</f>
        <v>"Saudamini", Plot No. 2, Sector 29</v>
      </c>
      <c r="F41" s="272"/>
      <c r="G41" s="272"/>
      <c r="H41" s="272"/>
    </row>
    <row r="42" spans="1:8" hidden="1">
      <c r="B42" s="611" t="str">
        <f>'[2]Attach 3(JV)'!B19:D19</f>
        <v xml:space="preserve">…… ……. …….. …… ……. …….. </v>
      </c>
      <c r="C42" s="611"/>
      <c r="D42" s="11" t="str">
        <f>D11</f>
        <v>Gurgaon (Haryana) - 122001</v>
      </c>
      <c r="F42" s="272"/>
      <c r="G42" s="272"/>
      <c r="H42" s="272"/>
    </row>
    <row r="43" spans="1:8" hidden="1">
      <c r="A43" s="279"/>
      <c r="B43" s="611" t="str">
        <f>'[2]Attach 3(JV)'!B20:D20</f>
        <v xml:space="preserve">…… ……. …….. …… ……. …….. </v>
      </c>
      <c r="C43" s="611"/>
      <c r="D43" s="11"/>
      <c r="F43" s="272"/>
      <c r="G43" s="272"/>
      <c r="H43" s="272"/>
    </row>
    <row r="44" spans="1:8" hidden="1">
      <c r="A44" s="273" t="s">
        <v>347</v>
      </c>
      <c r="F44" s="272"/>
      <c r="G44" s="272"/>
      <c r="H44" s="272"/>
    </row>
    <row r="45" spans="1:8" hidden="1">
      <c r="A45" s="279"/>
      <c r="F45" s="272"/>
      <c r="G45" s="272"/>
      <c r="H45" s="272"/>
    </row>
    <row r="46" spans="1:8" hidden="1">
      <c r="A46" s="1019" t="s">
        <v>391</v>
      </c>
      <c r="B46" s="1019"/>
      <c r="C46" s="1019"/>
      <c r="D46" s="1019"/>
      <c r="E46" s="1019"/>
      <c r="F46" s="272"/>
      <c r="G46" s="272"/>
      <c r="H46" s="272"/>
    </row>
    <row r="47" spans="1:8" hidden="1">
      <c r="A47" s="279"/>
      <c r="B47" s="279"/>
      <c r="C47" s="279"/>
      <c r="D47" s="279"/>
      <c r="E47" s="279"/>
      <c r="F47" s="272"/>
      <c r="G47" s="272"/>
      <c r="H47" s="272"/>
    </row>
    <row r="48" spans="1:8" ht="49.5" hidden="1">
      <c r="A48" s="282" t="s">
        <v>351</v>
      </c>
      <c r="B48" s="1020" t="s">
        <v>112</v>
      </c>
      <c r="C48" s="1020"/>
      <c r="D48" s="282" t="s">
        <v>113</v>
      </c>
      <c r="E48" s="282" t="s">
        <v>114</v>
      </c>
      <c r="F48" s="272"/>
      <c r="G48" s="272"/>
      <c r="H48" s="272"/>
    </row>
    <row r="49" spans="1:8" hidden="1">
      <c r="A49" s="297">
        <v>1</v>
      </c>
      <c r="B49" s="1018"/>
      <c r="C49" s="1018"/>
      <c r="D49" s="298"/>
      <c r="E49" s="298"/>
      <c r="F49" s="272"/>
      <c r="G49" s="272"/>
      <c r="H49" s="272"/>
    </row>
    <row r="50" spans="1:8" hidden="1">
      <c r="A50" s="297">
        <v>2</v>
      </c>
      <c r="B50" s="1018"/>
      <c r="C50" s="1018"/>
      <c r="D50" s="298"/>
      <c r="E50" s="298"/>
      <c r="F50" s="272"/>
      <c r="G50" s="272"/>
      <c r="H50" s="272"/>
    </row>
    <row r="51" spans="1:8" hidden="1">
      <c r="A51" s="297">
        <v>3</v>
      </c>
      <c r="B51" s="1018"/>
      <c r="C51" s="1018"/>
      <c r="D51" s="298"/>
      <c r="E51" s="298"/>
      <c r="F51" s="272"/>
      <c r="G51" s="272"/>
      <c r="H51" s="272"/>
    </row>
    <row r="52" spans="1:8" hidden="1">
      <c r="A52" s="297">
        <v>4</v>
      </c>
      <c r="B52" s="1018"/>
      <c r="C52" s="1018"/>
      <c r="D52" s="298"/>
      <c r="E52" s="298"/>
      <c r="F52" s="272"/>
      <c r="G52" s="272"/>
      <c r="H52" s="272"/>
    </row>
    <row r="53" spans="1:8" hidden="1">
      <c r="A53" s="297">
        <v>5</v>
      </c>
      <c r="B53" s="1018"/>
      <c r="C53" s="1018"/>
      <c r="D53" s="298"/>
      <c r="E53" s="298"/>
      <c r="F53" s="272"/>
      <c r="G53" s="272"/>
      <c r="H53" s="272"/>
    </row>
    <row r="54" spans="1:8" hidden="1">
      <c r="A54" s="297">
        <v>6</v>
      </c>
      <c r="B54" s="1018"/>
      <c r="C54" s="1018"/>
      <c r="D54" s="298"/>
      <c r="E54" s="298"/>
      <c r="F54" s="272"/>
      <c r="G54" s="272"/>
      <c r="H54" s="272"/>
    </row>
    <row r="55" spans="1:8" hidden="1">
      <c r="A55" s="279"/>
      <c r="B55" s="279"/>
      <c r="C55" s="279"/>
      <c r="D55" s="279"/>
      <c r="E55" s="279"/>
      <c r="F55" s="272"/>
      <c r="G55" s="272"/>
      <c r="H55" s="272"/>
    </row>
    <row r="56" spans="1:8" ht="15" hidden="1">
      <c r="A56" s="299"/>
      <c r="B56" s="299"/>
      <c r="C56" s="299"/>
      <c r="D56" s="299"/>
      <c r="E56" s="299"/>
      <c r="F56" s="272"/>
      <c r="G56" s="272"/>
      <c r="H56" s="272"/>
    </row>
    <row r="57" spans="1:8" ht="15" hidden="1">
      <c r="A57" s="299" t="s">
        <v>6</v>
      </c>
      <c r="B57" s="294" t="str">
        <f>B29</f>
        <v/>
      </c>
      <c r="C57" s="299" t="s">
        <v>4</v>
      </c>
      <c r="D57" s="299" t="str">
        <f>D29</f>
        <v/>
      </c>
      <c r="E57" s="299"/>
      <c r="F57" s="272"/>
      <c r="G57" s="272"/>
      <c r="H57" s="272"/>
    </row>
    <row r="58" spans="1:8" ht="15" hidden="1">
      <c r="A58" s="299" t="s">
        <v>7</v>
      </c>
      <c r="B58" s="299" t="str">
        <f>B30</f>
        <v/>
      </c>
      <c r="C58" s="299" t="s">
        <v>5</v>
      </c>
      <c r="D58" s="299" t="str">
        <f>D30</f>
        <v/>
      </c>
      <c r="E58" s="299"/>
      <c r="F58" s="272"/>
      <c r="G58" s="272"/>
      <c r="H58" s="272"/>
    </row>
    <row r="59" spans="1:8" ht="15" hidden="1">
      <c r="A59" s="299"/>
      <c r="B59" s="299"/>
      <c r="C59" s="299"/>
      <c r="D59" s="299"/>
      <c r="E59" s="299"/>
      <c r="F59" s="272"/>
      <c r="G59" s="272"/>
      <c r="H59" s="272"/>
    </row>
    <row r="60" spans="1:8" hidden="1">
      <c r="A60" s="268" t="str">
        <f>A32</f>
        <v>Specification No. :CC/NT/W-AIS/DOM/A06/24/04589</v>
      </c>
      <c r="B60" s="269"/>
      <c r="C60" s="269"/>
      <c r="D60" s="269"/>
      <c r="E60" s="270" t="str">
        <f>E32</f>
        <v xml:space="preserve">Attachment-17 </v>
      </c>
      <c r="F60" s="272"/>
      <c r="G60" s="272"/>
      <c r="H60" s="272"/>
    </row>
    <row r="61" spans="1:8" hidden="1">
      <c r="F61" s="272"/>
      <c r="G61" s="272"/>
      <c r="H61" s="272"/>
    </row>
    <row r="62" spans="1:8" ht="15" hidden="1">
      <c r="A62" s="1022" t="str">
        <f>A34</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62" s="1022"/>
      <c r="C62" s="1022"/>
      <c r="D62" s="1022"/>
      <c r="E62" s="1022"/>
      <c r="F62" s="272"/>
      <c r="G62" s="272"/>
      <c r="H62" s="272"/>
    </row>
    <row r="63" spans="1:8" hidden="1">
      <c r="A63" s="277"/>
      <c r="F63" s="272"/>
      <c r="G63" s="272"/>
      <c r="H63" s="272"/>
    </row>
    <row r="64" spans="1:8" ht="15" hidden="1">
      <c r="A64" s="1021" t="s">
        <v>390</v>
      </c>
      <c r="B64" s="1021"/>
      <c r="C64" s="1021"/>
      <c r="D64" s="1021"/>
      <c r="E64" s="1021"/>
      <c r="F64" s="272"/>
      <c r="G64" s="272"/>
      <c r="H64" s="272"/>
    </row>
    <row r="65" spans="1:8" hidden="1">
      <c r="A65" s="279"/>
      <c r="F65" s="272"/>
      <c r="G65" s="272"/>
      <c r="H65" s="272"/>
    </row>
    <row r="66" spans="1:8" hidden="1">
      <c r="A66" s="280" t="str">
        <f>'[2]Attach 3(JV)'!A15</f>
        <v>Name(s) and Addresse(s) of other partner(s)</v>
      </c>
      <c r="B66" s="279"/>
      <c r="C66" s="279"/>
      <c r="D66" s="14" t="str">
        <f>D7</f>
        <v>To:</v>
      </c>
      <c r="F66" s="272"/>
      <c r="G66" s="272"/>
      <c r="H66" s="272"/>
    </row>
    <row r="67" spans="1:8" hidden="1">
      <c r="A67" s="280" t="str">
        <f>'[2]Attach 3(JV)'!E16</f>
        <v/>
      </c>
      <c r="B67" s="279"/>
      <c r="C67" s="279"/>
      <c r="D67" s="11" t="str">
        <f>D8</f>
        <v>Contract Services</v>
      </c>
      <c r="F67" s="272"/>
      <c r="G67" s="272"/>
      <c r="H67" s="272"/>
    </row>
    <row r="68" spans="1:8" hidden="1">
      <c r="A68" s="12" t="s">
        <v>353</v>
      </c>
      <c r="B68" s="611" t="str">
        <f>'[2]Attach 3(JV)'!E17</f>
        <v/>
      </c>
      <c r="C68" s="611"/>
      <c r="D68" s="11" t="str">
        <f>D9</f>
        <v>Power Grid Corporation of India Ltd.,</v>
      </c>
      <c r="F68" s="272"/>
      <c r="G68" s="272"/>
      <c r="H68" s="272"/>
    </row>
    <row r="69" spans="1:8" hidden="1">
      <c r="A69" s="12" t="s">
        <v>355</v>
      </c>
      <c r="B69" s="611" t="str">
        <f>'[2]Attach 3(JV)'!E18</f>
        <v/>
      </c>
      <c r="C69" s="611"/>
      <c r="D69" s="11" t="str">
        <f>D10</f>
        <v>"Saudamini", Plot No. 2, Sector 29</v>
      </c>
      <c r="F69" s="272"/>
      <c r="G69" s="272"/>
      <c r="H69" s="272"/>
    </row>
    <row r="70" spans="1:8" hidden="1">
      <c r="B70" s="611" t="str">
        <f>'[2]Attach 3(JV)'!E19</f>
        <v/>
      </c>
      <c r="C70" s="611"/>
      <c r="D70" s="11" t="str">
        <f>D11</f>
        <v>Gurgaon (Haryana) - 122001</v>
      </c>
      <c r="F70" s="272"/>
      <c r="G70" s="272"/>
      <c r="H70" s="272"/>
    </row>
    <row r="71" spans="1:8" hidden="1">
      <c r="A71" s="279"/>
      <c r="B71" s="611" t="str">
        <f>'[2]Attach 3(JV)'!E20</f>
        <v/>
      </c>
      <c r="C71" s="611"/>
      <c r="D71" s="11"/>
      <c r="F71" s="272"/>
      <c r="G71" s="272"/>
      <c r="H71" s="272"/>
    </row>
    <row r="72" spans="1:8" hidden="1">
      <c r="A72" s="273" t="s">
        <v>347</v>
      </c>
      <c r="F72" s="272"/>
      <c r="G72" s="272"/>
      <c r="H72" s="272"/>
    </row>
    <row r="73" spans="1:8" hidden="1">
      <c r="A73" s="279"/>
      <c r="F73" s="272"/>
      <c r="G73" s="272"/>
      <c r="H73" s="272"/>
    </row>
    <row r="74" spans="1:8" hidden="1">
      <c r="A74" s="1019" t="s">
        <v>391</v>
      </c>
      <c r="B74" s="1019"/>
      <c r="C74" s="1019"/>
      <c r="D74" s="1019"/>
      <c r="E74" s="1019"/>
      <c r="F74" s="272"/>
      <c r="G74" s="272"/>
      <c r="H74" s="272"/>
    </row>
    <row r="75" spans="1:8" hidden="1">
      <c r="A75" s="279"/>
      <c r="B75" s="279"/>
      <c r="C75" s="279"/>
      <c r="D75" s="279"/>
      <c r="E75" s="279"/>
      <c r="F75" s="272"/>
      <c r="G75" s="272"/>
      <c r="H75" s="272"/>
    </row>
    <row r="76" spans="1:8" ht="49.5" hidden="1">
      <c r="A76" s="282" t="s">
        <v>351</v>
      </c>
      <c r="B76" s="1020" t="s">
        <v>112</v>
      </c>
      <c r="C76" s="1020"/>
      <c r="D76" s="282" t="s">
        <v>113</v>
      </c>
      <c r="E76" s="282" t="s">
        <v>114</v>
      </c>
      <c r="F76" s="272"/>
      <c r="G76" s="272"/>
      <c r="H76" s="272"/>
    </row>
    <row r="77" spans="1:8" hidden="1">
      <c r="A77" s="297">
        <v>1</v>
      </c>
      <c r="B77" s="1018"/>
      <c r="C77" s="1018"/>
      <c r="D77" s="298"/>
      <c r="E77" s="298"/>
      <c r="F77" s="272"/>
      <c r="G77" s="272"/>
      <c r="H77" s="272"/>
    </row>
    <row r="78" spans="1:8" hidden="1">
      <c r="A78" s="297">
        <v>2</v>
      </c>
      <c r="B78" s="1018"/>
      <c r="C78" s="1018"/>
      <c r="D78" s="298"/>
      <c r="E78" s="298"/>
      <c r="F78" s="272"/>
      <c r="G78" s="272"/>
      <c r="H78" s="272"/>
    </row>
    <row r="79" spans="1:8" hidden="1">
      <c r="A79" s="297">
        <v>3</v>
      </c>
      <c r="B79" s="1018"/>
      <c r="C79" s="1018"/>
      <c r="D79" s="298"/>
      <c r="E79" s="298"/>
      <c r="F79" s="272"/>
      <c r="G79" s="272"/>
      <c r="H79" s="272"/>
    </row>
    <row r="80" spans="1:8" hidden="1">
      <c r="A80" s="297">
        <v>4</v>
      </c>
      <c r="B80" s="1018"/>
      <c r="C80" s="1018"/>
      <c r="D80" s="298"/>
      <c r="E80" s="298"/>
      <c r="F80" s="272"/>
      <c r="G80" s="272"/>
      <c r="H80" s="272"/>
    </row>
    <row r="81" spans="1:8" hidden="1">
      <c r="A81" s="297">
        <v>5</v>
      </c>
      <c r="B81" s="1018"/>
      <c r="C81" s="1018"/>
      <c r="D81" s="298"/>
      <c r="E81" s="298"/>
      <c r="F81" s="272"/>
      <c r="G81" s="272"/>
      <c r="H81" s="272"/>
    </row>
    <row r="82" spans="1:8" hidden="1">
      <c r="A82" s="297">
        <v>6</v>
      </c>
      <c r="B82" s="1018"/>
      <c r="C82" s="1018"/>
      <c r="D82" s="298"/>
      <c r="E82" s="298"/>
      <c r="F82" s="272"/>
      <c r="G82" s="272"/>
      <c r="H82" s="272"/>
    </row>
    <row r="83" spans="1:8" hidden="1">
      <c r="A83" s="279"/>
      <c r="B83" s="279"/>
      <c r="C83" s="279"/>
      <c r="D83" s="279"/>
      <c r="E83" s="279"/>
      <c r="F83" s="272"/>
      <c r="G83" s="272"/>
      <c r="H83" s="272"/>
    </row>
    <row r="84" spans="1:8" ht="15" hidden="1">
      <c r="A84" s="299"/>
      <c r="B84" s="299"/>
      <c r="C84" s="299"/>
      <c r="D84" s="299"/>
      <c r="E84" s="299"/>
      <c r="F84" s="272"/>
      <c r="G84" s="272"/>
      <c r="H84" s="272"/>
    </row>
    <row r="85" spans="1:8" ht="15" hidden="1">
      <c r="A85" s="299" t="s">
        <v>6</v>
      </c>
      <c r="B85" s="294" t="str">
        <f>B57</f>
        <v/>
      </c>
      <c r="C85" s="299" t="s">
        <v>4</v>
      </c>
      <c r="D85" s="299" t="str">
        <f>D57</f>
        <v/>
      </c>
      <c r="E85" s="299"/>
      <c r="F85" s="272"/>
      <c r="G85" s="272"/>
      <c r="H85" s="272"/>
    </row>
    <row r="86" spans="1:8" ht="15" hidden="1">
      <c r="A86" s="299" t="s">
        <v>7</v>
      </c>
      <c r="B86" s="299" t="str">
        <f>B58</f>
        <v/>
      </c>
      <c r="C86" s="299" t="s">
        <v>5</v>
      </c>
      <c r="D86" s="299" t="str">
        <f>D58</f>
        <v/>
      </c>
      <c r="E86" s="299"/>
      <c r="F86" s="272"/>
      <c r="G86" s="272"/>
      <c r="H86" s="272"/>
    </row>
    <row r="87" spans="1:8" ht="15" hidden="1">
      <c r="A87" s="299"/>
      <c r="B87" s="299"/>
      <c r="C87" s="299"/>
      <c r="D87" s="299"/>
      <c r="E87" s="299"/>
      <c r="F87" s="272"/>
      <c r="G87" s="272"/>
      <c r="H87" s="272"/>
    </row>
    <row r="88" spans="1:8" hidden="1">
      <c r="A88" s="300"/>
      <c r="B88" s="300"/>
      <c r="C88" s="300"/>
      <c r="D88" s="300"/>
      <c r="E88" s="300"/>
      <c r="F88" s="272"/>
      <c r="G88" s="272"/>
      <c r="H88" s="272"/>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BD2" sheet="1" formatColumns="0" formatRows="0" selectLockedCells="1"/>
  <customSheetViews>
    <customSheetView guid="{B36D49CA-5796-4086-B7D0-4AD7F327B4EC}" scale="205" showPageBreaks="1" showGridLines="0" fitToPage="1" printArea="1" hiddenRows="1" view="pageBreakPreview" topLeftCell="A8">
      <selection activeCell="A19" sqref="A19"/>
      <rowBreaks count="2" manualBreakCount="2">
        <brk id="30" max="4" man="1"/>
        <brk id="31" max="4" man="1"/>
      </rowBreaks>
      <pageMargins left="0.7" right="0.7" top="0.44" bottom="0.2" header="0.25" footer="0.2"/>
      <pageSetup scale="97" fitToHeight="0" orientation="portrait" r:id="rId1"/>
    </customSheetView>
    <customSheetView guid="{CD28740F-9825-447C-B887-B18F0232D126}" scale="205" showPageBreaks="1" showGridLines="0" fitToPage="1" printArea="1" hiddenRows="1" view="pageBreakPreview" topLeftCell="A8">
      <selection activeCell="A19" sqref="A19"/>
      <rowBreaks count="2" manualBreakCount="2">
        <brk id="30" max="4" man="1"/>
        <brk id="31" max="4" man="1"/>
      </rowBreaks>
      <pageMargins left="0.7" right="0.7" top="0.44" bottom="0.2" header="0.25" footer="0.2"/>
      <pageSetup scale="97" fitToHeight="0" orientation="portrait" r:id="rId2"/>
    </customSheetView>
    <customSheetView guid="{012A8702-091E-4FD1-8E26-12B65B8B3B8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8" fitToHeight="0" orientation="portrait" r:id="rId3"/>
    </customSheetView>
    <customSheetView guid="{0D490C87-B003-4943-9825-ACE0B8E7CC06}"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4"/>
    </customSheetView>
    <customSheetView guid="{4D67A8FB-66CE-4EFD-8932-C754BE25ED43}"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5"/>
    </customSheetView>
    <customSheetView guid="{B07CB001-8FAF-40AD-8AD5-A65A64B33B35}"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7" fitToHeight="0" orientation="portrait" r:id="rId6"/>
    </customSheetView>
    <customSheetView guid="{8CF338B0-8CA3-4AF4-816D-CB7A6D8E33BC}"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7" fitToHeight="0" orientation="portrait" r:id="rId7"/>
    </customSheetView>
    <customSheetView guid="{D05C69EC-C4A6-4AED-AFBA-A3044FD4B3FB}" showPageBreaks="1" showGridLines="0" fitToPage="1" printArea="1" hiddenRows="1" view="pageBreakPreview" topLeftCell="A10">
      <selection activeCell="C22" sqref="C22"/>
      <rowBreaks count="2" manualBreakCount="2">
        <brk id="30" max="4" man="1"/>
        <brk id="31" max="4" man="1"/>
      </rowBreaks>
      <pageMargins left="0.7" right="0.7" top="0.44" bottom="0.2" header="0.25" footer="0.2"/>
      <pageSetup scale="97" fitToHeight="0" orientation="portrait" r:id="rId8"/>
    </customSheetView>
    <customSheetView guid="{BE615921-12B2-47E1-81BB-292B559B4C46}" showPageBreaks="1" showGridLines="0" fitToPage="1" printArea="1" hiddenRows="1" view="pageBreakPreview" topLeftCell="A7">
      <selection activeCell="C22" sqref="C22"/>
      <rowBreaks count="2" manualBreakCount="2">
        <brk id="30" max="4" man="1"/>
        <brk id="31" max="4" man="1"/>
      </rowBreaks>
      <pageMargins left="0.7" right="0.7" top="0.44" bottom="0.2" header="0.25" footer="0.2"/>
      <pageSetup scale="97" fitToHeight="0" orientation="portrait" r:id="rId9"/>
    </customSheetView>
    <customSheetView guid="{13A93EBF-985A-49FD-9FE0-DC75D238EC8C}"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10"/>
    </customSheetView>
    <customSheetView guid="{1E2D7167-D6B7-4690-9A83-BF768C4223A4}"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11"/>
    </customSheetView>
    <customSheetView guid="{7A88FC7A-7690-48AB-B789-172043AFADC8}" showPageBreaks="1" fitToPage="1" printArea="1" hiddenRows="1" view="pageBreakPreview" topLeftCell="A16">
      <selection activeCell="B75" sqref="B75:C75"/>
      <rowBreaks count="2" manualBreakCount="2">
        <brk id="30" max="4" man="1"/>
        <brk id="31" max="4" man="1"/>
      </rowBreaks>
      <pageMargins left="0.7" right="0.7" top="0.44" bottom="0.2" header="0.25" footer="0.2"/>
      <pageSetup scale="97" fitToHeight="0" orientation="portrait" r:id="rId12"/>
    </customSheetView>
    <customSheetView guid="{CB7CD015-9A92-451A-BEF4-2BC98E3768DD}"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3"/>
    </customSheetView>
    <customSheetView guid="{44C1C443-3199-4288-884A-D16AF7B2CD69}"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4"/>
    </customSheetView>
    <customSheetView guid="{82E8A0F5-0020-4355-95CF-28601763A783}" showPageBreaks="1" fitToPage="1" printArea="1" hiddenRows="1" view="pageBreakPreview" topLeftCell="A19">
      <selection activeCell="A19" sqref="A19"/>
      <rowBreaks count="1" manualBreakCount="1">
        <brk id="31" max="4" man="1"/>
      </rowBreaks>
      <pageMargins left="0.7" right="0.7" top="0.44" bottom="0.2" header="0.25" footer="0.2"/>
      <pageSetup fitToHeight="0" orientation="portrait" r:id="rId15"/>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6"/>
    </customSheetView>
    <customSheetView guid="{DC28ED1E-3E35-4094-9C2B-5C0A1C1D459C}" showPageBreaks="1" fitToPage="1" printArea="1" hiddenRows="1">
      <selection activeCell="A19" sqref="A19"/>
      <pageMargins left="0.7" right="0.7" top="0.44" bottom="0.2" header="0.25" footer="0.2"/>
      <pageSetup paperSize="9" fitToHeight="0" orientation="portrait" r:id="rId17"/>
    </customSheetView>
    <customSheetView guid="{7A9EA6D6-4DDF-43D9-92E6-C6AFAD14E266}" fitToPage="1" hiddenRows="1" topLeftCell="A11">
      <selection activeCell="A19" sqref="A19"/>
      <pageMargins left="0.7" right="0.7" top="0.44" bottom="0.2" header="0.25" footer="0.2"/>
      <pageSetup paperSize="9" fitToHeight="0" orientation="portrait" r:id="rId18"/>
    </customSheetView>
    <customSheetView guid="{F9FE2C60-2849-4C32-B532-2B1A89FFA9CD}" fitToPage="1" hiddenRows="1" topLeftCell="A19">
      <selection activeCell="A19" sqref="A19"/>
      <pageMargins left="0.7" right="0.7" top="0.44" bottom="0.2" header="0.25" footer="0.2"/>
      <pageSetup paperSize="9" fitToHeight="0" orientation="portrait" r:id="rId19"/>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20"/>
    </customSheetView>
    <customSheetView guid="{82C64B11-1F50-45B5-B7BB-9F1DC733C833}" showPageBreaks="1" fitToPage="1" printArea="1" hiddenRows="1" view="pageBreakPreview" topLeftCell="A7">
      <selection activeCell="B75" sqref="B75:C75"/>
      <rowBreaks count="2" manualBreakCount="2">
        <brk id="30" max="4" man="1"/>
        <brk id="31" max="4" man="1"/>
      </rowBreaks>
      <pageMargins left="0.7" right="0.7" top="0.44" bottom="0.2" header="0.25" footer="0.2"/>
      <pageSetup scale="97" fitToHeight="0" orientation="portrait" r:id="rId21"/>
    </customSheetView>
    <customSheetView guid="{CFBF18EC-8277-4311-991B-395AF21BB33B}" showPageBreaks="1" showGridLines="0" fitToPage="1" printArea="1" hiddenRows="1" view="pageBreakPreview" topLeftCell="A19">
      <selection activeCell="B75" sqref="B75:C75"/>
      <rowBreaks count="2" manualBreakCount="2">
        <brk id="30" max="4" man="1"/>
        <brk id="31" max="4" man="1"/>
      </rowBreaks>
      <pageMargins left="0.7" right="0.7" top="0.44" bottom="0.2" header="0.25" footer="0.2"/>
      <pageSetup scale="97" fitToHeight="0" orientation="portrait" r:id="rId22"/>
    </customSheetView>
    <customSheetView guid="{AA750348-930C-43DE-ADD0-8D60980F5013}"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3"/>
    </customSheetView>
    <customSheetView guid="{14C32814-5A59-4863-9FB1-822FBB75D7D1}"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4"/>
    </customSheetView>
    <customSheetView guid="{1F125E51-1799-42D0-B41E-DC039BB17D59}"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8" fitToHeight="0" orientation="portrait" r:id="rId25"/>
    </customSheetView>
    <customSheetView guid="{77353208-2D17-4D2E-ADE3-4F168F350B73}"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8" fitToHeight="0" orientation="portrait" r:id="rId26"/>
    </customSheetView>
    <customSheetView guid="{010B040B-83D1-42E5-9354-A9BE9113BDA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7" fitToHeight="0" orientation="portrait" r:id="rId27"/>
    </customSheetView>
    <customSheetView guid="{FC200EB0-6614-47DB-96CE-7610471486D9}"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28"/>
    </customSheetView>
    <customSheetView guid="{35C772BD-8F05-4A18-BEC8-6AF744E22539}"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9"/>
    </customSheetView>
  </customSheetViews>
  <mergeCells count="38">
    <mergeCell ref="A3:E3"/>
    <mergeCell ref="A5:E5"/>
    <mergeCell ref="A8:C8"/>
    <mergeCell ref="B9:C9"/>
    <mergeCell ref="B10:C10"/>
    <mergeCell ref="A36:E36"/>
    <mergeCell ref="B40:C40"/>
    <mergeCell ref="B41:C41"/>
    <mergeCell ref="B42:C42"/>
    <mergeCell ref="B11:C11"/>
    <mergeCell ref="B12:C12"/>
    <mergeCell ref="B15:E15"/>
    <mergeCell ref="B16:E16"/>
    <mergeCell ref="A27:E27"/>
    <mergeCell ref="A34:E34"/>
    <mergeCell ref="B43:C43"/>
    <mergeCell ref="A46:E46"/>
    <mergeCell ref="B71:C71"/>
    <mergeCell ref="B49:C49"/>
    <mergeCell ref="B50:C50"/>
    <mergeCell ref="B51:C51"/>
    <mergeCell ref="B52:C52"/>
    <mergeCell ref="B53:C53"/>
    <mergeCell ref="A64:E64"/>
    <mergeCell ref="B68:C68"/>
    <mergeCell ref="B69:C69"/>
    <mergeCell ref="B70:C70"/>
    <mergeCell ref="B54:C54"/>
    <mergeCell ref="A62:E62"/>
    <mergeCell ref="B48:C48"/>
    <mergeCell ref="B81:C81"/>
    <mergeCell ref="B82:C82"/>
    <mergeCell ref="A74:E74"/>
    <mergeCell ref="B76:C76"/>
    <mergeCell ref="B77:C77"/>
    <mergeCell ref="B78:C78"/>
    <mergeCell ref="B79:C79"/>
    <mergeCell ref="B80:C80"/>
  </mergeCells>
  <conditionalFormatting sqref="B58:B59 A32:A59 C32:E59 B32:B56 A84:A88 C84:E88 B84 B86:B88">
    <cfRule type="expression" dxfId="8" priority="2" stopIfTrue="1">
      <formula>$Z$2&lt;1</formula>
    </cfRule>
  </conditionalFormatting>
  <conditionalFormatting sqref="A60:E83">
    <cfRule type="expression" dxfId="7" priority="1" stopIfTrue="1">
      <formula>$Z$2&lt;2</formula>
    </cfRule>
  </conditionalFormatting>
  <pageMargins left="0.7" right="0.7" top="0.44" bottom="0.2" header="0.25" footer="0.2"/>
  <pageSetup scale="97" fitToHeight="0" orientation="portrait" r:id="rId30"/>
  <rowBreaks count="2" manualBreakCount="2">
    <brk id="30" max="4" man="1"/>
    <brk id="31" max="4" man="1"/>
  </rowBreaks>
  <drawing r:id="rId3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I41"/>
  <sheetViews>
    <sheetView view="pageBreakPreview" zoomScale="115" zoomScaleNormal="100" zoomScaleSheetLayoutView="115" workbookViewId="0">
      <selection activeCell="A5" sqref="A5:E5"/>
    </sheetView>
  </sheetViews>
  <sheetFormatPr defaultRowHeight="16.5"/>
  <cols>
    <col min="1" max="1" width="12.140625" style="29" customWidth="1"/>
    <col min="2" max="2" width="20.5703125" style="29" customWidth="1"/>
    <col min="3" max="3" width="11.42578125" style="29" customWidth="1"/>
    <col min="4" max="4" width="15.42578125" style="29" customWidth="1"/>
    <col min="5" max="5" width="39.28515625" style="29" customWidth="1"/>
    <col min="6" max="8" width="9.140625" style="24"/>
    <col min="9" max="16384" width="9.140625" style="25"/>
  </cols>
  <sheetData>
    <row r="1" spans="1:9">
      <c r="A1" s="21" t="str">
        <f>Basic!A3&amp;Basic!B3</f>
        <v>Specification No. :CC/NT/W-AIS/DOM/A06/24/04589</v>
      </c>
      <c r="B1" s="22"/>
      <c r="C1" s="22"/>
      <c r="D1" s="22"/>
      <c r="E1" s="23" t="str">
        <f>"Attachment-18 "</f>
        <v xml:space="preserve">Attachment-18 </v>
      </c>
    </row>
    <row r="3" spans="1:9" ht="116.25" customHeight="1">
      <c r="A3" s="614" t="str">
        <f>'Attach 3(JV)'!A3</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614"/>
      <c r="C3" s="614"/>
      <c r="D3" s="614"/>
      <c r="E3" s="614"/>
      <c r="F3" s="26"/>
      <c r="G3" s="27"/>
      <c r="H3" s="26"/>
    </row>
    <row r="4" spans="1:9" ht="20.100000000000001" customHeight="1">
      <c r="A4" s="28"/>
      <c r="H4" s="30"/>
      <c r="I4" s="10"/>
    </row>
    <row r="5" spans="1:9" ht="20.100000000000001" customHeight="1">
      <c r="A5" s="609" t="s">
        <v>495</v>
      </c>
      <c r="B5" s="609"/>
      <c r="C5" s="609"/>
      <c r="D5" s="609"/>
      <c r="E5" s="609"/>
      <c r="F5" s="31"/>
      <c r="H5" s="30"/>
      <c r="I5" s="10"/>
    </row>
    <row r="6" spans="1:9" ht="20.100000000000001" customHeight="1">
      <c r="A6" s="32"/>
      <c r="H6" s="30"/>
      <c r="I6" s="10"/>
    </row>
    <row r="7" spans="1:9" ht="20.100000000000001" customHeight="1">
      <c r="A7" s="33" t="str">
        <f>'Attach 3(JV)'!A7</f>
        <v>Bidder’s Name and Address :</v>
      </c>
      <c r="E7" s="14" t="str">
        <f>'Attach 3(JV)'!E7</f>
        <v>To:</v>
      </c>
      <c r="H7" s="30"/>
      <c r="I7" s="10"/>
    </row>
    <row r="8" spans="1:9">
      <c r="A8" s="1014" t="str">
        <f>'Attach 3(JV)'!A8</f>
        <v/>
      </c>
      <c r="B8" s="1014"/>
      <c r="C8" s="1014"/>
      <c r="D8" s="1014"/>
      <c r="E8" s="147" t="str">
        <f>'Attach 3(JV)'!E8</f>
        <v>Contract Services</v>
      </c>
      <c r="H8" s="30"/>
      <c r="I8" s="10"/>
    </row>
    <row r="9" spans="1:9" ht="20.100000000000001" customHeight="1">
      <c r="A9" s="12" t="s">
        <v>353</v>
      </c>
      <c r="B9" s="1028" t="str">
        <f>'Attach 3(JV)'!B9</f>
        <v/>
      </c>
      <c r="C9" s="1028"/>
      <c r="D9" s="1028"/>
      <c r="E9" s="147" t="str">
        <f>'Attach 3(JV)'!E9</f>
        <v>Power Grid Corporation of India Ltd.,</v>
      </c>
      <c r="H9" s="30"/>
      <c r="I9" s="10"/>
    </row>
    <row r="10" spans="1:9" ht="20.100000000000001" customHeight="1">
      <c r="A10" s="12" t="s">
        <v>355</v>
      </c>
      <c r="B10" s="1028" t="str">
        <f>'Attach 3(JV)'!B10</f>
        <v/>
      </c>
      <c r="C10" s="1028"/>
      <c r="D10" s="1028"/>
      <c r="E10" s="147" t="str">
        <f>'Attach 3(JV)'!E10</f>
        <v>"Saudamini", Plot No. 2, Sector 29</v>
      </c>
      <c r="H10" s="30"/>
      <c r="I10" s="10"/>
    </row>
    <row r="11" spans="1:9" ht="20.100000000000001" customHeight="1">
      <c r="B11" s="1028" t="str">
        <f>'Attach 3(JV)'!B11</f>
        <v/>
      </c>
      <c r="C11" s="1028"/>
      <c r="D11" s="1028"/>
      <c r="E11" s="147" t="str">
        <f>'Attach 3(JV)'!E11</f>
        <v>Gurgaon (Haryana) - 122001</v>
      </c>
    </row>
    <row r="12" spans="1:9" ht="18" customHeight="1">
      <c r="A12" s="32"/>
      <c r="B12" s="1028" t="str">
        <f>'Attach 3(JV)'!B12</f>
        <v/>
      </c>
      <c r="C12" s="1028"/>
      <c r="D12" s="1028"/>
      <c r="E12" s="14"/>
    </row>
    <row r="13" spans="1:9" ht="19.5" hidden="1" customHeight="1">
      <c r="A13" s="32"/>
      <c r="B13" s="129"/>
      <c r="C13" s="129"/>
      <c r="D13" s="129"/>
      <c r="E13" s="14"/>
    </row>
    <row r="14" spans="1:9" ht="20.100000000000001" customHeight="1">
      <c r="A14" s="32"/>
      <c r="B14" s="129"/>
      <c r="C14" s="129"/>
      <c r="D14" s="129"/>
      <c r="G14" s="11"/>
    </row>
    <row r="15" spans="1:9" ht="20.100000000000001" customHeight="1">
      <c r="A15" s="29" t="s">
        <v>347</v>
      </c>
    </row>
    <row r="16" spans="1:9" ht="16.5" customHeight="1">
      <c r="A16" s="930" t="s">
        <v>496</v>
      </c>
      <c r="B16" s="930"/>
      <c r="C16" s="930"/>
      <c r="D16" s="930"/>
      <c r="E16" s="930"/>
    </row>
    <row r="17" spans="1:8" ht="16.5" customHeight="1">
      <c r="A17" s="930"/>
      <c r="B17" s="930"/>
      <c r="C17" s="930"/>
      <c r="D17" s="930"/>
      <c r="E17" s="930"/>
    </row>
    <row r="18" spans="1:8" ht="16.5" customHeight="1">
      <c r="A18" s="930"/>
      <c r="B18" s="930"/>
      <c r="C18" s="930"/>
      <c r="D18" s="930"/>
      <c r="E18" s="930"/>
    </row>
    <row r="19" spans="1:8" ht="16.5" customHeight="1">
      <c r="A19" s="930"/>
      <c r="B19" s="930"/>
      <c r="C19" s="930"/>
      <c r="D19" s="930"/>
      <c r="E19" s="930"/>
    </row>
    <row r="20" spans="1:8" ht="16.5" customHeight="1">
      <c r="A20" s="930"/>
      <c r="B20" s="930"/>
      <c r="C20" s="930"/>
      <c r="D20" s="930"/>
      <c r="E20" s="930"/>
    </row>
    <row r="21" spans="1:8" ht="16.5" customHeight="1">
      <c r="A21" s="930"/>
      <c r="B21" s="930"/>
      <c r="C21" s="930"/>
      <c r="D21" s="930"/>
      <c r="E21" s="930"/>
    </row>
    <row r="22" spans="1:8" ht="16.5" customHeight="1">
      <c r="A22" s="930"/>
      <c r="B22" s="930"/>
      <c r="C22" s="930"/>
      <c r="D22" s="930"/>
      <c r="E22" s="930"/>
    </row>
    <row r="23" spans="1:8" ht="16.5" customHeight="1">
      <c r="A23" s="930"/>
      <c r="B23" s="930"/>
      <c r="C23" s="930"/>
      <c r="D23" s="930"/>
      <c r="E23" s="930"/>
      <c r="F23" s="34"/>
      <c r="G23" s="34"/>
      <c r="H23" s="34"/>
    </row>
    <row r="24" spans="1:8" ht="16.5" customHeight="1">
      <c r="A24" s="930"/>
      <c r="B24" s="930"/>
      <c r="C24" s="930"/>
      <c r="D24" s="930"/>
      <c r="E24" s="930"/>
    </row>
    <row r="25" spans="1:8" ht="16.5" customHeight="1">
      <c r="A25" s="930"/>
      <c r="B25" s="930"/>
      <c r="C25" s="930"/>
      <c r="D25" s="930"/>
      <c r="E25" s="930"/>
    </row>
    <row r="27" spans="1:8">
      <c r="A27" s="35"/>
    </row>
    <row r="29" spans="1:8">
      <c r="D29" s="37"/>
    </row>
    <row r="30" spans="1:8">
      <c r="A30" s="36" t="s">
        <v>6</v>
      </c>
      <c r="B30" s="67" t="str">
        <f>'Attach 3(JV)'!B24</f>
        <v/>
      </c>
      <c r="C30" s="39"/>
      <c r="D30" s="37" t="s">
        <v>4</v>
      </c>
      <c r="E30" s="240" t="str">
        <f>'Attach 3(JV)'!E24</f>
        <v/>
      </c>
    </row>
    <row r="31" spans="1:8">
      <c r="A31" s="36" t="s">
        <v>7</v>
      </c>
      <c r="B31" s="240" t="str">
        <f>'Attach 3(JV)'!B25</f>
        <v/>
      </c>
      <c r="C31" s="39"/>
      <c r="D31" s="37" t="s">
        <v>5</v>
      </c>
      <c r="E31" s="240" t="str">
        <f>'Attach 3(JV)'!E25</f>
        <v/>
      </c>
    </row>
    <row r="32" spans="1:8">
      <c r="B32" s="39"/>
      <c r="C32" s="39"/>
      <c r="D32" s="37"/>
      <c r="E32" s="39"/>
    </row>
    <row r="34" spans="1:1">
      <c r="A34" s="38"/>
    </row>
    <row r="37" spans="1:1">
      <c r="A37" s="38"/>
    </row>
    <row r="39" spans="1:1">
      <c r="A39" s="38"/>
    </row>
    <row r="41" spans="1:1">
      <c r="A41" s="38"/>
    </row>
  </sheetData>
  <sheetProtection password="CBD2" sheet="1" formatColumns="0" formatRows="0" selectLockedCells="1"/>
  <customSheetViews>
    <customSheetView guid="{B36D49CA-5796-4086-B7D0-4AD7F327B4EC}" scale="115" showPageBreaks="1" printArea="1" hiddenRows="1" view="pageBreakPreview">
      <selection activeCell="A5" sqref="A5:E5"/>
      <pageMargins left="0.7" right="0.7" top="0.75" bottom="0.75" header="0.3" footer="0.3"/>
      <pageSetup orientation="portrait" r:id="rId1"/>
    </customSheetView>
    <customSheetView guid="{CD28740F-9825-447C-B887-B18F0232D126}" scale="115" showPageBreaks="1" printArea="1" hiddenRows="1" view="pageBreakPreview">
      <selection activeCell="A5" sqref="A5:E5"/>
      <pageMargins left="0.7" right="0.7" top="0.75" bottom="0.75" header="0.3" footer="0.3"/>
      <pageSetup orientation="portrait" r:id="rId2"/>
    </customSheetView>
    <customSheetView guid="{012A8702-091E-4FD1-8E26-12B65B8B3B8C}" showPageBreaks="1" printArea="1" hiddenRows="1" view="pageBreakPreview" topLeftCell="A14">
      <selection activeCell="A16" sqref="A16:E25"/>
      <pageMargins left="0.7" right="0.7" top="0.75" bottom="0.75" header="0.3" footer="0.3"/>
      <pageSetup orientation="portrait" r:id="rId3"/>
    </customSheetView>
    <customSheetView guid="{0D490C87-B003-4943-9825-ACE0B8E7CC06}" showPageBreaks="1" printArea="1" hiddenRows="1" view="pageBreakPreview" topLeftCell="A7">
      <selection activeCell="A16" sqref="A16:E25"/>
      <pageMargins left="0.7" right="0.7" top="0.75" bottom="0.75" header="0.3" footer="0.3"/>
      <pageSetup orientation="portrait" r:id="rId4"/>
    </customSheetView>
    <customSheetView guid="{4D67A8FB-66CE-4EFD-8932-C754BE25ED43}" showPageBreaks="1" printArea="1" hiddenRows="1" view="pageBreakPreview">
      <selection activeCell="D2" sqref="D2"/>
      <pageMargins left="0.7" right="0.7" top="0.75" bottom="0.75" header="0.3" footer="0.3"/>
      <pageSetup orientation="portrait" r:id="rId5"/>
    </customSheetView>
    <customSheetView guid="{B07CB001-8FAF-40AD-8AD5-A65A64B33B35}" showPageBreaks="1" printArea="1" hiddenRows="1" view="pageBreakPreview">
      <selection activeCell="A2" sqref="A2"/>
      <pageMargins left="0.7" right="0.7" top="0.75" bottom="0.75" header="0.3" footer="0.3"/>
      <pageSetup orientation="portrait" r:id="rId6"/>
    </customSheetView>
    <customSheetView guid="{8CF338B0-8CA3-4AF4-816D-CB7A6D8E33BC}" showPageBreaks="1" printArea="1" hiddenRows="1" view="pageBreakPreview" topLeftCell="A17">
      <selection activeCell="H6" sqref="H6"/>
      <pageMargins left="0.7" right="0.7" top="0.75" bottom="0.75" header="0.3" footer="0.3"/>
      <pageSetup orientation="portrait" r:id="rId7"/>
    </customSheetView>
    <customSheetView guid="{D05C69EC-C4A6-4AED-AFBA-A3044FD4B3FB}" showPageBreaks="1" printArea="1" hiddenRows="1" view="pageBreakPreview" topLeftCell="A2">
      <selection activeCell="H6" sqref="H6"/>
      <pageMargins left="0.7" right="0.7" top="0.75" bottom="0.75" header="0.3" footer="0.3"/>
      <pageSetup orientation="portrait" r:id="rId8"/>
    </customSheetView>
    <customSheetView guid="{BE615921-12B2-47E1-81BB-292B559B4C46}" showPageBreaks="1" printArea="1" hiddenRows="1" view="pageBreakPreview" topLeftCell="A5">
      <selection activeCell="A16" sqref="A16:E25"/>
      <pageMargins left="0.7" right="0.7" top="0.75" bottom="0.75" header="0.3" footer="0.3"/>
      <pageSetup orientation="portrait" r:id="rId9"/>
    </customSheetView>
    <customSheetView guid="{13A93EBF-985A-49FD-9FE0-DC75D238EC8C}" showPageBreaks="1" printArea="1" hiddenRows="1" view="pageBreakPreview">
      <selection activeCell="A16" sqref="A16:E25"/>
      <pageMargins left="0.7" right="0.7" top="0.75" bottom="0.75" header="0.3" footer="0.3"/>
      <pageSetup orientation="portrait" r:id="rId10"/>
    </customSheetView>
    <customSheetView guid="{1E2D7167-D6B7-4690-9A83-BF768C4223A4}" showPageBreaks="1" printArea="1" hiddenRows="1" view="pageBreakPreview" topLeftCell="A14">
      <selection activeCell="E11" sqref="E11"/>
      <pageMargins left="0.7" right="0.7" top="0.75" bottom="0.75" header="0.3" footer="0.3"/>
      <pageSetup orientation="portrait" r:id="rId11"/>
    </customSheetView>
    <customSheetView guid="{7A88FC7A-7690-48AB-B789-172043AFADC8}" showPageBreaks="1" printArea="1" hiddenRows="1" view="pageBreakPreview">
      <selection activeCell="E6" sqref="E6"/>
      <pageMargins left="0.7" right="0.7" top="0.75" bottom="0.75" header="0.3" footer="0.3"/>
      <pageSetup orientation="portrait" r:id="rId12"/>
    </customSheetView>
    <customSheetView guid="{CB7CD015-9A92-451A-BEF4-2BC98E3768DD}" showPageBreaks="1" printArea="1" hiddenRows="1" view="pageBreakPreview" topLeftCell="A5">
      <selection activeCell="A16" sqref="A16:E25"/>
      <pageMargins left="0.7" right="0.7" top="0.75" bottom="0.75" header="0.3" footer="0.3"/>
      <pageSetup orientation="portrait" r:id="rId13"/>
    </customSheetView>
    <customSheetView guid="{44C1C443-3199-4288-884A-D16AF7B2CD69}" showPageBreaks="1" printArea="1" hiddenRows="1" view="pageBreakPreview" topLeftCell="A5">
      <selection activeCell="A16" sqref="A16:E25"/>
      <pageMargins left="0.7" right="0.7" top="0.75" bottom="0.75" header="0.3" footer="0.3"/>
      <pageSetup orientation="portrait" r:id="rId14"/>
    </customSheetView>
    <customSheetView guid="{82C64B11-1F50-45B5-B7BB-9F1DC733C833}" showPageBreaks="1" printArea="1" hiddenRows="1" view="pageBreakPreview" topLeftCell="A2">
      <selection activeCell="B75" sqref="B75:C75"/>
      <pageMargins left="0.7" right="0.7" top="0.75" bottom="0.75" header="0.3" footer="0.3"/>
      <pageSetup orientation="portrait" r:id="rId15"/>
    </customSheetView>
    <customSheetView guid="{CFBF18EC-8277-4311-991B-395AF21BB33B}" showPageBreaks="1" printArea="1" hiddenRows="1" view="pageBreakPreview" topLeftCell="A14">
      <selection activeCell="E11" sqref="E11"/>
      <pageMargins left="0.7" right="0.7" top="0.75" bottom="0.75" header="0.3" footer="0.3"/>
      <pageSetup orientation="portrait" r:id="rId16"/>
    </customSheetView>
    <customSheetView guid="{AA750348-930C-43DE-ADD0-8D60980F5013}" showPageBreaks="1" printArea="1" hiddenRows="1" view="pageBreakPreview" topLeftCell="A14">
      <selection activeCell="E11" sqref="E11"/>
      <pageMargins left="0.7" right="0.7" top="0.75" bottom="0.75" header="0.3" footer="0.3"/>
      <pageSetup orientation="portrait" r:id="rId17"/>
    </customSheetView>
    <customSheetView guid="{14C32814-5A59-4863-9FB1-822FBB75D7D1}" showPageBreaks="1" printArea="1" hiddenRows="1" view="pageBreakPreview">
      <selection activeCell="A16" sqref="A16:E25"/>
      <pageMargins left="0.7" right="0.7" top="0.75" bottom="0.75" header="0.3" footer="0.3"/>
      <pageSetup orientation="portrait" r:id="rId18"/>
    </customSheetView>
    <customSheetView guid="{1F125E51-1799-42D0-B41E-DC039BB17D59}" showPageBreaks="1" printArea="1" hiddenRows="1" view="pageBreakPreview">
      <selection activeCell="H6" sqref="H6"/>
      <pageMargins left="0.7" right="0.7" top="0.75" bottom="0.75" header="0.3" footer="0.3"/>
      <pageSetup orientation="portrait" r:id="rId19"/>
    </customSheetView>
    <customSheetView guid="{77353208-2D17-4D2E-ADE3-4F168F350B73}" showPageBreaks="1" printArea="1" hiddenRows="1" view="pageBreakPreview">
      <selection activeCell="A2" sqref="A2"/>
      <pageMargins left="0.7" right="0.7" top="0.75" bottom="0.75" header="0.3" footer="0.3"/>
      <pageSetup orientation="portrait" r:id="rId20"/>
    </customSheetView>
    <customSheetView guid="{010B040B-83D1-42E5-9354-A9BE9113BDAC}" showPageBreaks="1" printArea="1" hiddenRows="1" view="pageBreakPreview" topLeftCell="A14">
      <selection activeCell="A16" sqref="A16:E25"/>
      <pageMargins left="0.7" right="0.7" top="0.75" bottom="0.75" header="0.3" footer="0.3"/>
      <pageSetup orientation="portrait" r:id="rId21"/>
    </customSheetView>
    <customSheetView guid="{FC200EB0-6614-47DB-96CE-7610471486D9}" showPageBreaks="1" printArea="1" hiddenRows="1" view="pageBreakPreview">
      <selection activeCell="A16" sqref="A16:E25"/>
      <pageMargins left="0.7" right="0.7" top="0.75" bottom="0.75" header="0.3" footer="0.3"/>
      <pageSetup orientation="portrait" r:id="rId22"/>
    </customSheetView>
    <customSheetView guid="{35C772BD-8F05-4A18-BEC8-6AF744E22539}" showPageBreaks="1" printArea="1" hiddenRows="1" view="pageBreakPreview">
      <selection activeCell="A16" sqref="A16:E25"/>
      <pageMargins left="0.7" right="0.7" top="0.75" bottom="0.75" header="0.3" footer="0.3"/>
      <pageSetup orientation="portrait" r:id="rId23"/>
    </customSheetView>
  </customSheetViews>
  <mergeCells count="8">
    <mergeCell ref="B12:D12"/>
    <mergeCell ref="A16:E25"/>
    <mergeCell ref="A3:E3"/>
    <mergeCell ref="A5:E5"/>
    <mergeCell ref="A8:D8"/>
    <mergeCell ref="B9:D9"/>
    <mergeCell ref="B10:D10"/>
    <mergeCell ref="B11:D11"/>
  </mergeCells>
  <pageMargins left="0.7" right="0.7" top="0.75" bottom="0.75" header="0.3" footer="0.3"/>
  <pageSetup orientation="portrait" r:id="rId24"/>
  <drawing r:id="rId2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5"/>
  <sheetViews>
    <sheetView showGridLines="0" showZeros="0" view="pageBreakPreview" zoomScale="145" zoomScaleNormal="100" zoomScaleSheetLayoutView="145" workbookViewId="0">
      <selection activeCell="A5" sqref="A5:E5"/>
    </sheetView>
  </sheetViews>
  <sheetFormatPr defaultRowHeight="16.5"/>
  <cols>
    <col min="1" max="1" width="12.140625" style="29" customWidth="1"/>
    <col min="2" max="2" width="20.5703125" style="29" customWidth="1"/>
    <col min="3" max="3" width="11.42578125" style="29" customWidth="1"/>
    <col min="4" max="4" width="14.42578125" style="29" customWidth="1"/>
    <col min="5" max="5" width="39.28515625" style="29" customWidth="1"/>
    <col min="6" max="8" width="9.140625" style="24"/>
    <col min="9" max="16384" width="9.140625" style="25"/>
  </cols>
  <sheetData>
    <row r="1" spans="1:9">
      <c r="A1" s="21" t="str">
        <f>Basic!A3&amp;Basic!B3</f>
        <v>Specification No. :CC/NT/W-AIS/DOM/A06/24/04589</v>
      </c>
      <c r="B1" s="22"/>
      <c r="C1" s="22"/>
      <c r="D1" s="22"/>
      <c r="E1" s="23" t="str">
        <f>"Attachment-19 "</f>
        <v xml:space="preserve">Attachment-19 </v>
      </c>
    </row>
    <row r="3" spans="1:9" ht="128.25" customHeight="1">
      <c r="A3" s="614" t="str">
        <f>'Attach 3(JV)'!A3</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614"/>
      <c r="C3" s="614"/>
      <c r="D3" s="614"/>
      <c r="E3" s="614"/>
      <c r="F3" s="26"/>
      <c r="G3" s="27"/>
      <c r="H3" s="26"/>
    </row>
    <row r="4" spans="1:9" ht="20.100000000000001" customHeight="1">
      <c r="A4" s="28"/>
      <c r="H4" s="30"/>
      <c r="I4" s="10"/>
    </row>
    <row r="5" spans="1:9" ht="20.100000000000001" customHeight="1">
      <c r="A5" s="609" t="s">
        <v>2</v>
      </c>
      <c r="B5" s="609"/>
      <c r="C5" s="609"/>
      <c r="D5" s="609"/>
      <c r="E5" s="609"/>
      <c r="F5" s="31"/>
      <c r="H5" s="30"/>
      <c r="I5" s="10"/>
    </row>
    <row r="6" spans="1:9" ht="20.100000000000001" customHeight="1">
      <c r="A6" s="32"/>
      <c r="H6" s="30"/>
      <c r="I6" s="10"/>
    </row>
    <row r="7" spans="1:9" ht="20.100000000000001" customHeight="1">
      <c r="A7" s="33" t="str">
        <f>'Attach 3(JV)'!A7</f>
        <v>Bidder’s Name and Address :</v>
      </c>
      <c r="E7" s="14" t="str">
        <f>'Attach 3(JV)'!E7</f>
        <v>To:</v>
      </c>
      <c r="H7" s="30"/>
      <c r="I7" s="10"/>
    </row>
    <row r="8" spans="1:9" ht="35.25" customHeight="1">
      <c r="A8" s="1014" t="str">
        <f>'Attach 3(JV)'!A8</f>
        <v/>
      </c>
      <c r="B8" s="1014"/>
      <c r="C8" s="1014"/>
      <c r="D8" s="1014"/>
      <c r="E8" s="147" t="str">
        <f>'Attach 3(JV)'!E8</f>
        <v>Contract Services</v>
      </c>
      <c r="H8" s="30"/>
      <c r="I8" s="10"/>
    </row>
    <row r="9" spans="1:9" ht="20.100000000000001" customHeight="1">
      <c r="A9" s="12" t="s">
        <v>353</v>
      </c>
      <c r="B9" s="1028" t="str">
        <f>'Attach 3(JV)'!B9</f>
        <v/>
      </c>
      <c r="C9" s="1028"/>
      <c r="D9" s="1028"/>
      <c r="E9" s="147" t="str">
        <f>'Attach 3(JV)'!E9</f>
        <v>Power Grid Corporation of India Ltd.,</v>
      </c>
      <c r="H9" s="30"/>
      <c r="I9" s="10"/>
    </row>
    <row r="10" spans="1:9" ht="20.100000000000001" customHeight="1">
      <c r="A10" s="12" t="s">
        <v>355</v>
      </c>
      <c r="B10" s="1028" t="str">
        <f>'Attach 3(JV)'!B10</f>
        <v/>
      </c>
      <c r="C10" s="1028"/>
      <c r="D10" s="1028"/>
      <c r="E10" s="147" t="str">
        <f>'Attach 3(JV)'!E10</f>
        <v>"Saudamini", Plot No. 2, Sector 29</v>
      </c>
      <c r="H10" s="30"/>
      <c r="I10" s="10"/>
    </row>
    <row r="11" spans="1:9" ht="20.100000000000001" customHeight="1">
      <c r="B11" s="1028" t="str">
        <f>'Attach 3(JV)'!B11</f>
        <v/>
      </c>
      <c r="C11" s="1028"/>
      <c r="D11" s="1028"/>
      <c r="E11" s="147" t="str">
        <f>'Attach 3(JV)'!E11</f>
        <v>Gurgaon (Haryana) - 122001</v>
      </c>
    </row>
    <row r="12" spans="1:9" ht="18" customHeight="1">
      <c r="A12" s="32"/>
      <c r="B12" s="1028" t="str">
        <f>'Attach 3(JV)'!B12</f>
        <v/>
      </c>
      <c r="C12" s="1028"/>
      <c r="D12" s="1028"/>
      <c r="E12" s="14"/>
    </row>
    <row r="13" spans="1:9" ht="19.5" hidden="1" customHeight="1">
      <c r="A13" s="32"/>
      <c r="B13" s="129"/>
      <c r="C13" s="129"/>
      <c r="D13" s="129"/>
      <c r="E13" s="14"/>
    </row>
    <row r="14" spans="1:9" ht="20.100000000000001" customHeight="1">
      <c r="A14" s="32"/>
      <c r="B14" s="129"/>
      <c r="C14" s="129"/>
      <c r="D14" s="129"/>
      <c r="G14" s="11"/>
    </row>
    <row r="15" spans="1:9" ht="20.100000000000001" customHeight="1">
      <c r="A15" s="29" t="s">
        <v>347</v>
      </c>
    </row>
    <row r="16" spans="1:9" ht="6" customHeight="1">
      <c r="A16" s="32"/>
    </row>
    <row r="17" spans="1:8" ht="78.75" customHeight="1">
      <c r="A17" s="610" t="s">
        <v>3</v>
      </c>
      <c r="B17" s="610"/>
      <c r="C17" s="610"/>
      <c r="D17" s="610"/>
      <c r="E17" s="610"/>
    </row>
    <row r="18" spans="1:8" ht="56.25" customHeight="1">
      <c r="A18" s="1029" t="s">
        <v>489</v>
      </c>
      <c r="B18" s="1029"/>
      <c r="C18" s="1029"/>
      <c r="D18" s="1029"/>
      <c r="E18" s="1029"/>
    </row>
    <row r="19" spans="1:8" ht="184.5" customHeight="1">
      <c r="A19" s="1029" t="s">
        <v>488</v>
      </c>
      <c r="B19" s="1029"/>
      <c r="C19" s="1029"/>
      <c r="D19" s="1029"/>
      <c r="E19" s="1029"/>
    </row>
    <row r="20" spans="1:8" ht="8.25" hidden="1" customHeight="1">
      <c r="A20" s="32"/>
    </row>
    <row r="21" spans="1:8" ht="20.100000000000001" hidden="1" customHeight="1">
      <c r="A21" s="32"/>
    </row>
    <row r="22" spans="1:8" ht="20.100000000000001" hidden="1" customHeight="1">
      <c r="A22" s="32"/>
    </row>
    <row r="23" spans="1:8" ht="57.75" hidden="1" customHeight="1">
      <c r="A23" s="610"/>
      <c r="B23" s="610"/>
      <c r="C23" s="610"/>
      <c r="D23" s="610"/>
      <c r="E23" s="610"/>
      <c r="F23" s="34"/>
      <c r="G23" s="34"/>
      <c r="H23" s="34"/>
    </row>
    <row r="24" spans="1:8" ht="20.100000000000001" hidden="1" customHeight="1">
      <c r="A24" s="32"/>
    </row>
    <row r="25" spans="1:8" ht="20.100000000000001" hidden="1" customHeight="1">
      <c r="A25" s="35"/>
    </row>
    <row r="26" spans="1:8" ht="20.100000000000001" hidden="1" customHeight="1"/>
    <row r="27" spans="1:8" ht="20.100000000000001" hidden="1" customHeight="1">
      <c r="A27" s="35"/>
    </row>
    <row r="28" spans="1:8" ht="20.100000000000001" hidden="1" customHeight="1"/>
    <row r="29" spans="1:8" ht="12" customHeight="1">
      <c r="D29" s="37"/>
    </row>
    <row r="30" spans="1:8" ht="33" customHeight="1">
      <c r="A30" s="36" t="s">
        <v>6</v>
      </c>
      <c r="B30" s="67" t="str">
        <f>'Attach 3(JV)'!B24</f>
        <v/>
      </c>
      <c r="C30" s="39"/>
      <c r="D30" s="37" t="s">
        <v>4</v>
      </c>
      <c r="E30" s="240" t="str">
        <f>'Attach 3(JV)'!E24</f>
        <v/>
      </c>
    </row>
    <row r="31" spans="1:8" ht="33" customHeight="1">
      <c r="A31" s="36" t="s">
        <v>7</v>
      </c>
      <c r="B31" s="240" t="str">
        <f>'Attach 3(JV)'!B25</f>
        <v/>
      </c>
      <c r="C31" s="39"/>
      <c r="D31" s="37" t="s">
        <v>5</v>
      </c>
      <c r="E31" s="240" t="str">
        <f>'Attach 3(JV)'!E25</f>
        <v/>
      </c>
    </row>
    <row r="32" spans="1:8" ht="33" customHeight="1">
      <c r="B32" s="39"/>
      <c r="C32" s="39"/>
      <c r="D32" s="37"/>
      <c r="E32" s="39"/>
    </row>
    <row r="33" spans="1:1" ht="20.100000000000001" customHeight="1"/>
    <row r="34" spans="1:1" ht="20.100000000000001" customHeight="1">
      <c r="A34" s="38"/>
    </row>
    <row r="35" spans="1:1" ht="20.100000000000001" customHeight="1"/>
    <row r="36" spans="1:1" ht="20.100000000000001" customHeight="1"/>
    <row r="37" spans="1:1" ht="20.100000000000001" customHeight="1">
      <c r="A37" s="38"/>
    </row>
    <row r="38" spans="1:1" ht="20.100000000000001" customHeight="1"/>
    <row r="39" spans="1:1" ht="20.100000000000001" customHeight="1">
      <c r="A39" s="38"/>
    </row>
    <row r="40" spans="1:1" ht="20.100000000000001" customHeight="1"/>
    <row r="41" spans="1:1" ht="20.100000000000001" customHeight="1">
      <c r="A41" s="38"/>
    </row>
    <row r="42" spans="1:1" ht="20.100000000000001" customHeight="1"/>
    <row r="43" spans="1:1" ht="20.100000000000001" customHeight="1"/>
    <row r="44" spans="1:1" ht="20.100000000000001" customHeight="1"/>
    <row r="45" spans="1:1" ht="20.100000000000001" customHeight="1"/>
  </sheetData>
  <sheetProtection password="CBD2" sheet="1" formatColumns="0" formatRows="0" selectLockedCells="1"/>
  <customSheetViews>
    <customSheetView guid="{B36D49CA-5796-4086-B7D0-4AD7F327B4EC}" scale="175" showPageBreaks="1" showGridLines="0" zeroValues="0" printArea="1" hiddenRows="1" view="pageBreakPreview" topLeftCell="A14">
      <selection activeCell="A5" sqref="A5:E5"/>
      <pageMargins left="0.75" right="0.63" top="0.57999999999999996" bottom="0.6" header="0.34" footer="0.35"/>
      <pageSetup scale="91" orientation="portrait" r:id="rId1"/>
      <headerFooter alignWithMargins="0">
        <oddFooter>&amp;R&amp;"Book Antiqua,Bold"&amp;8 Page &amp;P of &amp;N</oddFooter>
      </headerFooter>
    </customSheetView>
    <customSheetView guid="{CD28740F-9825-447C-B887-B18F0232D126}" scale="175" showPageBreaks="1" showGridLines="0" zeroValues="0" printArea="1" hiddenRows="1" view="pageBreakPreview" topLeftCell="A14">
      <selection activeCell="A5" sqref="A5:E5"/>
      <pageMargins left="0.75" right="0.63" top="0.57999999999999996" bottom="0.6" header="0.34" footer="0.35"/>
      <pageSetup scale="91" orientation="portrait" r:id="rId2"/>
      <headerFooter alignWithMargins="0">
        <oddFooter>&amp;R&amp;"Book Antiqua,Bold"&amp;8 Page &amp;P of &amp;N</oddFooter>
      </headerFooter>
    </customSheetView>
    <customSheetView guid="{012A8702-091E-4FD1-8E26-12B65B8B3B8C}" showPageBreaks="1" showGridLines="0" zeroValues="0" printArea="1" hiddenRows="1" view="pageBreakPreview" topLeftCell="A29">
      <selection activeCell="E2" sqref="E2"/>
      <pageMargins left="0.75" right="0.63" top="0.57999999999999996" bottom="0.6" header="0.34" footer="0.35"/>
      <pageSetup scale="91" orientation="portrait" r:id="rId3"/>
      <headerFooter alignWithMargins="0">
        <oddFooter>&amp;R&amp;"Book Antiqua,Bold"&amp;8 Page &amp;P of &amp;N</oddFooter>
      </headerFooter>
    </customSheetView>
    <customSheetView guid="{0D490C87-B003-4943-9825-ACE0B8E7CC06}" showPageBreaks="1" showGridLines="0" zeroValues="0" printArea="1" hiddenRows="1" view="pageBreakPreview" topLeftCell="A14">
      <selection activeCell="E2" sqref="E2"/>
      <pageMargins left="0.75" right="0.63" top="0.57999999999999996" bottom="0.6" header="0.34" footer="0.35"/>
      <pageSetup scale="91" orientation="portrait" r:id="rId4"/>
      <headerFooter alignWithMargins="0">
        <oddFooter>&amp;R&amp;"Book Antiqua,Bold"&amp;8 Page &amp;P of &amp;N</oddFooter>
      </headerFooter>
    </customSheetView>
    <customSheetView guid="{4D67A8FB-66CE-4EFD-8932-C754BE25ED43}" showPageBreaks="1" showGridLines="0" zeroValues="0" printArea="1" hiddenRows="1" view="pageBreakPreview">
      <selection activeCell="E2" sqref="E2"/>
      <pageMargins left="0.75" right="0.63" top="0.57999999999999996" bottom="0.6" header="0.34" footer="0.35"/>
      <pageSetup scale="91" orientation="portrait" r:id="rId5"/>
      <headerFooter alignWithMargins="0">
        <oddFooter>&amp;R&amp;"Book Antiqua,Bold"&amp;8 Page &amp;P of &amp;N</oddFooter>
      </headerFooter>
    </customSheetView>
    <customSheetView guid="{B07CB001-8FAF-40AD-8AD5-A65A64B33B35}" showPageBreaks="1" showGridLines="0" zeroValues="0" printArea="1" hiddenRows="1" view="pageBreakPreview">
      <selection activeCell="A2" sqref="A2"/>
      <pageMargins left="0.75" right="0.63" top="0.57999999999999996" bottom="0.6" header="0.34" footer="0.35"/>
      <pageSetup scale="91" orientation="portrait" r:id="rId6"/>
      <headerFooter alignWithMargins="0">
        <oddFooter>&amp;R&amp;"Book Antiqua,Bold"&amp;8 Page &amp;P of &amp;N</oddFooter>
      </headerFooter>
    </customSheetView>
    <customSheetView guid="{8CF338B0-8CA3-4AF4-816D-CB7A6D8E33BC}" showPageBreaks="1" showGridLines="0" zeroValues="0" printArea="1" hiddenRows="1" view="pageBreakPreview">
      <selection activeCell="D14" sqref="D14"/>
      <pageMargins left="0.75" right="0.63" top="0.57999999999999996" bottom="0.6" header="0.34" footer="0.35"/>
      <pageSetup scale="91" orientation="portrait" r:id="rId7"/>
      <headerFooter alignWithMargins="0">
        <oddFooter>&amp;R&amp;"Book Antiqua,Bold"&amp;8 Page &amp;P of &amp;N</oddFooter>
      </headerFooter>
    </customSheetView>
    <customSheetView guid="{D05C69EC-C4A6-4AED-AFBA-A3044FD4B3FB}" showPageBreaks="1" showGridLines="0" zeroValues="0" printArea="1" hiddenRows="1" view="pageBreakPreview">
      <selection activeCell="K7" sqref="K7"/>
      <pageMargins left="0.75" right="0.63" top="0.57999999999999996" bottom="0.6" header="0.34" footer="0.35"/>
      <pageSetup scale="91" orientation="portrait" r:id="rId8"/>
      <headerFooter alignWithMargins="0">
        <oddFooter>&amp;R&amp;"Book Antiqua,Bold"&amp;8 Page &amp;P of &amp;N</oddFooter>
      </headerFooter>
    </customSheetView>
    <customSheetView guid="{BE615921-12B2-47E1-81BB-292B559B4C46}" showPageBreaks="1" showGridLines="0" zeroValues="0" printArea="1" hiddenRows="1" view="pageBreakPreview">
      <selection activeCell="Q19" sqref="Q19"/>
      <pageMargins left="0.75" right="0.63" top="0.57999999999999996" bottom="0.6" header="0.34" footer="0.35"/>
      <pageSetup scale="91" orientation="portrait" r:id="rId9"/>
      <headerFooter alignWithMargins="0">
        <oddFooter>&amp;R&amp;"Book Antiqua,Bold"&amp;8 Page &amp;P of &amp;N</oddFooter>
      </headerFooter>
    </customSheetView>
    <customSheetView guid="{13A93EBF-985A-49FD-9FE0-DC75D238EC8C}" showPageBreaks="1" showGridLines="0" zeroValues="0" printArea="1" hiddenRows="1" view="pageBreakPreview">
      <selection activeCell="A3" sqref="A3:E3"/>
      <pageMargins left="0.75" right="0.63" top="0.57999999999999996" bottom="0.6" header="0.34" footer="0.35"/>
      <pageSetup scale="91" orientation="portrait" r:id="rId10"/>
      <headerFooter alignWithMargins="0">
        <oddFooter>&amp;R&amp;"Book Antiqua,Bold"&amp;8 Page &amp;P of &amp;N</oddFooter>
      </headerFooter>
    </customSheetView>
    <customSheetView guid="{1E2D7167-D6B7-4690-9A83-BF768C4223A4}" showPageBreaks="1" showGridLines="0" zeroValues="0" printArea="1" hiddenRows="1" view="pageBreakPreview">
      <selection activeCell="A18" sqref="A18:E18"/>
      <pageMargins left="0.75" right="0.63" top="0.57999999999999996" bottom="0.6" header="0.34" footer="0.35"/>
      <pageSetup scale="91" orientation="portrait" r:id="rId11"/>
      <headerFooter alignWithMargins="0">
        <oddFooter>&amp;R&amp;"Book Antiqua,Bold"&amp;8 Page &amp;P of &amp;N</oddFooter>
      </headerFooter>
    </customSheetView>
    <customSheetView guid="{7A88FC7A-7690-48AB-B789-172043AFADC8}" showPageBreaks="1" showGridLines="0" zeroValues="0" printArea="1" hiddenRows="1" view="pageBreakPreview">
      <selection activeCell="A18" sqref="A18:E18"/>
      <pageMargins left="0.75" right="0.63" top="0.57999999999999996" bottom="0.6" header="0.34" footer="0.35"/>
      <pageSetup scale="91" orientation="portrait" r:id="rId12"/>
      <headerFooter alignWithMargins="0">
        <oddFooter>&amp;R&amp;"Book Antiqua,Bold"&amp;8 Page &amp;P of &amp;N</oddFooter>
      </headerFooter>
    </customSheetView>
    <customSheetView guid="{CB7CD015-9A92-451A-BEF4-2BC98E3768DD}" showPageBreaks="1" showGridLines="0" zeroValues="0" printArea="1" hiddenRows="1" view="pageBreakPreview">
      <selection activeCell="A8" sqref="A8:D8"/>
      <pageMargins left="0.75" right="0.63" top="0.57999999999999996" bottom="0.6" header="0.34" footer="0.35"/>
      <pageSetup scale="95" orientation="portrait" r:id="rId13"/>
      <headerFooter alignWithMargins="0">
        <oddFooter>&amp;R&amp;"Book Antiqua,Bold"&amp;8 Page &amp;P of &amp;N</oddFooter>
      </headerFooter>
    </customSheetView>
    <customSheetView guid="{44C1C443-3199-4288-884A-D16AF7B2CD69}" showPageBreaks="1" showGridLines="0" zeroValues="0" printArea="1" hiddenRows="1" view="pageBreakPreview">
      <selection activeCell="A8" sqref="A8:D8"/>
      <pageMargins left="0.75" right="0.63" top="0.57999999999999996" bottom="0.6" header="0.34" footer="0.35"/>
      <pageSetup scale="95" orientation="portrait" r:id="rId14"/>
      <headerFooter alignWithMargins="0">
        <oddFooter>&amp;R&amp;"Book Antiqua,Bold"&amp;8 Page &amp;P of &amp;N</oddFooter>
      </headerFooter>
    </customSheetView>
    <customSheetView guid="{82E8A0F5-0020-4355-95CF-28601763A783}" showPageBreaks="1" showGridLines="0" zeroValues="0" printArea="1" hiddenRows="1" view="pageBreakPreview">
      <selection activeCell="B11" sqref="B11:D11"/>
      <pageMargins left="0.75" right="0.63" top="0.57999999999999996" bottom="0.6" header="0.34" footer="0.35"/>
      <pageSetup scale="95" orientation="portrait" r:id="rId15"/>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6"/>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1"/>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zeroValues="0" printArea="1" hiddenRows="1" view="pageBreakPreview">
      <selection activeCell="B75" sqref="B75:C75"/>
      <pageMargins left="0.75" right="0.63" top="0.57999999999999996" bottom="0.6" header="0.34" footer="0.35"/>
      <pageSetup scale="91" orientation="portrait" r:id="rId27"/>
      <headerFooter alignWithMargins="0">
        <oddFooter>&amp;R&amp;"Book Antiqua,Bold"&amp;8 Page &amp;P of &amp;N</oddFooter>
      </headerFooter>
    </customSheetView>
    <customSheetView guid="{CFBF18EC-8277-4311-991B-395AF21BB33B}" showPageBreaks="1" showGridLines="0" zeroValues="0" printArea="1" hiddenRows="1" view="pageBreakPreview">
      <selection activeCell="A18" sqref="A18:E18"/>
      <pageMargins left="0.75" right="0.63" top="0.57999999999999996" bottom="0.6" header="0.34" footer="0.35"/>
      <pageSetup scale="91" orientation="portrait" r:id="rId28"/>
      <headerFooter alignWithMargins="0">
        <oddFooter>&amp;R&amp;"Book Antiqua,Bold"&amp;8 Page &amp;P of &amp;N</oddFooter>
      </headerFooter>
    </customSheetView>
    <customSheetView guid="{AA750348-930C-43DE-ADD0-8D60980F5013}" showPageBreaks="1" showGridLines="0" zeroValues="0" printArea="1" hiddenRows="1" view="pageBreakPreview">
      <selection activeCell="A18" sqref="A18:E18"/>
      <pageMargins left="0.75" right="0.63" top="0.57999999999999996" bottom="0.6" header="0.34" footer="0.35"/>
      <pageSetup scale="91" orientation="portrait" r:id="rId29"/>
      <headerFooter alignWithMargins="0">
        <oddFooter>&amp;R&amp;"Book Antiqua,Bold"&amp;8 Page &amp;P of &amp;N</oddFooter>
      </headerFooter>
    </customSheetView>
    <customSheetView guid="{14C32814-5A59-4863-9FB1-822FBB75D7D1}" showPageBreaks="1" showGridLines="0" zeroValues="0" printArea="1" hiddenRows="1" view="pageBreakPreview">
      <selection activeCell="S32" sqref="S32"/>
      <pageMargins left="0.75" right="0.63" top="0.57999999999999996" bottom="0.6" header="0.34" footer="0.35"/>
      <pageSetup scale="91" orientation="portrait" r:id="rId30"/>
      <headerFooter alignWithMargins="0">
        <oddFooter>&amp;R&amp;"Book Antiqua,Bold"&amp;8 Page &amp;P of &amp;N</oddFooter>
      </headerFooter>
    </customSheetView>
    <customSheetView guid="{1F125E51-1799-42D0-B41E-DC039BB17D59}" showPageBreaks="1" showGridLines="0" zeroValues="0" printArea="1" hiddenRows="1" view="pageBreakPreview">
      <selection activeCell="D14" sqref="D14"/>
      <pageMargins left="0.75" right="0.63" top="0.57999999999999996" bottom="0.6" header="0.34" footer="0.35"/>
      <pageSetup scale="91" orientation="portrait" r:id="rId31"/>
      <headerFooter alignWithMargins="0">
        <oddFooter>&amp;R&amp;"Book Antiqua,Bold"&amp;8 Page &amp;P of &amp;N</oddFooter>
      </headerFooter>
    </customSheetView>
    <customSheetView guid="{77353208-2D17-4D2E-ADE3-4F168F350B73}" showPageBreaks="1" showGridLines="0" zeroValues="0" printArea="1" hiddenRows="1" view="pageBreakPreview">
      <selection activeCell="A2" sqref="A2"/>
      <pageMargins left="0.75" right="0.63" top="0.57999999999999996" bottom="0.6" header="0.34" footer="0.35"/>
      <pageSetup scale="91" orientation="portrait" r:id="rId32"/>
      <headerFooter alignWithMargins="0">
        <oddFooter>&amp;R&amp;"Book Antiqua,Bold"&amp;8 Page &amp;P of &amp;N</oddFooter>
      </headerFooter>
    </customSheetView>
    <customSheetView guid="{010B040B-83D1-42E5-9354-A9BE9113BDAC}" showPageBreaks="1" showGridLines="0" zeroValues="0" printArea="1" hiddenRows="1" view="pageBreakPreview" topLeftCell="A29">
      <selection activeCell="E2" sqref="E2"/>
      <pageMargins left="0.75" right="0.63" top="0.57999999999999996" bottom="0.6" header="0.34" footer="0.35"/>
      <pageSetup scale="91" orientation="portrait" r:id="rId33"/>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E2" sqref="E2"/>
      <pageMargins left="0.75" right="0.63" top="0.57999999999999996" bottom="0.6" header="0.34" footer="0.35"/>
      <pageSetup scale="91" orientation="portrait" r:id="rId34"/>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E2" sqref="E2"/>
      <pageMargins left="0.75" right="0.63" top="0.57999999999999996" bottom="0.6" header="0.34" footer="0.35"/>
      <pageSetup scale="91" orientation="portrait" r:id="rId35"/>
      <headerFooter alignWithMargins="0">
        <oddFooter>&amp;R&amp;"Book Antiqua,Bold"&amp;8 Page &amp;P of &amp;N</oddFooter>
      </headerFooter>
    </customSheetView>
  </customSheetViews>
  <mergeCells count="11">
    <mergeCell ref="A18:E18"/>
    <mergeCell ref="A19:E19"/>
    <mergeCell ref="A3:E3"/>
    <mergeCell ref="A5:E5"/>
    <mergeCell ref="A23:E23"/>
    <mergeCell ref="B9:D9"/>
    <mergeCell ref="B10:D10"/>
    <mergeCell ref="B11:D11"/>
    <mergeCell ref="B12:D12"/>
    <mergeCell ref="A8:D8"/>
    <mergeCell ref="A17:E17"/>
  </mergeCells>
  <phoneticPr fontId="6" type="noConversion"/>
  <pageMargins left="0.75" right="0.63" top="0.57999999999999996" bottom="0.6" header="0.34" footer="0.35"/>
  <pageSetup scale="91" orientation="portrait" r:id="rId36"/>
  <headerFooter alignWithMargins="0">
    <oddFooter>&amp;R&amp;"Book Antiqua,Bold"&amp;8 Page &amp;P of &amp;N</oddFooter>
  </headerFooter>
  <drawing r:id="rId3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F2DA-FBC5-45EA-9545-E3285E7E6AF1}">
  <sheetPr codeName="Sheet29">
    <tabColor indexed="11"/>
  </sheetPr>
  <dimension ref="A1:I41"/>
  <sheetViews>
    <sheetView showGridLines="0" showZeros="0" view="pageBreakPreview" zoomScale="130" zoomScaleNormal="100" zoomScaleSheetLayoutView="130" workbookViewId="0">
      <selection activeCell="G20" sqref="G20"/>
    </sheetView>
  </sheetViews>
  <sheetFormatPr defaultRowHeight="16.5"/>
  <cols>
    <col min="1" max="1" width="12.140625" style="29" customWidth="1"/>
    <col min="2" max="2" width="20.5703125" style="29" customWidth="1"/>
    <col min="3" max="3" width="11.42578125" style="29" customWidth="1"/>
    <col min="4" max="4" width="13.7109375" style="29" customWidth="1"/>
    <col min="5" max="5" width="39.28515625" style="29" customWidth="1"/>
    <col min="6" max="8" width="9.140625" style="24"/>
    <col min="9" max="16384" width="9.140625" style="25"/>
  </cols>
  <sheetData>
    <row r="1" spans="1:9">
      <c r="A1" s="21" t="str">
        <f>Basic!A3&amp;Basic!B3</f>
        <v>Specification No. :CC/NT/W-AIS/DOM/A06/24/04589</v>
      </c>
      <c r="B1" s="22"/>
      <c r="C1" s="22"/>
      <c r="D1" s="22"/>
      <c r="E1" s="23" t="str">
        <f>"Attachment-23 "</f>
        <v xml:space="preserve">Attachment-23 </v>
      </c>
    </row>
    <row r="3" spans="1:9" ht="134.25" customHeight="1">
      <c r="A3" s="614" t="str">
        <f>'Attach 3(JV)'!A3</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614"/>
      <c r="C3" s="614"/>
      <c r="D3" s="614"/>
      <c r="E3" s="614"/>
      <c r="F3" s="26"/>
      <c r="G3" s="27"/>
      <c r="H3" s="26"/>
    </row>
    <row r="4" spans="1:9" ht="41.25" customHeight="1">
      <c r="A4" s="1030" t="s">
        <v>633</v>
      </c>
      <c r="B4" s="1030"/>
      <c r="C4" s="1030"/>
      <c r="D4" s="1030"/>
      <c r="E4" s="1030"/>
      <c r="F4" s="31"/>
      <c r="H4" s="30"/>
      <c r="I4" s="10"/>
    </row>
    <row r="5" spans="1:9" ht="20.100000000000001" customHeight="1">
      <c r="A5" s="32"/>
      <c r="H5" s="30"/>
      <c r="I5" s="10"/>
    </row>
    <row r="6" spans="1:9" ht="20.100000000000001" customHeight="1">
      <c r="A6" s="33" t="str">
        <f>'Attach 3(JV)'!A7</f>
        <v>Bidder’s Name and Address :</v>
      </c>
      <c r="E6" s="14" t="str">
        <f>'Attach 3(JV)'!E7</f>
        <v>To:</v>
      </c>
      <c r="H6" s="30"/>
      <c r="I6" s="10"/>
    </row>
    <row r="7" spans="1:9" ht="35.25" customHeight="1">
      <c r="A7" s="1014" t="str">
        <f>'Attach 3(JV)'!A8</f>
        <v/>
      </c>
      <c r="B7" s="1014"/>
      <c r="C7" s="1014"/>
      <c r="D7" s="1014"/>
      <c r="E7" s="147" t="str">
        <f>'Attach 3(JV)'!E8</f>
        <v>Contract Services</v>
      </c>
      <c r="H7" s="30"/>
      <c r="I7" s="10"/>
    </row>
    <row r="8" spans="1:9" ht="20.100000000000001" customHeight="1">
      <c r="A8" s="12" t="s">
        <v>353</v>
      </c>
      <c r="B8" s="1028" t="str">
        <f>'Attach 3(JV)'!B9</f>
        <v/>
      </c>
      <c r="C8" s="1028"/>
      <c r="D8" s="1028"/>
      <c r="E8" s="147" t="str">
        <f>'Attach 3(JV)'!E9</f>
        <v>Power Grid Corporation of India Ltd.,</v>
      </c>
      <c r="H8" s="30"/>
      <c r="I8" s="10"/>
    </row>
    <row r="9" spans="1:9" ht="20.100000000000001" customHeight="1">
      <c r="A9" s="12" t="s">
        <v>355</v>
      </c>
      <c r="B9" s="1028" t="str">
        <f>'Attach 3(JV)'!B10</f>
        <v/>
      </c>
      <c r="C9" s="1028"/>
      <c r="D9" s="1028"/>
      <c r="E9" s="147" t="str">
        <f>'Attach 3(JV)'!E10</f>
        <v>"Saudamini", Plot No. 2, Sector 29</v>
      </c>
      <c r="H9" s="30"/>
      <c r="I9" s="10"/>
    </row>
    <row r="10" spans="1:9" ht="20.100000000000001" customHeight="1">
      <c r="B10" s="1028" t="str">
        <f>'Attach 3(JV)'!B11</f>
        <v/>
      </c>
      <c r="C10" s="1028"/>
      <c r="D10" s="1028"/>
      <c r="E10" s="147" t="str">
        <f>'Attach 3(JV)'!E11</f>
        <v>Gurgaon (Haryana) - 122001</v>
      </c>
    </row>
    <row r="11" spans="1:9" ht="18" customHeight="1">
      <c r="A11" s="32"/>
      <c r="B11" s="1028" t="str">
        <f>'Attach 3(JV)'!B12</f>
        <v/>
      </c>
      <c r="C11" s="1028"/>
      <c r="D11" s="1028"/>
      <c r="E11" s="14"/>
    </row>
    <row r="12" spans="1:9" ht="19.5" hidden="1" customHeight="1">
      <c r="A12" s="32"/>
      <c r="B12" s="129"/>
      <c r="C12" s="129"/>
      <c r="D12" s="129"/>
      <c r="E12" s="14"/>
    </row>
    <row r="13" spans="1:9" ht="20.100000000000001" customHeight="1">
      <c r="A13" s="32"/>
      <c r="B13" s="129"/>
      <c r="C13" s="129"/>
      <c r="D13" s="129"/>
      <c r="G13" s="11"/>
    </row>
    <row r="14" spans="1:9" ht="20.100000000000001" customHeight="1">
      <c r="A14" s="29" t="s">
        <v>347</v>
      </c>
    </row>
    <row r="15" spans="1:9">
      <c r="A15" s="32"/>
    </row>
    <row r="16" spans="1:9" ht="31.5" customHeight="1">
      <c r="A16" s="610" t="s">
        <v>634</v>
      </c>
      <c r="B16" s="610"/>
      <c r="C16" s="610"/>
      <c r="D16" s="610"/>
      <c r="E16" s="610"/>
    </row>
    <row r="17" spans="1:9" ht="21.75" customHeight="1">
      <c r="A17" s="1029" t="s">
        <v>635</v>
      </c>
      <c r="B17" s="1029"/>
      <c r="C17" s="1029"/>
      <c r="D17" s="1029"/>
      <c r="E17" s="1029"/>
    </row>
    <row r="18" spans="1:9" ht="45.75" customHeight="1">
      <c r="A18" s="1029" t="s">
        <v>636</v>
      </c>
      <c r="B18" s="1029"/>
      <c r="C18" s="1029"/>
      <c r="D18" s="1029"/>
      <c r="E18" s="1029"/>
    </row>
    <row r="19" spans="1:9" ht="114" customHeight="1">
      <c r="A19" s="1029" t="s">
        <v>637</v>
      </c>
      <c r="B19" s="1029"/>
      <c r="C19" s="1029"/>
      <c r="D19" s="1029"/>
      <c r="E19" s="1029"/>
    </row>
    <row r="20" spans="1:9" ht="199.5" customHeight="1">
      <c r="A20" s="1029" t="s">
        <v>638</v>
      </c>
      <c r="B20" s="1029"/>
      <c r="C20" s="1029"/>
      <c r="D20" s="1029"/>
      <c r="E20" s="1029"/>
    </row>
    <row r="21" spans="1:9" ht="20.100000000000001" customHeight="1">
      <c r="A21" s="893" t="s">
        <v>639</v>
      </c>
      <c r="B21" s="893"/>
      <c r="C21" s="893"/>
      <c r="D21" s="893"/>
      <c r="E21" s="893"/>
    </row>
    <row r="22" spans="1:9" ht="20.100000000000001" customHeight="1"/>
    <row r="23" spans="1:9" hidden="1">
      <c r="A23" s="35"/>
    </row>
    <row r="24" spans="1:9" hidden="1"/>
    <row r="25" spans="1:9" ht="12" customHeight="1">
      <c r="D25" s="37"/>
    </row>
    <row r="26" spans="1:9" ht="33" customHeight="1">
      <c r="A26" s="36" t="s">
        <v>6</v>
      </c>
      <c r="B26" s="67" t="str">
        <f>'Attach 3(JV)'!B24</f>
        <v/>
      </c>
      <c r="C26" s="39"/>
      <c r="D26" s="37" t="s">
        <v>4</v>
      </c>
      <c r="E26" s="240" t="str">
        <f>'Attach 3(JV)'!E24</f>
        <v/>
      </c>
    </row>
    <row r="27" spans="1:9" ht="33" customHeight="1">
      <c r="A27" s="36" t="s">
        <v>7</v>
      </c>
      <c r="B27" s="240" t="str">
        <f>'Attach 3(JV)'!B25</f>
        <v/>
      </c>
      <c r="C27" s="39"/>
      <c r="D27" s="37" t="s">
        <v>5</v>
      </c>
      <c r="E27" s="240" t="str">
        <f>'Attach 3(JV)'!E25</f>
        <v/>
      </c>
    </row>
    <row r="28" spans="1:9" ht="33" customHeight="1">
      <c r="B28" s="39"/>
      <c r="C28" s="39"/>
      <c r="D28" s="37"/>
      <c r="E28" s="39"/>
    </row>
    <row r="29" spans="1:9" s="29" customFormat="1" ht="20.100000000000001" customHeight="1">
      <c r="F29" s="24"/>
      <c r="G29" s="24"/>
      <c r="H29" s="24"/>
      <c r="I29" s="25"/>
    </row>
    <row r="30" spans="1:9" s="29" customFormat="1" ht="20.100000000000001" customHeight="1">
      <c r="A30" s="38"/>
      <c r="F30" s="24"/>
      <c r="G30" s="24"/>
      <c r="H30" s="24"/>
      <c r="I30" s="25"/>
    </row>
    <row r="31" spans="1:9" s="29" customFormat="1" ht="20.100000000000001" customHeight="1">
      <c r="F31" s="24"/>
      <c r="G31" s="24"/>
      <c r="H31" s="24"/>
      <c r="I31" s="25"/>
    </row>
    <row r="32" spans="1:9" s="29" customFormat="1" ht="20.100000000000001" customHeight="1">
      <c r="F32" s="24"/>
      <c r="G32" s="24"/>
      <c r="H32" s="24"/>
      <c r="I32" s="25"/>
    </row>
    <row r="33" spans="1:9" s="29" customFormat="1" ht="20.100000000000001" customHeight="1">
      <c r="A33" s="38"/>
      <c r="F33" s="24"/>
      <c r="G33" s="24"/>
      <c r="H33" s="24"/>
      <c r="I33" s="25"/>
    </row>
    <row r="34" spans="1:9" s="29" customFormat="1" ht="20.100000000000001" customHeight="1">
      <c r="F34" s="24"/>
      <c r="G34" s="24"/>
      <c r="H34" s="24"/>
      <c r="I34" s="25"/>
    </row>
    <row r="35" spans="1:9" s="29" customFormat="1" ht="20.100000000000001" customHeight="1">
      <c r="A35" s="38"/>
      <c r="F35" s="24"/>
      <c r="G35" s="24"/>
      <c r="H35" s="24"/>
      <c r="I35" s="25"/>
    </row>
    <row r="36" spans="1:9" s="29" customFormat="1" ht="20.100000000000001" customHeight="1">
      <c r="F36" s="24"/>
      <c r="G36" s="24"/>
      <c r="H36" s="24"/>
      <c r="I36" s="25"/>
    </row>
    <row r="37" spans="1:9" s="29" customFormat="1" ht="20.100000000000001" customHeight="1">
      <c r="A37" s="38"/>
      <c r="F37" s="24"/>
      <c r="G37" s="24"/>
      <c r="H37" s="24"/>
      <c r="I37" s="25"/>
    </row>
    <row r="38" spans="1:9" s="29" customFormat="1" ht="20.100000000000001" customHeight="1">
      <c r="F38" s="24"/>
      <c r="G38" s="24"/>
      <c r="H38" s="24"/>
      <c r="I38" s="25"/>
    </row>
    <row r="39" spans="1:9" s="29" customFormat="1" ht="20.100000000000001" customHeight="1">
      <c r="F39" s="24"/>
      <c r="G39" s="24"/>
      <c r="H39" s="24"/>
      <c r="I39" s="25"/>
    </row>
    <row r="40" spans="1:9" s="29" customFormat="1" ht="20.100000000000001" customHeight="1">
      <c r="F40" s="24"/>
      <c r="G40" s="24"/>
      <c r="H40" s="24"/>
      <c r="I40" s="25"/>
    </row>
    <row r="41" spans="1:9" s="29" customFormat="1" ht="20.100000000000001" customHeight="1">
      <c r="F41" s="24"/>
      <c r="G41" s="24"/>
      <c r="H41" s="24"/>
      <c r="I41" s="25"/>
    </row>
  </sheetData>
  <sheetProtection algorithmName="SHA-512" hashValue="5OQzwwuV+UPIsu7w+9Tc2yl5EwcFgy6iYuzL1B0mEwzC3YJTAJN39Yi+XIGSYTPQjnUiuC0lHZIR/GwDM3xhQw==" saltValue="a9Pk9Zu3A/2z/DO9MNP5Qw==" spinCount="100000" sheet="1" formatColumns="0" formatRows="0" selectLockedCells="1"/>
  <customSheetViews>
    <customSheetView guid="{B36D49CA-5796-4086-B7D0-4AD7F327B4EC}" scale="175" showPageBreaks="1" showGridLines="0" zeroValues="0" printArea="1" hiddenRows="1" view="pageBreakPreview">
      <selection activeCell="A4" sqref="A4:E4"/>
      <pageMargins left="0.75" right="0.63" top="0.57999999999999996" bottom="0.6" header="0.34" footer="0.35"/>
      <pageSetup orientation="portrait" r:id="rId1"/>
      <headerFooter alignWithMargins="0">
        <oddFooter>&amp;R&amp;"Book Antiqua,Bold"&amp;8 Page &amp;P of &amp;N</oddFooter>
      </headerFooter>
    </customSheetView>
    <customSheetView guid="{CD28740F-9825-447C-B887-B18F0232D126}" scale="175" showPageBreaks="1" showGridLines="0" zeroValues="0" printArea="1" hiddenRows="1" view="pageBreakPreview">
      <selection activeCell="A4" sqref="A4:E4"/>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A18" sqref="A18:E18"/>
      <pageMargins left="0.75" right="0.63" top="0.57999999999999996" bottom="0.6" header="0.34" footer="0.35"/>
      <pageSetup orientation="portrait" r:id="rId3"/>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A18" sqref="A18:E18"/>
      <pageMargins left="0.75" right="0.63" top="0.57999999999999996" bottom="0.6" header="0.34" footer="0.35"/>
      <pageSetup orientation="portrait" r:id="rId4"/>
      <headerFooter alignWithMargins="0">
        <oddFooter>&amp;R&amp;"Book Antiqua,Bold"&amp;8 Page &amp;P of &amp;N</oddFooter>
      </headerFooter>
    </customSheetView>
  </customSheetViews>
  <mergeCells count="13">
    <mergeCell ref="A20:E20"/>
    <mergeCell ref="A21:E21"/>
    <mergeCell ref="A3:E3"/>
    <mergeCell ref="A4:E4"/>
    <mergeCell ref="A7:D7"/>
    <mergeCell ref="B8:D8"/>
    <mergeCell ref="B9:D9"/>
    <mergeCell ref="B10:D10"/>
    <mergeCell ref="B11:D11"/>
    <mergeCell ref="A16:E16"/>
    <mergeCell ref="A17:E17"/>
    <mergeCell ref="A18:E18"/>
    <mergeCell ref="A19:E19"/>
  </mergeCells>
  <pageMargins left="0.75" right="0.63" top="0.57999999999999996" bottom="0.6" header="0.34" footer="0.35"/>
  <pageSetup orientation="portrait" r:id="rId5"/>
  <headerFooter alignWithMargins="0">
    <oddFooter>&amp;R&amp;"Book Antiqua,Bold"&amp;8 Page &amp;P of &amp;N</oddFooter>
  </headerFooter>
  <rowBreaks count="1" manualBreakCount="1">
    <brk id="15" max="4" man="1"/>
  </rowBreaks>
  <drawing r:id="rId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indexed="13"/>
    <pageSetUpPr fitToPage="1"/>
  </sheetPr>
  <dimension ref="A1:AZ123"/>
  <sheetViews>
    <sheetView showGridLines="0" tabSelected="1" view="pageBreakPreview" topLeftCell="A68" zoomScale="130" zoomScaleNormal="100" zoomScaleSheetLayoutView="130" workbookViewId="0">
      <selection activeCell="B90" sqref="B90:C90"/>
    </sheetView>
  </sheetViews>
  <sheetFormatPr defaultRowHeight="16.5"/>
  <cols>
    <col min="1" max="1" width="15.7109375" style="29" customWidth="1"/>
    <col min="2" max="2" width="10.7109375" style="29" customWidth="1"/>
    <col min="3" max="3" width="19" style="29" customWidth="1"/>
    <col min="4" max="4" width="20.5703125" style="29" customWidth="1"/>
    <col min="5" max="5" width="15.140625" style="29" customWidth="1"/>
    <col min="6" max="6" width="29.28515625" style="29" customWidth="1"/>
    <col min="7" max="7" width="12.5703125" style="29" customWidth="1"/>
    <col min="8" max="8" width="11.28515625" style="29" customWidth="1"/>
    <col min="9" max="9" width="13" style="29" customWidth="1"/>
    <col min="10" max="10" width="12.5703125" style="29" customWidth="1"/>
    <col min="11" max="15" width="9.140625" style="29"/>
    <col min="16" max="16" width="9.28515625" style="29" bestFit="1" customWidth="1"/>
    <col min="17" max="25" width="9.140625" style="29"/>
    <col min="26" max="26" width="10" style="29" bestFit="1" customWidth="1"/>
    <col min="27" max="28" width="9.140625" style="29"/>
    <col min="29" max="29" width="22.42578125" style="128" customWidth="1"/>
    <col min="30" max="30" width="9.140625" style="99"/>
    <col min="31" max="31" width="9.28515625" style="99" bestFit="1" customWidth="1"/>
    <col min="32" max="32" width="9.140625" style="128"/>
    <col min="33" max="33" width="10.140625" style="128" bestFit="1" customWidth="1"/>
    <col min="34" max="34" width="14.85546875" style="128" customWidth="1"/>
    <col min="35" max="35" width="10.42578125" style="128" bestFit="1" customWidth="1"/>
    <col min="36" max="36" width="9.140625" style="128"/>
    <col min="37" max="37" width="9.28515625" style="128" bestFit="1" customWidth="1"/>
    <col min="38" max="16384" width="9.140625" style="128"/>
  </cols>
  <sheetData>
    <row r="1" spans="1:52">
      <c r="A1" s="21" t="str">
        <f>Basic!A3&amp;Basic!B3</f>
        <v>Specification No. :CC/NT/W-AIS/DOM/A06/24/04589</v>
      </c>
      <c r="B1" s="21"/>
      <c r="C1" s="22"/>
      <c r="D1" s="22"/>
      <c r="E1" s="22"/>
      <c r="F1" s="40" t="s">
        <v>402</v>
      </c>
      <c r="G1" s="59"/>
      <c r="H1" s="59"/>
      <c r="AE1" s="53">
        <v>1</v>
      </c>
      <c r="AF1" s="128" t="s">
        <v>315</v>
      </c>
      <c r="AG1" s="515">
        <v>1</v>
      </c>
      <c r="AH1" s="515" t="s">
        <v>110</v>
      </c>
      <c r="AI1" s="516"/>
      <c r="AJ1" s="516"/>
      <c r="AK1" s="515">
        <v>1</v>
      </c>
      <c r="AL1" s="516" t="s">
        <v>111</v>
      </c>
      <c r="AQ1" s="175"/>
      <c r="AR1" s="175"/>
      <c r="AS1" s="175"/>
      <c r="AT1" s="175"/>
      <c r="AU1" s="175"/>
      <c r="AV1" s="175"/>
      <c r="AW1" s="175"/>
      <c r="AX1" s="175"/>
      <c r="AY1" s="175"/>
      <c r="AZ1" s="175"/>
    </row>
    <row r="2" spans="1:52">
      <c r="AE2" s="53">
        <v>2</v>
      </c>
      <c r="AF2" s="128" t="s">
        <v>316</v>
      </c>
      <c r="AG2" s="515">
        <v>2</v>
      </c>
      <c r="AH2" s="515" t="s">
        <v>291</v>
      </c>
      <c r="AI2" s="516"/>
      <c r="AJ2" s="516"/>
      <c r="AK2" s="515">
        <v>2</v>
      </c>
      <c r="AL2" s="516" t="s">
        <v>292</v>
      </c>
      <c r="AQ2" s="175"/>
      <c r="AR2" s="175"/>
      <c r="AS2" s="175"/>
      <c r="AT2" s="175"/>
      <c r="AU2" s="175"/>
      <c r="AV2" s="175"/>
      <c r="AW2" s="175"/>
      <c r="AX2" s="175"/>
      <c r="AY2" s="175"/>
      <c r="AZ2" s="175"/>
    </row>
    <row r="3" spans="1:52" ht="20.100000000000001" customHeight="1">
      <c r="A3" s="612" t="s">
        <v>55</v>
      </c>
      <c r="B3" s="612"/>
      <c r="C3" s="612"/>
      <c r="D3" s="612"/>
      <c r="E3" s="612"/>
      <c r="F3" s="612"/>
      <c r="G3" s="28"/>
      <c r="H3" s="28"/>
      <c r="I3" s="33"/>
      <c r="AB3" s="30"/>
      <c r="AC3" s="10"/>
      <c r="AE3" s="53">
        <v>3</v>
      </c>
      <c r="AF3" s="128" t="s">
        <v>317</v>
      </c>
      <c r="AG3" s="515">
        <v>3</v>
      </c>
      <c r="AH3" s="515" t="s">
        <v>293</v>
      </c>
      <c r="AI3" s="516"/>
      <c r="AJ3" s="516"/>
      <c r="AK3" s="515">
        <v>3</v>
      </c>
      <c r="AL3" s="516" t="s">
        <v>294</v>
      </c>
      <c r="AQ3" s="175"/>
      <c r="AR3" s="175"/>
      <c r="AS3" s="175"/>
      <c r="AT3" s="175"/>
      <c r="AU3" s="175"/>
      <c r="AV3" s="175"/>
      <c r="AW3" s="175"/>
      <c r="AX3" s="175"/>
      <c r="AY3" s="175"/>
      <c r="AZ3" s="175"/>
    </row>
    <row r="4" spans="1:52" ht="12" customHeight="1">
      <c r="A4" s="28"/>
      <c r="B4" s="28"/>
      <c r="C4" s="28"/>
      <c r="D4" s="28"/>
      <c r="E4" s="28"/>
      <c r="F4" s="28"/>
      <c r="G4" s="28"/>
      <c r="H4" s="28"/>
      <c r="I4" s="33"/>
      <c r="AB4" s="30"/>
      <c r="AC4" s="10"/>
      <c r="AE4" s="53">
        <v>4</v>
      </c>
      <c r="AF4" s="128" t="s">
        <v>318</v>
      </c>
      <c r="AG4" s="515">
        <v>4</v>
      </c>
      <c r="AH4" s="515" t="s">
        <v>295</v>
      </c>
      <c r="AI4" s="516"/>
      <c r="AJ4" s="516"/>
      <c r="AK4" s="515">
        <v>4</v>
      </c>
      <c r="AL4" s="516" t="s">
        <v>296</v>
      </c>
      <c r="AQ4" s="175"/>
      <c r="AR4" s="175"/>
      <c r="AS4" s="175"/>
      <c r="AT4" s="175"/>
      <c r="AU4" s="175"/>
      <c r="AV4" s="175"/>
      <c r="AW4" s="175"/>
      <c r="AX4" s="175"/>
      <c r="AY4" s="175"/>
      <c r="AZ4" s="175"/>
    </row>
    <row r="5" spans="1:52" ht="20.100000000000001" customHeight="1">
      <c r="A5" s="38" t="s">
        <v>314</v>
      </c>
      <c r="B5" s="38"/>
      <c r="C5" s="1050"/>
      <c r="D5" s="1050"/>
      <c r="E5" s="1050"/>
      <c r="F5" s="1050"/>
      <c r="G5" s="38"/>
      <c r="H5" s="38"/>
      <c r="AB5" s="30"/>
      <c r="AC5" s="10"/>
      <c r="AE5" s="53">
        <v>5</v>
      </c>
      <c r="AF5" s="128" t="s">
        <v>319</v>
      </c>
      <c r="AG5" s="515">
        <v>5</v>
      </c>
      <c r="AH5" s="515" t="s">
        <v>295</v>
      </c>
      <c r="AI5" s="516"/>
      <c r="AJ5" s="516"/>
      <c r="AK5" s="515">
        <v>5</v>
      </c>
      <c r="AL5" s="516" t="s">
        <v>297</v>
      </c>
      <c r="AQ5" s="175"/>
      <c r="AR5" s="175"/>
      <c r="AS5" s="175"/>
      <c r="AT5" s="175"/>
      <c r="AU5" s="175"/>
      <c r="AV5" s="175"/>
      <c r="AW5" s="175"/>
      <c r="AX5" s="175"/>
      <c r="AY5" s="175"/>
      <c r="AZ5" s="175"/>
    </row>
    <row r="6" spans="1:52" ht="20.100000000000001" customHeight="1">
      <c r="A6" s="38" t="s">
        <v>6</v>
      </c>
      <c r="B6" s="1051" t="str">
        <f>'Attach 3(JV)'!B24</f>
        <v/>
      </c>
      <c r="C6" s="1051"/>
      <c r="AB6" s="30"/>
      <c r="AC6" s="10"/>
      <c r="AE6" s="53">
        <v>6</v>
      </c>
      <c r="AF6" s="128" t="s">
        <v>320</v>
      </c>
      <c r="AG6" s="515">
        <v>6</v>
      </c>
      <c r="AH6" s="515" t="s">
        <v>295</v>
      </c>
      <c r="AI6" s="517" t="e">
        <f>DAY(B6)</f>
        <v>#VALUE!</v>
      </c>
      <c r="AJ6" s="516"/>
      <c r="AK6" s="515">
        <v>6</v>
      </c>
      <c r="AL6" s="516" t="s">
        <v>298</v>
      </c>
      <c r="AQ6" s="175"/>
      <c r="AR6" s="175"/>
      <c r="AS6" s="175"/>
      <c r="AT6" s="175"/>
      <c r="AU6" s="175"/>
      <c r="AV6" s="175"/>
      <c r="AW6" s="175"/>
      <c r="AX6" s="175"/>
      <c r="AY6" s="175"/>
      <c r="AZ6" s="175"/>
    </row>
    <row r="7" spans="1:52" ht="20.100000000000001" customHeight="1">
      <c r="A7" s="38"/>
      <c r="B7" s="70"/>
      <c r="C7" s="70"/>
      <c r="AB7" s="30"/>
      <c r="AC7" s="10"/>
      <c r="AE7" s="53">
        <v>7</v>
      </c>
      <c r="AF7" s="128" t="s">
        <v>321</v>
      </c>
      <c r="AG7" s="515">
        <v>7</v>
      </c>
      <c r="AH7" s="515" t="s">
        <v>295</v>
      </c>
      <c r="AI7" s="517" t="e">
        <f>MONTH(B6)</f>
        <v>#VALUE!</v>
      </c>
      <c r="AJ7" s="516"/>
      <c r="AK7" s="515">
        <v>7</v>
      </c>
      <c r="AL7" s="516" t="s">
        <v>299</v>
      </c>
      <c r="AQ7" s="175"/>
      <c r="AR7" s="175"/>
      <c r="AS7" s="175"/>
      <c r="AT7" s="175"/>
      <c r="AU7" s="175"/>
      <c r="AV7" s="175"/>
      <c r="AW7" s="175"/>
      <c r="AX7" s="175"/>
      <c r="AY7" s="175"/>
      <c r="AZ7" s="175"/>
    </row>
    <row r="8" spans="1:52" ht="20.100000000000001" customHeight="1">
      <c r="A8" s="514" t="str">
        <f>'Attach 3(JV)'!E7</f>
        <v>To:</v>
      </c>
      <c r="B8" s="15"/>
      <c r="F8" s="32"/>
      <c r="G8" s="32"/>
      <c r="H8" s="32"/>
      <c r="AB8" s="30"/>
      <c r="AC8" s="10"/>
      <c r="AE8" s="53">
        <v>8</v>
      </c>
      <c r="AF8" s="128" t="s">
        <v>322</v>
      </c>
      <c r="AG8" s="515">
        <v>8</v>
      </c>
      <c r="AH8" s="515" t="s">
        <v>295</v>
      </c>
      <c r="AI8" s="517" t="e">
        <f>LOOKUP(AI7,AK1:AK12,AL1:AL12)</f>
        <v>#VALUE!</v>
      </c>
      <c r="AJ8" s="516"/>
      <c r="AK8" s="515">
        <v>8</v>
      </c>
      <c r="AL8" s="516" t="s">
        <v>300</v>
      </c>
      <c r="AQ8" s="175"/>
      <c r="AR8" s="175"/>
      <c r="AS8" s="175"/>
      <c r="AT8" s="175"/>
      <c r="AU8" s="175"/>
      <c r="AV8" s="175"/>
      <c r="AW8" s="175"/>
      <c r="AX8" s="175"/>
      <c r="AY8" s="175"/>
      <c r="AZ8" s="175"/>
    </row>
    <row r="9" spans="1:52" ht="20.100000000000001" customHeight="1">
      <c r="A9" s="514" t="str">
        <f>'Attach 3(JV)'!E8</f>
        <v>Contract Services</v>
      </c>
      <c r="B9" s="512"/>
      <c r="F9" s="32"/>
      <c r="G9" s="32"/>
      <c r="H9" s="32"/>
      <c r="AB9" s="30"/>
      <c r="AC9" s="10"/>
      <c r="AE9" s="53">
        <v>9</v>
      </c>
      <c r="AF9" s="128" t="s">
        <v>323</v>
      </c>
      <c r="AG9" s="515">
        <v>9</v>
      </c>
      <c r="AH9" s="515" t="s">
        <v>295</v>
      </c>
      <c r="AI9" s="517" t="e">
        <f>YEAR(B6)</f>
        <v>#VALUE!</v>
      </c>
      <c r="AJ9" s="516"/>
      <c r="AK9" s="515">
        <v>9</v>
      </c>
      <c r="AL9" s="516" t="s">
        <v>301</v>
      </c>
      <c r="AQ9" s="175"/>
      <c r="AR9" s="175"/>
      <c r="AS9" s="175"/>
      <c r="AT9" s="175"/>
      <c r="AU9" s="175"/>
      <c r="AV9" s="175"/>
      <c r="AW9" s="175"/>
      <c r="AX9" s="175"/>
      <c r="AY9" s="175"/>
      <c r="AZ9" s="175"/>
    </row>
    <row r="10" spans="1:52" ht="20.100000000000001" customHeight="1">
      <c r="A10" s="514" t="str">
        <f>'Attach 3(JV)'!E9</f>
        <v>Power Grid Corporation of India Ltd.,</v>
      </c>
      <c r="B10" s="512"/>
      <c r="F10" s="32"/>
      <c r="G10" s="32"/>
      <c r="H10" s="32"/>
      <c r="AB10" s="30"/>
      <c r="AC10" s="10"/>
      <c r="AE10" s="53">
        <v>10</v>
      </c>
      <c r="AF10" s="128" t="s">
        <v>324</v>
      </c>
      <c r="AG10" s="515">
        <v>10</v>
      </c>
      <c r="AH10" s="515" t="s">
        <v>295</v>
      </c>
      <c r="AI10" s="516"/>
      <c r="AJ10" s="516"/>
      <c r="AK10" s="515">
        <v>10</v>
      </c>
      <c r="AL10" s="516" t="s">
        <v>302</v>
      </c>
      <c r="AQ10" s="175"/>
      <c r="AR10" s="175"/>
      <c r="AS10" s="175"/>
      <c r="AT10" s="175"/>
      <c r="AU10" s="175"/>
      <c r="AV10" s="175"/>
      <c r="AW10" s="175"/>
      <c r="AX10" s="175"/>
      <c r="AY10" s="175"/>
      <c r="AZ10" s="175"/>
    </row>
    <row r="11" spans="1:52" ht="20.100000000000001" customHeight="1">
      <c r="A11" s="514" t="str">
        <f>'Attach 3(JV)'!E10</f>
        <v>"Saudamini", Plot No. 2, Sector 29</v>
      </c>
      <c r="B11" s="512"/>
      <c r="F11" s="32"/>
      <c r="G11" s="32"/>
      <c r="H11" s="32"/>
      <c r="AB11" s="30"/>
      <c r="AC11" s="10"/>
      <c r="AE11" s="53">
        <v>11</v>
      </c>
      <c r="AF11" s="128" t="s">
        <v>325</v>
      </c>
      <c r="AG11" s="515">
        <v>11</v>
      </c>
      <c r="AH11" s="515" t="s">
        <v>295</v>
      </c>
      <c r="AI11" s="516"/>
      <c r="AJ11" s="516"/>
      <c r="AK11" s="515">
        <v>11</v>
      </c>
      <c r="AL11" s="516" t="s">
        <v>303</v>
      </c>
      <c r="AQ11" s="175"/>
      <c r="AR11" s="175"/>
      <c r="AS11" s="175"/>
      <c r="AT11" s="175"/>
      <c r="AU11" s="175"/>
      <c r="AV11" s="175"/>
      <c r="AW11" s="175"/>
      <c r="AX11" s="175"/>
      <c r="AY11" s="175"/>
      <c r="AZ11" s="175"/>
    </row>
    <row r="12" spans="1:52" ht="20.100000000000001" customHeight="1">
      <c r="A12" s="514" t="str">
        <f>'Attach 3(JV)'!E11</f>
        <v>Gurgaon (Haryana) - 122001</v>
      </c>
      <c r="B12" s="512"/>
      <c r="F12" s="32"/>
      <c r="G12" s="32"/>
      <c r="H12" s="32"/>
      <c r="AB12" s="30"/>
      <c r="AC12" s="10"/>
      <c r="AE12" s="53">
        <v>12</v>
      </c>
      <c r="AF12" s="128" t="s">
        <v>326</v>
      </c>
      <c r="AG12" s="515">
        <v>12</v>
      </c>
      <c r="AH12" s="515" t="s">
        <v>295</v>
      </c>
      <c r="AI12" s="516"/>
      <c r="AJ12" s="516"/>
      <c r="AK12" s="515">
        <v>12</v>
      </c>
      <c r="AL12" s="516" t="s">
        <v>304</v>
      </c>
      <c r="AQ12" s="175"/>
      <c r="AR12" s="175"/>
      <c r="AS12" s="175"/>
      <c r="AT12" s="175"/>
      <c r="AU12" s="175"/>
      <c r="AV12" s="175"/>
      <c r="AW12" s="175"/>
      <c r="AX12" s="175"/>
      <c r="AY12" s="175"/>
      <c r="AZ12" s="175"/>
    </row>
    <row r="13" spans="1:52" ht="20.100000000000001" customHeight="1">
      <c r="A13" s="514"/>
      <c r="B13" s="512"/>
      <c r="F13" s="32"/>
      <c r="G13" s="32"/>
      <c r="H13" s="32"/>
      <c r="AB13" s="30"/>
      <c r="AC13" s="10"/>
      <c r="AE13" s="53">
        <v>13</v>
      </c>
      <c r="AF13" s="128" t="s">
        <v>327</v>
      </c>
      <c r="AG13" s="515">
        <v>13</v>
      </c>
      <c r="AH13" s="515" t="s">
        <v>295</v>
      </c>
      <c r="AI13" s="516"/>
      <c r="AJ13" s="516"/>
      <c r="AK13" s="516"/>
      <c r="AL13" s="516"/>
      <c r="AQ13" s="175"/>
      <c r="AR13" s="175"/>
      <c r="AS13" s="175"/>
      <c r="AT13" s="175"/>
      <c r="AU13" s="175"/>
      <c r="AV13" s="175"/>
      <c r="AW13" s="175"/>
      <c r="AX13" s="175"/>
      <c r="AY13" s="175"/>
      <c r="AZ13" s="175"/>
    </row>
    <row r="14" spans="1:52" ht="12" customHeight="1">
      <c r="A14" s="38"/>
      <c r="B14" s="38"/>
      <c r="F14" s="32"/>
      <c r="G14" s="32"/>
      <c r="H14" s="32"/>
      <c r="AB14" s="30"/>
      <c r="AC14" s="10"/>
      <c r="AE14" s="53">
        <v>14</v>
      </c>
      <c r="AF14" s="128" t="s">
        <v>328</v>
      </c>
      <c r="AG14" s="515">
        <v>14</v>
      </c>
      <c r="AH14" s="515" t="s">
        <v>295</v>
      </c>
      <c r="AI14" s="516"/>
      <c r="AJ14" s="516"/>
      <c r="AK14" s="516"/>
      <c r="AL14" s="516"/>
      <c r="AQ14" s="175"/>
      <c r="AR14" s="175"/>
      <c r="AS14" s="175"/>
      <c r="AT14" s="175"/>
      <c r="AU14" s="175"/>
      <c r="AV14" s="175"/>
      <c r="AW14" s="175"/>
      <c r="AX14" s="175"/>
      <c r="AY14" s="175"/>
      <c r="AZ14" s="175"/>
    </row>
    <row r="15" spans="1:52" ht="88.5" customHeight="1">
      <c r="A15" s="333" t="s">
        <v>338</v>
      </c>
      <c r="B15" s="63"/>
      <c r="C15" s="1052" t="str">
        <f>Basic!B1</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D15" s="1052"/>
      <c r="E15" s="1052"/>
      <c r="F15" s="1052"/>
      <c r="G15" s="32"/>
      <c r="H15" s="32"/>
      <c r="AB15" s="30"/>
      <c r="AC15" s="10"/>
      <c r="AE15" s="53">
        <v>15</v>
      </c>
      <c r="AF15" s="128" t="s">
        <v>329</v>
      </c>
      <c r="AG15" s="515">
        <v>15</v>
      </c>
      <c r="AH15" s="515" t="s">
        <v>295</v>
      </c>
      <c r="AI15" s="516"/>
      <c r="AJ15" s="516"/>
      <c r="AK15" s="516"/>
      <c r="AL15" s="516"/>
      <c r="AQ15" s="175"/>
      <c r="AR15" s="175"/>
      <c r="AS15" s="175"/>
      <c r="AT15" s="175"/>
      <c r="AU15" s="175"/>
      <c r="AV15" s="175"/>
      <c r="AW15" s="175"/>
      <c r="AX15" s="175"/>
      <c r="AY15" s="175"/>
      <c r="AZ15" s="175"/>
    </row>
    <row r="16" spans="1:52" ht="30" customHeight="1">
      <c r="A16" s="29" t="s">
        <v>56</v>
      </c>
      <c r="C16" s="32"/>
      <c r="D16" s="32"/>
      <c r="E16" s="32"/>
      <c r="F16" s="32"/>
      <c r="G16" s="1046" t="s">
        <v>169</v>
      </c>
      <c r="H16" s="1046"/>
      <c r="P16" s="29">
        <f>'Names of Bidder'!I4</f>
        <v>0</v>
      </c>
      <c r="AB16" s="30"/>
      <c r="AC16" s="10"/>
      <c r="AE16" s="53">
        <v>16</v>
      </c>
      <c r="AF16" s="128" t="s">
        <v>330</v>
      </c>
      <c r="AG16" s="515">
        <v>16</v>
      </c>
      <c r="AH16" s="515" t="s">
        <v>295</v>
      </c>
      <c r="AI16" s="516"/>
      <c r="AJ16" s="516"/>
      <c r="AK16" s="516"/>
      <c r="AL16" s="516"/>
      <c r="AQ16" s="175"/>
      <c r="AR16" s="175"/>
      <c r="AS16" s="175"/>
      <c r="AT16" s="175"/>
      <c r="AU16" s="175"/>
      <c r="AV16" s="175"/>
      <c r="AW16" s="175"/>
      <c r="AX16" s="175"/>
      <c r="AY16" s="175"/>
      <c r="AZ16" s="175"/>
    </row>
    <row r="17" spans="1:52" s="29" customFormat="1" ht="171.75" customHeight="1">
      <c r="A17" s="74">
        <v>1</v>
      </c>
      <c r="B17" s="1035"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035"/>
      <c r="D17" s="1035"/>
      <c r="E17" s="1035"/>
      <c r="F17" s="1035"/>
      <c r="G17" s="251" t="s">
        <v>460</v>
      </c>
      <c r="H17" s="518" t="s">
        <v>461</v>
      </c>
      <c r="I17" s="519"/>
      <c r="Z17" s="62"/>
      <c r="AA17" s="62"/>
      <c r="AB17" s="100" t="s">
        <v>339</v>
      </c>
      <c r="AD17" s="53"/>
      <c r="AE17" s="53">
        <v>17</v>
      </c>
      <c r="AF17" s="29" t="s">
        <v>331</v>
      </c>
      <c r="AG17" s="515">
        <v>17</v>
      </c>
      <c r="AH17" s="515" t="s">
        <v>295</v>
      </c>
      <c r="AI17" s="516"/>
      <c r="AJ17" s="516"/>
      <c r="AK17" s="516"/>
      <c r="AL17" s="516"/>
      <c r="AQ17" s="179"/>
      <c r="AR17" s="179"/>
      <c r="AS17" s="179"/>
      <c r="AT17" s="179"/>
      <c r="AU17" s="179"/>
      <c r="AV17" s="179"/>
      <c r="AW17" s="179"/>
      <c r="AX17" s="179"/>
      <c r="AY17" s="179"/>
      <c r="AZ17" s="179"/>
    </row>
    <row r="18" spans="1:52" s="29" customFormat="1" ht="43.5" customHeight="1">
      <c r="A18" s="74"/>
      <c r="B18" s="1048" t="s">
        <v>526</v>
      </c>
      <c r="C18" s="1048"/>
      <c r="D18" s="1048"/>
      <c r="E18" s="1048"/>
      <c r="F18" s="1048"/>
      <c r="G18" s="511"/>
      <c r="H18" s="520"/>
      <c r="I18" s="519"/>
      <c r="Z18" s="62"/>
      <c r="AA18" s="62"/>
      <c r="AB18" s="100"/>
      <c r="AD18" s="53"/>
      <c r="AE18" s="53"/>
      <c r="AG18" s="515"/>
      <c r="AH18" s="515"/>
      <c r="AI18" s="516"/>
      <c r="AJ18" s="516"/>
      <c r="AK18" s="516"/>
      <c r="AL18" s="516"/>
      <c r="AQ18" s="179"/>
      <c r="AR18" s="179"/>
      <c r="AS18" s="179"/>
      <c r="AT18" s="179"/>
      <c r="AU18" s="179"/>
      <c r="AV18" s="179"/>
      <c r="AW18" s="179"/>
      <c r="AX18" s="179"/>
      <c r="AY18" s="179"/>
      <c r="AZ18" s="179"/>
    </row>
    <row r="19" spans="1:52" s="29" customFormat="1" ht="54.75" customHeight="1">
      <c r="A19" s="74">
        <v>1.1000000000000001</v>
      </c>
      <c r="B19" s="1048" t="s">
        <v>550</v>
      </c>
      <c r="C19" s="1048"/>
      <c r="D19" s="1048"/>
      <c r="E19" s="1048"/>
      <c r="F19" s="1048"/>
      <c r="G19" s="249"/>
      <c r="H19" s="249"/>
      <c r="I19" s="249"/>
      <c r="J19" s="100"/>
      <c r="Z19" s="62"/>
      <c r="AA19" s="62"/>
      <c r="AB19" s="100"/>
      <c r="AD19" s="53"/>
      <c r="AE19" s="53"/>
      <c r="AG19" s="515"/>
      <c r="AH19" s="515"/>
      <c r="AI19" s="516"/>
      <c r="AJ19" s="516"/>
      <c r="AK19" s="516"/>
      <c r="AL19" s="516"/>
      <c r="AQ19" s="179"/>
      <c r="AR19" s="179"/>
      <c r="AS19" s="179"/>
      <c r="AT19" s="179"/>
      <c r="AU19" s="179"/>
      <c r="AV19" s="179"/>
      <c r="AW19" s="179"/>
      <c r="AX19" s="179"/>
      <c r="AY19" s="179"/>
      <c r="AZ19" s="179"/>
    </row>
    <row r="20" spans="1:52" ht="21" customHeight="1">
      <c r="A20" s="74">
        <v>2</v>
      </c>
      <c r="B20" s="75" t="s">
        <v>57</v>
      </c>
      <c r="C20" s="32"/>
      <c r="D20" s="32"/>
      <c r="E20" s="32"/>
      <c r="F20" s="32"/>
      <c r="G20" s="32"/>
      <c r="H20" s="32"/>
      <c r="AB20" s="30"/>
      <c r="AC20" s="10" t="s">
        <v>340</v>
      </c>
      <c r="AE20" s="53">
        <v>18</v>
      </c>
      <c r="AF20" s="128" t="s">
        <v>332</v>
      </c>
      <c r="AG20" s="515">
        <v>18</v>
      </c>
      <c r="AH20" s="515" t="s">
        <v>295</v>
      </c>
      <c r="AI20" s="516"/>
      <c r="AJ20" s="516"/>
      <c r="AK20" s="516"/>
      <c r="AL20" s="516"/>
      <c r="AQ20" s="175"/>
      <c r="AR20" s="175"/>
      <c r="AS20" s="175"/>
      <c r="AT20" s="175"/>
      <c r="AU20" s="175"/>
      <c r="AV20" s="175"/>
      <c r="AW20" s="175"/>
      <c r="AX20" s="175"/>
      <c r="AY20" s="175"/>
      <c r="AZ20" s="175"/>
    </row>
    <row r="21" spans="1:52" s="29" customFormat="1" ht="43.5" customHeight="1">
      <c r="B21" s="610" t="s">
        <v>59</v>
      </c>
      <c r="C21" s="610"/>
      <c r="D21" s="610"/>
      <c r="E21" s="610"/>
      <c r="F21" s="610"/>
      <c r="G21" s="172"/>
      <c r="H21" s="172"/>
      <c r="I21" s="172"/>
      <c r="J21" s="325" t="s">
        <v>32</v>
      </c>
      <c r="K21" s="521" t="s">
        <v>641</v>
      </c>
      <c r="L21" s="522" t="s">
        <v>37</v>
      </c>
      <c r="AB21" s="30"/>
      <c r="AC21" s="10" t="s">
        <v>341</v>
      </c>
      <c r="AD21" s="53"/>
      <c r="AE21" s="53">
        <v>19</v>
      </c>
      <c r="AF21" s="29" t="s">
        <v>333</v>
      </c>
      <c r="AG21" s="515">
        <v>19</v>
      </c>
      <c r="AH21" s="515" t="s">
        <v>295</v>
      </c>
      <c r="AI21" s="523"/>
      <c r="AJ21" s="523"/>
      <c r="AK21" s="523"/>
      <c r="AL21" s="523"/>
      <c r="AQ21" s="179"/>
      <c r="AR21" s="179"/>
      <c r="AS21" s="179"/>
      <c r="AT21" s="179"/>
      <c r="AU21" s="179"/>
      <c r="AV21" s="179"/>
      <c r="AW21" s="179"/>
      <c r="AX21" s="179"/>
      <c r="AY21" s="179"/>
      <c r="AZ21" s="179"/>
    </row>
    <row r="22" spans="1:52" s="29" customFormat="1" ht="40.5" customHeight="1">
      <c r="B22" s="63" t="str">
        <f>"(a) Attachment 1(" &amp; Basic!$B$2 &amp; ") :"</f>
        <v>(a) Attachment 1(SS-125) :</v>
      </c>
      <c r="C22" s="32"/>
      <c r="D22" s="1047" t="s">
        <v>345</v>
      </c>
      <c r="E22" s="1047"/>
      <c r="F22" s="1047"/>
      <c r="G22" s="251" t="s">
        <v>343</v>
      </c>
      <c r="H22" s="524" t="s">
        <v>640</v>
      </c>
      <c r="I22" s="524"/>
      <c r="J22" s="524"/>
      <c r="K22" s="524"/>
      <c r="L22" s="524"/>
      <c r="M22" s="38"/>
      <c r="N22" s="53"/>
      <c r="O22" s="53"/>
      <c r="P22" s="53"/>
      <c r="Q22" s="53"/>
      <c r="R22" s="53"/>
      <c r="S22" s="53"/>
      <c r="T22" s="53"/>
      <c r="U22" s="53"/>
      <c r="V22" s="53"/>
      <c r="W22" s="53"/>
      <c r="X22" s="53"/>
      <c r="Y22" s="53"/>
      <c r="AB22" s="30"/>
      <c r="AC22" s="10" t="s">
        <v>342</v>
      </c>
      <c r="AD22" s="53" t="str">
        <f>IF(ISERROR(LOOKUP(J22,AE1:AE22,AF1:AF22)), "Zero", LOOKUP(J22,AE1:AE22,AF1:AF22))</f>
        <v>Zero</v>
      </c>
      <c r="AE22" s="53">
        <v>20</v>
      </c>
      <c r="AF22" s="29" t="s">
        <v>334</v>
      </c>
      <c r="AG22" s="515">
        <v>20</v>
      </c>
      <c r="AH22" s="515" t="s">
        <v>295</v>
      </c>
      <c r="AI22" s="516"/>
      <c r="AJ22" s="516"/>
      <c r="AK22" s="516"/>
      <c r="AL22" s="516"/>
      <c r="AQ22" s="179"/>
      <c r="AR22" s="179"/>
      <c r="AS22" s="179"/>
      <c r="AT22" s="179"/>
      <c r="AU22" s="179"/>
      <c r="AV22" s="179"/>
      <c r="AW22" s="179"/>
      <c r="AX22" s="179"/>
      <c r="AY22" s="179"/>
      <c r="AZ22" s="179"/>
    </row>
    <row r="23" spans="1:52" s="29" customFormat="1" ht="7.5" customHeight="1">
      <c r="B23" s="63"/>
      <c r="C23" s="32"/>
      <c r="D23" s="1053"/>
      <c r="E23" s="1053"/>
      <c r="F23" s="1053"/>
      <c r="G23" s="100"/>
      <c r="H23" s="100"/>
      <c r="I23" s="100"/>
      <c r="J23" s="100"/>
      <c r="K23" s="53"/>
      <c r="L23" s="53"/>
      <c r="M23" s="38"/>
      <c r="N23" s="53"/>
      <c r="O23" s="53"/>
      <c r="P23" s="53"/>
      <c r="Q23" s="53"/>
      <c r="R23" s="53"/>
      <c r="S23" s="53"/>
      <c r="T23" s="53"/>
      <c r="U23" s="53"/>
      <c r="V23" s="53"/>
      <c r="W23" s="53"/>
      <c r="X23" s="53"/>
      <c r="Y23" s="53"/>
      <c r="AB23" s="30"/>
      <c r="AC23" s="10"/>
      <c r="AD23" s="53"/>
      <c r="AE23" s="53"/>
      <c r="AG23" s="515"/>
      <c r="AH23" s="515"/>
      <c r="AI23" s="516"/>
      <c r="AJ23" s="516"/>
      <c r="AK23" s="516"/>
      <c r="AL23" s="516"/>
      <c r="AQ23" s="179"/>
      <c r="AR23" s="179"/>
      <c r="AS23" s="179"/>
      <c r="AT23" s="179"/>
      <c r="AU23" s="179"/>
      <c r="AV23" s="179"/>
      <c r="AW23" s="179"/>
      <c r="AX23" s="179"/>
      <c r="AY23" s="179"/>
      <c r="AZ23" s="179"/>
    </row>
    <row r="24" spans="1:52" s="29" customFormat="1" ht="15" customHeight="1">
      <c r="B24" s="63"/>
      <c r="C24" s="32"/>
      <c r="D24" s="1053"/>
      <c r="E24" s="1054"/>
      <c r="F24" s="1054"/>
      <c r="G24" s="1049"/>
      <c r="H24" s="1049"/>
      <c r="I24" s="1049"/>
      <c r="J24" s="1049"/>
      <c r="K24" s="53"/>
      <c r="L24" s="53"/>
      <c r="M24" s="38"/>
      <c r="N24" s="53"/>
      <c r="O24" s="53"/>
      <c r="P24" s="53"/>
      <c r="Q24" s="53"/>
      <c r="R24" s="53"/>
      <c r="S24" s="53"/>
      <c r="T24" s="53"/>
      <c r="U24" s="53"/>
      <c r="V24" s="53"/>
      <c r="W24" s="53"/>
      <c r="X24" s="53"/>
      <c r="Y24" s="53"/>
      <c r="AB24" s="30"/>
      <c r="AC24" s="10"/>
      <c r="AD24" s="53"/>
      <c r="AE24" s="53"/>
      <c r="AG24" s="515"/>
      <c r="AH24" s="515"/>
      <c r="AI24" s="516"/>
      <c r="AJ24" s="516"/>
      <c r="AK24" s="516"/>
      <c r="AL24" s="516"/>
      <c r="AQ24" s="179"/>
      <c r="AR24" s="179"/>
      <c r="AS24" s="179"/>
      <c r="AT24" s="179"/>
      <c r="AU24" s="179"/>
      <c r="AV24" s="179"/>
      <c r="AW24" s="179"/>
      <c r="AX24" s="179"/>
      <c r="AY24" s="179"/>
      <c r="AZ24" s="179"/>
    </row>
    <row r="25" spans="1:52" s="29" customFormat="1" ht="74.25" customHeight="1">
      <c r="B25" s="63" t="str">
        <f>"(b) Attachment 2(" &amp; Basic!$B$2 &amp; ") :"</f>
        <v>(b) Attachment 2(SS-125) :</v>
      </c>
      <c r="C25" s="32"/>
      <c r="D25" s="1043" t="s">
        <v>60</v>
      </c>
      <c r="E25" s="1043"/>
      <c r="F25" s="1043"/>
      <c r="G25" s="1049"/>
      <c r="H25" s="1049"/>
      <c r="I25" s="1049"/>
      <c r="J25" s="1049"/>
      <c r="AB25" s="30"/>
      <c r="AC25" s="10" t="s">
        <v>343</v>
      </c>
      <c r="AD25" s="53" t="str">
        <f>IF(J22 &gt; 9, "("&amp;J22&amp;")", "(0"&amp;J22&amp;")")</f>
        <v>(0)</v>
      </c>
      <c r="AE25" s="53"/>
      <c r="AG25" s="515">
        <v>21</v>
      </c>
      <c r="AH25" s="515" t="s">
        <v>110</v>
      </c>
      <c r="AI25" s="516"/>
      <c r="AJ25" s="516"/>
      <c r="AK25" s="516"/>
      <c r="AL25" s="516"/>
      <c r="AQ25" s="179"/>
      <c r="AR25" s="179"/>
      <c r="AS25" s="179"/>
      <c r="AT25" s="179"/>
      <c r="AU25" s="179"/>
      <c r="AV25" s="179"/>
      <c r="AW25" s="179"/>
      <c r="AX25" s="179"/>
      <c r="AY25" s="179"/>
      <c r="AZ25" s="179"/>
    </row>
    <row r="26" spans="1:52" s="29" customFormat="1" ht="78.75" customHeight="1">
      <c r="B26" s="63" t="str">
        <f>"(c) Attachment 3(" &amp; Basic!$B$2 &amp; ") :"</f>
        <v>(c) Attachment 3(SS-125) :</v>
      </c>
      <c r="C26" s="32"/>
      <c r="D26" s="1043" t="s">
        <v>310</v>
      </c>
      <c r="E26" s="1043"/>
      <c r="F26" s="1043"/>
      <c r="G26" s="76"/>
      <c r="H26" s="76"/>
      <c r="AB26" s="30"/>
      <c r="AC26" s="10"/>
      <c r="AD26" s="53"/>
      <c r="AE26" s="53"/>
      <c r="AG26" s="515">
        <v>22</v>
      </c>
      <c r="AH26" s="515" t="s">
        <v>295</v>
      </c>
      <c r="AI26" s="516"/>
      <c r="AJ26" s="516"/>
      <c r="AK26" s="516"/>
      <c r="AL26" s="516"/>
      <c r="AQ26" s="179"/>
      <c r="AR26" s="179"/>
      <c r="AS26" s="179"/>
      <c r="AT26" s="179"/>
      <c r="AU26" s="179"/>
      <c r="AV26" s="179"/>
      <c r="AW26" s="179"/>
      <c r="AX26" s="179"/>
      <c r="AY26" s="179"/>
      <c r="AZ26" s="179"/>
    </row>
    <row r="27" spans="1:52" s="29" customFormat="1" ht="58.5" customHeight="1">
      <c r="D27" s="1043" t="s">
        <v>167</v>
      </c>
      <c r="E27" s="1043"/>
      <c r="F27" s="1043"/>
      <c r="G27" s="525"/>
      <c r="H27" s="526" t="str">
        <f>'Names of Bidder'!D9</f>
        <v>SOLE BIDDER</v>
      </c>
      <c r="J27" s="100"/>
      <c r="K27" s="100"/>
      <c r="L27" s="100"/>
      <c r="M27" s="100"/>
      <c r="N27" s="100"/>
      <c r="O27" s="100"/>
      <c r="P27" s="100"/>
      <c r="Q27" s="100"/>
      <c r="R27" s="100"/>
      <c r="S27" s="100"/>
      <c r="T27" s="100"/>
      <c r="U27" s="100"/>
      <c r="V27" s="100"/>
      <c r="W27" s="100"/>
      <c r="X27" s="100"/>
      <c r="Y27" s="100"/>
      <c r="AB27" s="30"/>
      <c r="AC27" s="10" t="s">
        <v>344</v>
      </c>
      <c r="AD27" s="53"/>
      <c r="AE27" s="53"/>
      <c r="AG27" s="515">
        <v>23</v>
      </c>
      <c r="AH27" s="515" t="s">
        <v>295</v>
      </c>
      <c r="AI27" s="516"/>
      <c r="AJ27" s="516"/>
      <c r="AK27" s="516"/>
      <c r="AL27" s="516"/>
      <c r="AQ27" s="179"/>
      <c r="AR27" s="179"/>
      <c r="AS27" s="179"/>
      <c r="AT27" s="179"/>
      <c r="AU27" s="179"/>
      <c r="AV27" s="179"/>
      <c r="AW27" s="179"/>
      <c r="AX27" s="179"/>
      <c r="AY27" s="179"/>
      <c r="AZ27" s="179"/>
    </row>
    <row r="28" spans="1:52" s="29" customFormat="1" ht="48" customHeight="1">
      <c r="D28" s="1043" t="s">
        <v>168</v>
      </c>
      <c r="E28" s="1043"/>
      <c r="F28" s="1043"/>
      <c r="G28" s="525">
        <v>0</v>
      </c>
      <c r="H28" s="526">
        <f>'Names of Bidder'!D10</f>
        <v>1</v>
      </c>
      <c r="J28" s="102"/>
      <c r="K28" s="102"/>
      <c r="L28" s="102"/>
      <c r="M28" s="102"/>
      <c r="N28" s="102"/>
      <c r="O28" s="102"/>
      <c r="P28" s="102"/>
      <c r="Q28" s="102"/>
      <c r="R28" s="102"/>
      <c r="S28" s="102"/>
      <c r="T28" s="102"/>
      <c r="U28" s="102"/>
      <c r="V28" s="102"/>
      <c r="W28" s="102"/>
      <c r="X28" s="102"/>
      <c r="Y28" s="102"/>
      <c r="Z28" s="102"/>
      <c r="AA28" s="102"/>
      <c r="AB28" s="30"/>
      <c r="AC28" s="10" t="s">
        <v>345</v>
      </c>
      <c r="AD28" s="53"/>
      <c r="AE28" s="53"/>
      <c r="AG28" s="515">
        <v>24</v>
      </c>
      <c r="AH28" s="515" t="s">
        <v>295</v>
      </c>
      <c r="AI28" s="516"/>
      <c r="AJ28" s="516"/>
      <c r="AK28" s="516"/>
      <c r="AL28" s="516"/>
      <c r="AQ28" s="179"/>
      <c r="AR28" s="179"/>
      <c r="AS28" s="179"/>
      <c r="AT28" s="179"/>
      <c r="AU28" s="179"/>
      <c r="AV28" s="179"/>
      <c r="AW28" s="179"/>
      <c r="AX28" s="179"/>
      <c r="AY28" s="179"/>
      <c r="AZ28" s="179"/>
    </row>
    <row r="29" spans="1:52" ht="187.5" customHeight="1">
      <c r="B29" s="63" t="str">
        <f>"(d) Attachment 4(" &amp; Basic!$B$2 &amp; ") :"</f>
        <v>(d) Attachment 4(SS-125) :</v>
      </c>
      <c r="C29" s="63"/>
      <c r="D29" s="1043" t="s">
        <v>309</v>
      </c>
      <c r="E29" s="1043"/>
      <c r="F29" s="1043"/>
      <c r="G29" s="180"/>
      <c r="H29" s="76"/>
      <c r="AB29" s="30"/>
      <c r="AC29" s="10"/>
      <c r="AG29" s="515">
        <v>25</v>
      </c>
      <c r="AH29" s="515" t="s">
        <v>295</v>
      </c>
      <c r="AI29" s="516"/>
      <c r="AJ29" s="516"/>
      <c r="AK29" s="516"/>
      <c r="AL29" s="516"/>
      <c r="AQ29" s="175"/>
      <c r="AR29" s="175"/>
      <c r="AS29" s="175"/>
      <c r="AT29" s="175"/>
      <c r="AU29" s="175"/>
      <c r="AV29" s="175"/>
      <c r="AW29" s="175"/>
      <c r="AX29" s="175"/>
      <c r="AY29" s="175"/>
      <c r="AZ29" s="175"/>
    </row>
    <row r="30" spans="1:52" ht="74.25" customHeight="1">
      <c r="B30" s="63" t="str">
        <f>"(e) Attachment 5(" &amp; Basic!$B$2 &amp; ") :"</f>
        <v>(e) Attachment 5(SS-125) :</v>
      </c>
      <c r="C30" s="63"/>
      <c r="D30" s="1043" t="s">
        <v>61</v>
      </c>
      <c r="E30" s="1043"/>
      <c r="F30" s="1043"/>
      <c r="G30" s="76"/>
      <c r="H30" s="76"/>
      <c r="AB30" s="30"/>
      <c r="AC30" s="10"/>
      <c r="AG30" s="515">
        <v>26</v>
      </c>
      <c r="AH30" s="515" t="s">
        <v>295</v>
      </c>
      <c r="AI30" s="516"/>
      <c r="AJ30" s="516"/>
      <c r="AK30" s="516"/>
      <c r="AL30" s="516"/>
      <c r="AQ30" s="175"/>
      <c r="AR30" s="175"/>
      <c r="AS30" s="175"/>
      <c r="AT30" s="175"/>
      <c r="AU30" s="175"/>
      <c r="AV30" s="175"/>
      <c r="AW30" s="175"/>
      <c r="AX30" s="175"/>
      <c r="AY30" s="175"/>
      <c r="AZ30" s="175"/>
    </row>
    <row r="31" spans="1:52" s="29" customFormat="1" ht="97.5" customHeight="1">
      <c r="B31" s="63" t="str">
        <f>"(f) Attachment 5A(" &amp; Basic!$B$2 &amp; ") :"</f>
        <v>(f) Attachment 5A(SS-125) :</v>
      </c>
      <c r="C31" s="63"/>
      <c r="D31" s="1043" t="s">
        <v>503</v>
      </c>
      <c r="E31" s="1043"/>
      <c r="F31" s="1043"/>
      <c r="G31" s="76"/>
      <c r="H31" s="76"/>
      <c r="AB31" s="30"/>
      <c r="AC31" s="10"/>
      <c r="AD31" s="53"/>
      <c r="AE31" s="53"/>
      <c r="AG31" s="515">
        <v>27</v>
      </c>
      <c r="AH31" s="515" t="s">
        <v>295</v>
      </c>
      <c r="AI31" s="516"/>
      <c r="AJ31" s="516"/>
      <c r="AK31" s="516"/>
      <c r="AL31" s="516"/>
      <c r="AQ31" s="179"/>
      <c r="AR31" s="179"/>
      <c r="AS31" s="179"/>
      <c r="AT31" s="179"/>
      <c r="AU31" s="179"/>
      <c r="AV31" s="179"/>
      <c r="AW31" s="179"/>
      <c r="AX31" s="179"/>
      <c r="AY31" s="179"/>
      <c r="AZ31" s="179"/>
    </row>
    <row r="32" spans="1:52" s="29" customFormat="1" ht="42.75" hidden="1" customHeight="1">
      <c r="B32" s="63"/>
      <c r="C32" s="63"/>
      <c r="D32" s="1043"/>
      <c r="E32" s="1043"/>
      <c r="F32" s="1043"/>
      <c r="G32" s="76"/>
      <c r="H32" s="76"/>
      <c r="AB32" s="30"/>
      <c r="AC32" s="10"/>
      <c r="AD32" s="53"/>
      <c r="AE32" s="53"/>
      <c r="AG32" s="515"/>
      <c r="AH32" s="515"/>
      <c r="AI32" s="516"/>
      <c r="AJ32" s="516"/>
      <c r="AK32" s="516"/>
      <c r="AL32" s="516"/>
      <c r="AQ32" s="179"/>
      <c r="AR32" s="179"/>
      <c r="AS32" s="179"/>
      <c r="AT32" s="179"/>
      <c r="AU32" s="179"/>
      <c r="AV32" s="179"/>
      <c r="AW32" s="179"/>
      <c r="AX32" s="179"/>
      <c r="AY32" s="179"/>
      <c r="AZ32" s="179"/>
    </row>
    <row r="33" spans="2:52" s="29" customFormat="1" ht="108.75" customHeight="1">
      <c r="B33" s="63" t="str">
        <f>"(g) Attachment 6(" &amp; Basic!$B$2 &amp; ") :"</f>
        <v>(g) Attachment 6(SS-125) :</v>
      </c>
      <c r="C33" s="63"/>
      <c r="D33" s="1043" t="s">
        <v>62</v>
      </c>
      <c r="E33" s="1043"/>
      <c r="F33" s="1043"/>
      <c r="G33" s="77"/>
      <c r="H33" s="77"/>
      <c r="AB33" s="30"/>
      <c r="AC33" s="10"/>
      <c r="AD33" s="53"/>
      <c r="AE33" s="53"/>
      <c r="AG33" s="515">
        <v>28</v>
      </c>
      <c r="AH33" s="515" t="s">
        <v>295</v>
      </c>
      <c r="AI33" s="516"/>
      <c r="AJ33" s="516"/>
      <c r="AK33" s="516"/>
      <c r="AL33" s="516"/>
      <c r="AQ33" s="179"/>
      <c r="AR33" s="179"/>
      <c r="AS33" s="179"/>
      <c r="AT33" s="179"/>
      <c r="AU33" s="179"/>
      <c r="AV33" s="179"/>
      <c r="AW33" s="179"/>
      <c r="AX33" s="179"/>
      <c r="AY33" s="179"/>
      <c r="AZ33" s="179"/>
    </row>
    <row r="34" spans="2:52" s="29" customFormat="1" ht="58.5" customHeight="1">
      <c r="B34" s="63" t="str">
        <f>"(h) Attachment 7(" &amp; Basic!$B$2 &amp; ") :"</f>
        <v>(h) Attachment 7(SS-125) :</v>
      </c>
      <c r="C34" s="63"/>
      <c r="D34" s="1043" t="s">
        <v>458</v>
      </c>
      <c r="E34" s="1043"/>
      <c r="F34" s="1043"/>
      <c r="G34" s="76"/>
      <c r="H34" s="76"/>
      <c r="AB34" s="30"/>
      <c r="AC34" s="10"/>
      <c r="AD34" s="53"/>
      <c r="AE34" s="53"/>
      <c r="AG34" s="515">
        <v>29</v>
      </c>
      <c r="AH34" s="515" t="s">
        <v>295</v>
      </c>
      <c r="AI34" s="516"/>
      <c r="AJ34" s="516"/>
      <c r="AK34" s="516"/>
      <c r="AL34" s="516"/>
      <c r="AQ34" s="179"/>
      <c r="AR34" s="179"/>
      <c r="AS34" s="179"/>
      <c r="AT34" s="179"/>
      <c r="AU34" s="179"/>
      <c r="AV34" s="179"/>
      <c r="AW34" s="179"/>
      <c r="AX34" s="179"/>
      <c r="AY34" s="179"/>
      <c r="AZ34" s="179"/>
    </row>
    <row r="35" spans="2:52" s="29" customFormat="1" ht="33" customHeight="1">
      <c r="B35" s="63" t="str">
        <f>"(i) Attachment 8(" &amp; Basic!$B$2 &amp; ") :"</f>
        <v>(i) Attachment 8(SS-125) :</v>
      </c>
      <c r="C35" s="63"/>
      <c r="D35" s="1043" t="s">
        <v>311</v>
      </c>
      <c r="E35" s="1043"/>
      <c r="F35" s="1043"/>
      <c r="G35" s="76"/>
      <c r="H35" s="76"/>
      <c r="AB35" s="30"/>
      <c r="AC35" s="10"/>
      <c r="AD35" s="53"/>
      <c r="AE35" s="53"/>
      <c r="AG35" s="515">
        <v>30</v>
      </c>
      <c r="AH35" s="515" t="s">
        <v>295</v>
      </c>
      <c r="AI35" s="516"/>
      <c r="AJ35" s="516"/>
      <c r="AK35" s="516"/>
      <c r="AL35" s="516"/>
      <c r="AQ35" s="179"/>
      <c r="AR35" s="179"/>
      <c r="AS35" s="179"/>
      <c r="AT35" s="179"/>
      <c r="AU35" s="179"/>
      <c r="AV35" s="179"/>
      <c r="AW35" s="179"/>
      <c r="AX35" s="179"/>
      <c r="AY35" s="179"/>
      <c r="AZ35" s="179"/>
    </row>
    <row r="36" spans="2:52" s="29" customFormat="1" ht="33" customHeight="1">
      <c r="B36" s="63" t="str">
        <f>"(j) Attachment 9(" &amp; Basic!$B$2 &amp; ") :"</f>
        <v>(j) Attachment 9(SS-125) :</v>
      </c>
      <c r="C36" s="63"/>
      <c r="D36" s="1043" t="s">
        <v>63</v>
      </c>
      <c r="E36" s="1043"/>
      <c r="F36" s="1043"/>
      <c r="G36" s="76"/>
      <c r="H36" s="76"/>
      <c r="AB36" s="30"/>
      <c r="AC36" s="10"/>
      <c r="AD36" s="53"/>
      <c r="AE36" s="53"/>
      <c r="AG36" s="515">
        <v>31</v>
      </c>
      <c r="AH36" s="515" t="s">
        <v>110</v>
      </c>
      <c r="AI36" s="516"/>
      <c r="AJ36" s="516"/>
      <c r="AK36" s="516"/>
      <c r="AL36" s="516"/>
      <c r="AQ36" s="179"/>
      <c r="AR36" s="179"/>
      <c r="AS36" s="179"/>
      <c r="AT36" s="179"/>
      <c r="AU36" s="179"/>
      <c r="AV36" s="179"/>
      <c r="AW36" s="179"/>
      <c r="AX36" s="179"/>
      <c r="AY36" s="179"/>
      <c r="AZ36" s="179"/>
    </row>
    <row r="37" spans="2:52" s="29" customFormat="1" ht="33" customHeight="1">
      <c r="B37" s="63" t="str">
        <f>"(k) Attachment 10(" &amp; Basic!$B$2 &amp; ") :"</f>
        <v>(k) Attachment 10(SS-125) :</v>
      </c>
      <c r="C37" s="63"/>
      <c r="D37" s="1043" t="s">
        <v>64</v>
      </c>
      <c r="E37" s="1043"/>
      <c r="F37" s="1043"/>
      <c r="G37" s="76"/>
      <c r="H37" s="76"/>
      <c r="AB37" s="30"/>
      <c r="AC37" s="10"/>
      <c r="AD37" s="53"/>
      <c r="AE37" s="53"/>
      <c r="AQ37" s="179"/>
      <c r="AR37" s="179"/>
      <c r="AS37" s="179"/>
      <c r="AT37" s="179"/>
      <c r="AU37" s="179"/>
      <c r="AV37" s="179"/>
      <c r="AW37" s="179"/>
      <c r="AX37" s="179"/>
      <c r="AY37" s="179"/>
      <c r="AZ37" s="179"/>
    </row>
    <row r="38" spans="2:52" s="29" customFormat="1" ht="36" customHeight="1">
      <c r="B38" s="63" t="str">
        <f>"(l) Attachment 11(" &amp; Basic!$B$2 &amp; ") :"</f>
        <v>(l) Attachment 11(SS-125) :</v>
      </c>
      <c r="C38" s="63"/>
      <c r="D38" s="1043" t="s">
        <v>65</v>
      </c>
      <c r="E38" s="1043"/>
      <c r="F38" s="1043"/>
      <c r="G38" s="76"/>
      <c r="H38" s="76"/>
      <c r="AB38" s="30"/>
      <c r="AC38" s="10"/>
      <c r="AD38" s="53"/>
      <c r="AE38" s="53"/>
      <c r="AQ38" s="179"/>
      <c r="AR38" s="179"/>
      <c r="AS38" s="179"/>
      <c r="AT38" s="179"/>
      <c r="AU38" s="179"/>
      <c r="AV38" s="179"/>
      <c r="AW38" s="179"/>
      <c r="AX38" s="179"/>
      <c r="AY38" s="179"/>
      <c r="AZ38" s="179"/>
    </row>
    <row r="39" spans="2:52" s="29" customFormat="1" ht="46.5" customHeight="1">
      <c r="B39" s="63" t="str">
        <f>"(m) Attachment 12(" &amp; Basic!$B$2 &amp; ") :"</f>
        <v>(m) Attachment 12(SS-125) :</v>
      </c>
      <c r="C39" s="63"/>
      <c r="D39" s="1043" t="s">
        <v>285</v>
      </c>
      <c r="E39" s="1043"/>
      <c r="F39" s="1043"/>
      <c r="G39" s="76"/>
      <c r="H39" s="76"/>
      <c r="AB39" s="30"/>
      <c r="AC39" s="10"/>
      <c r="AD39" s="53"/>
      <c r="AE39" s="53"/>
      <c r="AQ39" s="179"/>
      <c r="AR39" s="179"/>
      <c r="AS39" s="179"/>
      <c r="AT39" s="179"/>
      <c r="AU39" s="179"/>
      <c r="AV39" s="179"/>
      <c r="AW39" s="179"/>
      <c r="AX39" s="179"/>
      <c r="AY39" s="179"/>
      <c r="AZ39" s="179"/>
    </row>
    <row r="40" spans="2:52" s="29" customFormat="1" ht="46.5" customHeight="1">
      <c r="B40" s="63" t="str">
        <f>"(n) Attachment 13(" &amp; Basic!$B$2 &amp; ") :"</f>
        <v>(n) Attachment 13(SS-125) :</v>
      </c>
      <c r="C40" s="63"/>
      <c r="D40" s="1043" t="s">
        <v>286</v>
      </c>
      <c r="E40" s="1043"/>
      <c r="F40" s="1043"/>
      <c r="G40" s="76"/>
      <c r="H40" s="76"/>
      <c r="AB40" s="30"/>
      <c r="AC40" s="10"/>
      <c r="AD40" s="53"/>
      <c r="AE40" s="53"/>
      <c r="AQ40" s="179"/>
      <c r="AR40" s="179"/>
      <c r="AS40" s="179"/>
      <c r="AT40" s="179"/>
      <c r="AU40" s="179"/>
      <c r="AV40" s="179"/>
      <c r="AW40" s="179"/>
      <c r="AX40" s="179"/>
      <c r="AY40" s="179"/>
      <c r="AZ40" s="179"/>
    </row>
    <row r="41" spans="2:52" s="29" customFormat="1" ht="57" customHeight="1">
      <c r="B41" s="63" t="str">
        <f>"(o) Attachment 14(" &amp; Basic!$B$2 &amp; ") :"</f>
        <v>(o) Attachment 14(SS-125) :</v>
      </c>
      <c r="C41" s="63"/>
      <c r="D41" s="1043" t="s">
        <v>66</v>
      </c>
      <c r="E41" s="1043"/>
      <c r="F41" s="1043"/>
      <c r="G41" s="76"/>
      <c r="H41" s="76"/>
      <c r="AB41" s="30"/>
      <c r="AC41" s="10"/>
      <c r="AD41" s="53"/>
      <c r="AE41" s="53"/>
      <c r="AQ41" s="179"/>
      <c r="AR41" s="179"/>
      <c r="AS41" s="179"/>
      <c r="AT41" s="179"/>
      <c r="AU41" s="179"/>
      <c r="AV41" s="179"/>
      <c r="AW41" s="179"/>
      <c r="AX41" s="179"/>
      <c r="AY41" s="179"/>
      <c r="AZ41" s="179"/>
    </row>
    <row r="42" spans="2:52" s="29" customFormat="1" ht="74.25" customHeight="1">
      <c r="B42" s="63" t="str">
        <f>"(p) Attachment 15(" &amp; Basic!$B$2 &amp; ") :"</f>
        <v>(p) Attachment 15(SS-125) :</v>
      </c>
      <c r="C42" s="63"/>
      <c r="D42" s="1043" t="s">
        <v>646</v>
      </c>
      <c r="E42" s="1043"/>
      <c r="F42" s="1043"/>
      <c r="G42" s="76"/>
      <c r="H42" s="76"/>
      <c r="AB42" s="30"/>
      <c r="AC42" s="10"/>
      <c r="AD42" s="53"/>
      <c r="AE42" s="53"/>
      <c r="AQ42" s="179"/>
      <c r="AR42" s="179"/>
      <c r="AS42" s="179"/>
      <c r="AT42" s="179"/>
      <c r="AU42" s="179"/>
      <c r="AV42" s="179"/>
      <c r="AW42" s="179"/>
      <c r="AX42" s="179"/>
      <c r="AY42" s="179"/>
      <c r="AZ42" s="179"/>
    </row>
    <row r="43" spans="2:52" ht="44.25" customHeight="1">
      <c r="B43" s="63" t="str">
        <f>"(q) Attachment 16(" &amp; Basic!$B$2 &amp; ") :"</f>
        <v>(q) Attachment 16(SS-125) :</v>
      </c>
      <c r="C43" s="63"/>
      <c r="D43" s="1043" t="s">
        <v>287</v>
      </c>
      <c r="E43" s="1043"/>
      <c r="F43" s="1043"/>
      <c r="G43" s="76"/>
      <c r="H43" s="76"/>
      <c r="AB43" s="30"/>
      <c r="AC43" s="10"/>
      <c r="AQ43" s="175"/>
      <c r="AR43" s="175"/>
      <c r="AS43" s="175"/>
      <c r="AT43" s="175"/>
      <c r="AU43" s="175"/>
      <c r="AV43" s="175"/>
      <c r="AW43" s="175"/>
      <c r="AX43" s="175"/>
      <c r="AY43" s="175"/>
      <c r="AZ43" s="175"/>
    </row>
    <row r="44" spans="2:52" ht="40.5" customHeight="1">
      <c r="B44" s="63" t="str">
        <f>"(r) Attachment 17(" &amp; Basic!$B$2 &amp; ") :"</f>
        <v>(r) Attachment 17(SS-125) :</v>
      </c>
      <c r="C44" s="63"/>
      <c r="D44" s="1043" t="s">
        <v>490</v>
      </c>
      <c r="E44" s="1043"/>
      <c r="F44" s="1043"/>
      <c r="G44" s="76"/>
      <c r="H44" s="76"/>
      <c r="AB44" s="30"/>
      <c r="AC44" s="10"/>
      <c r="AQ44" s="175"/>
      <c r="AR44" s="175"/>
      <c r="AS44" s="175"/>
      <c r="AT44" s="175"/>
      <c r="AU44" s="175"/>
      <c r="AV44" s="175"/>
      <c r="AW44" s="175"/>
      <c r="AX44" s="175"/>
      <c r="AY44" s="175"/>
      <c r="AZ44" s="175"/>
    </row>
    <row r="45" spans="2:52" ht="32.25" customHeight="1">
      <c r="B45" s="63" t="str">
        <f>"(s) Attachment 18(" &amp; Basic!$B$2 &amp; ") :"</f>
        <v>(s) Attachment 18(SS-125) :</v>
      </c>
      <c r="C45" s="63"/>
      <c r="D45" s="1043" t="s">
        <v>494</v>
      </c>
      <c r="E45" s="1043"/>
      <c r="F45" s="1043"/>
      <c r="G45" s="76"/>
      <c r="H45" s="76"/>
      <c r="AB45" s="30"/>
      <c r="AC45" s="10"/>
      <c r="AQ45" s="175"/>
      <c r="AR45" s="175"/>
      <c r="AS45" s="175"/>
      <c r="AT45" s="175"/>
      <c r="AU45" s="175"/>
      <c r="AV45" s="175"/>
      <c r="AW45" s="175"/>
      <c r="AX45" s="175"/>
      <c r="AY45" s="175"/>
      <c r="AZ45" s="175"/>
    </row>
    <row r="46" spans="2:52" ht="33" customHeight="1">
      <c r="B46" s="63" t="str">
        <f>"(t) Attachment 19 (" &amp; Basic!$B$2 &amp; ") :"</f>
        <v>(t) Attachment 19 (SS-125) :</v>
      </c>
      <c r="C46" s="63"/>
      <c r="D46" s="1043" t="s">
        <v>288</v>
      </c>
      <c r="E46" s="1043"/>
      <c r="F46" s="1043"/>
      <c r="G46" s="76"/>
      <c r="H46" s="76"/>
      <c r="AB46" s="30"/>
      <c r="AC46" s="10"/>
      <c r="AQ46" s="175"/>
      <c r="AR46" s="175"/>
      <c r="AS46" s="175"/>
      <c r="AT46" s="175"/>
      <c r="AU46" s="175"/>
      <c r="AV46" s="175"/>
      <c r="AW46" s="175"/>
      <c r="AX46" s="175"/>
      <c r="AY46" s="175"/>
      <c r="AZ46" s="175"/>
    </row>
    <row r="47" spans="2:52" ht="41.25" customHeight="1">
      <c r="B47" s="63" t="str">
        <f>"(u) Attachment 20 (" &amp; Basic!$B$2 &amp; ") :"</f>
        <v>(u) Attachment 20 (SS-125) :</v>
      </c>
      <c r="C47" s="63"/>
      <c r="D47" s="970" t="s">
        <v>527</v>
      </c>
      <c r="E47" s="970"/>
      <c r="F47" s="970"/>
      <c r="G47" s="76"/>
      <c r="H47" s="76"/>
      <c r="AB47" s="30"/>
      <c r="AC47" s="10"/>
      <c r="AQ47" s="175"/>
      <c r="AR47" s="175"/>
      <c r="AS47" s="175"/>
      <c r="AT47" s="175"/>
      <c r="AU47" s="175"/>
      <c r="AV47" s="175"/>
      <c r="AW47" s="175"/>
      <c r="AX47" s="175"/>
      <c r="AY47" s="175"/>
      <c r="AZ47" s="175"/>
    </row>
    <row r="48" spans="2:52" ht="41.25" customHeight="1">
      <c r="B48" s="63" t="str">
        <f>"(v) Attachment 21 (" &amp; Basic!$B$2 &amp; ") :"</f>
        <v>(v) Attachment 21 (SS-125) :</v>
      </c>
      <c r="C48" s="63"/>
      <c r="D48" s="1043" t="s">
        <v>652</v>
      </c>
      <c r="E48" s="1043"/>
      <c r="F48" s="1043"/>
      <c r="AB48" s="30"/>
      <c r="AC48" s="10"/>
      <c r="AQ48" s="175"/>
      <c r="AR48" s="175"/>
      <c r="AS48" s="175"/>
      <c r="AT48" s="175"/>
      <c r="AU48" s="175"/>
      <c r="AV48" s="175"/>
      <c r="AW48" s="175"/>
      <c r="AX48" s="175"/>
      <c r="AY48" s="175"/>
      <c r="AZ48" s="175"/>
    </row>
    <row r="49" spans="1:52" ht="96" customHeight="1">
      <c r="B49" s="63" t="str">
        <f>"(w) Attachment 22 (" &amp; Basic!$B$2 &amp; ") :"</f>
        <v>(w) Attachment 22 (SS-125) :</v>
      </c>
      <c r="C49" s="63"/>
      <c r="D49" s="1043" t="s">
        <v>653</v>
      </c>
      <c r="E49" s="1043"/>
      <c r="F49" s="1043"/>
      <c r="AB49" s="30"/>
      <c r="AC49" s="10"/>
      <c r="AQ49" s="175"/>
      <c r="AR49" s="175"/>
      <c r="AS49" s="175"/>
      <c r="AT49" s="175"/>
      <c r="AU49" s="175"/>
      <c r="AV49" s="175"/>
      <c r="AW49" s="175"/>
      <c r="AX49" s="175"/>
      <c r="AY49" s="175"/>
      <c r="AZ49" s="175"/>
    </row>
    <row r="50" spans="1:52" ht="41.25" customHeight="1">
      <c r="B50" s="63" t="str">
        <f>"(x) Attachment 23 (" &amp; Basic!$B$2 &amp; ") :"</f>
        <v>(x) Attachment 23 (SS-125) :</v>
      </c>
      <c r="C50" s="63"/>
      <c r="D50" s="1043" t="s">
        <v>659</v>
      </c>
      <c r="E50" s="1043"/>
      <c r="F50" s="1043"/>
      <c r="G50" s="76"/>
      <c r="H50" s="76"/>
      <c r="AB50" s="30"/>
      <c r="AC50" s="10"/>
      <c r="AQ50" s="175"/>
      <c r="AR50" s="175"/>
      <c r="AS50" s="175"/>
      <c r="AT50" s="175"/>
      <c r="AU50" s="175"/>
      <c r="AV50" s="175"/>
      <c r="AW50" s="175"/>
      <c r="AX50" s="175"/>
      <c r="AY50" s="175"/>
      <c r="AZ50" s="175"/>
    </row>
    <row r="51" spans="1:52" ht="54.75" customHeight="1">
      <c r="B51" s="63" t="str">
        <f>"(y) Attachment 24 (" &amp; Basic!$B$2 &amp; ") :"</f>
        <v>(y) Attachment 24 (SS-125) :</v>
      </c>
      <c r="C51" s="63"/>
      <c r="D51" s="1043" t="s">
        <v>654</v>
      </c>
      <c r="E51" s="1043"/>
      <c r="F51" s="1043"/>
      <c r="G51" s="76"/>
      <c r="H51" s="76"/>
      <c r="AB51" s="30"/>
      <c r="AC51" s="10"/>
      <c r="AQ51" s="175"/>
      <c r="AR51" s="175"/>
      <c r="AS51" s="175"/>
      <c r="AT51" s="175"/>
      <c r="AU51" s="175"/>
      <c r="AV51" s="175"/>
      <c r="AW51" s="175"/>
      <c r="AX51" s="175"/>
      <c r="AY51" s="175"/>
      <c r="AZ51" s="175"/>
    </row>
    <row r="52" spans="1:52" ht="48.75" customHeight="1">
      <c r="B52" s="63" t="str">
        <f>"(z) Attachment 25 (" &amp; Basic!$B$2 &amp; ") :"</f>
        <v>(z) Attachment 25 (SS-125) :</v>
      </c>
      <c r="C52" s="63"/>
      <c r="D52" s="1043" t="s">
        <v>726</v>
      </c>
      <c r="E52" s="1043"/>
      <c r="F52" s="1043"/>
      <c r="G52" s="76"/>
      <c r="H52" s="76"/>
      <c r="AB52" s="30"/>
      <c r="AC52" s="10"/>
      <c r="AQ52" s="175"/>
      <c r="AR52" s="175"/>
      <c r="AS52" s="175"/>
      <c r="AT52" s="175"/>
      <c r="AU52" s="175"/>
      <c r="AV52" s="175"/>
      <c r="AW52" s="175"/>
      <c r="AX52" s="175"/>
      <c r="AY52" s="175"/>
      <c r="AZ52" s="175"/>
    </row>
    <row r="53" spans="1:52" ht="45.75" customHeight="1">
      <c r="B53" s="63" t="str">
        <f>"(aa) Attachment 26 (" &amp; Basic!$B$2 &amp; ") :"</f>
        <v>(aa) Attachment 26 (SS-125) :</v>
      </c>
      <c r="C53" s="63"/>
      <c r="D53" s="1043" t="s">
        <v>655</v>
      </c>
      <c r="E53" s="1043"/>
      <c r="F53" s="1043"/>
      <c r="G53" s="76"/>
      <c r="H53" s="76"/>
      <c r="AB53" s="30"/>
      <c r="AC53" s="10"/>
      <c r="AQ53" s="175"/>
      <c r="AR53" s="175"/>
      <c r="AS53" s="175"/>
      <c r="AT53" s="175"/>
      <c r="AU53" s="175"/>
      <c r="AV53" s="175"/>
      <c r="AW53" s="175"/>
      <c r="AX53" s="175"/>
      <c r="AY53" s="175"/>
      <c r="AZ53" s="175"/>
    </row>
    <row r="54" spans="1:52" ht="41.25" customHeight="1">
      <c r="B54" s="63" t="str">
        <f>"(bb) Attachment 27 (" &amp; Basic!$B$2 &amp; ") :"</f>
        <v>(bb) Attachment 27 (SS-125) :</v>
      </c>
      <c r="C54" s="63"/>
      <c r="D54" s="1043" t="s">
        <v>720</v>
      </c>
      <c r="E54" s="1043"/>
      <c r="F54" s="1043"/>
      <c r="G54" s="76"/>
      <c r="H54" s="76"/>
      <c r="AB54" s="30"/>
      <c r="AC54" s="10"/>
      <c r="AQ54" s="175"/>
      <c r="AR54" s="175"/>
      <c r="AS54" s="175"/>
      <c r="AT54" s="175"/>
      <c r="AU54" s="175"/>
      <c r="AV54" s="175"/>
      <c r="AW54" s="175"/>
      <c r="AX54" s="175"/>
      <c r="AY54" s="175"/>
      <c r="AZ54" s="175"/>
    </row>
    <row r="55" spans="1:52" ht="35.25" customHeight="1">
      <c r="B55" s="63" t="str">
        <f>"(cc) Attachment 28 (" &amp; Basic!$B$2 &amp; ") :"</f>
        <v>(cc) Attachment 28 (SS-125) :</v>
      </c>
      <c r="C55" s="63"/>
      <c r="D55" s="1032" t="s">
        <v>727</v>
      </c>
      <c r="E55" s="1032"/>
      <c r="F55" s="1032"/>
      <c r="G55" s="76"/>
      <c r="H55" s="76"/>
      <c r="AB55" s="30"/>
      <c r="AC55" s="10"/>
      <c r="AQ55" s="175"/>
      <c r="AR55" s="175"/>
      <c r="AS55" s="175"/>
      <c r="AT55" s="175"/>
      <c r="AU55" s="175"/>
      <c r="AV55" s="175"/>
      <c r="AW55" s="175"/>
      <c r="AX55" s="175"/>
      <c r="AY55" s="175"/>
      <c r="AZ55" s="175"/>
    </row>
    <row r="56" spans="1:52" ht="34.5" customHeight="1">
      <c r="A56" s="74">
        <v>2.2000000000000002</v>
      </c>
      <c r="B56" s="1037" t="s">
        <v>504</v>
      </c>
      <c r="C56" s="1037"/>
      <c r="D56" s="1037"/>
      <c r="E56" s="1037"/>
      <c r="F56" s="527"/>
      <c r="G56" s="78"/>
      <c r="H56" s="78"/>
      <c r="AB56" s="30"/>
      <c r="AC56" s="10"/>
      <c r="AQ56" s="175"/>
      <c r="AR56" s="175"/>
      <c r="AS56" s="175"/>
      <c r="AT56" s="175"/>
      <c r="AU56" s="175"/>
      <c r="AV56" s="175"/>
      <c r="AW56" s="175"/>
      <c r="AX56" s="175"/>
      <c r="AY56" s="175"/>
      <c r="AZ56" s="175"/>
    </row>
    <row r="57" spans="1:52" ht="81" customHeight="1">
      <c r="A57" s="74"/>
      <c r="B57" s="1033" t="s">
        <v>656</v>
      </c>
      <c r="C57" s="1033"/>
      <c r="D57" s="1033"/>
      <c r="E57" s="1033"/>
      <c r="F57" s="1033"/>
      <c r="G57" s="78"/>
      <c r="H57" s="78"/>
      <c r="AB57" s="30"/>
      <c r="AC57" s="10"/>
      <c r="AQ57" s="175"/>
      <c r="AR57" s="175"/>
      <c r="AS57" s="175"/>
      <c r="AT57" s="175"/>
      <c r="AU57" s="175"/>
      <c r="AV57" s="175"/>
      <c r="AW57" s="175"/>
      <c r="AX57" s="175"/>
      <c r="AY57" s="175"/>
      <c r="AZ57" s="175"/>
    </row>
    <row r="58" spans="1:52" ht="78" customHeight="1">
      <c r="A58" s="74">
        <v>3</v>
      </c>
      <c r="B58" s="1035" t="s">
        <v>67</v>
      </c>
      <c r="C58" s="1035"/>
      <c r="D58" s="1035"/>
      <c r="E58" s="1035"/>
      <c r="F58" s="1035"/>
      <c r="G58" s="78"/>
      <c r="H58" s="78"/>
      <c r="AB58" s="30"/>
      <c r="AC58" s="10"/>
      <c r="AQ58" s="175"/>
      <c r="AR58" s="175"/>
      <c r="AS58" s="175"/>
      <c r="AT58" s="175"/>
      <c r="AU58" s="175"/>
      <c r="AV58" s="175"/>
      <c r="AW58" s="175"/>
      <c r="AX58" s="175"/>
      <c r="AY58" s="175"/>
      <c r="AZ58" s="175"/>
    </row>
    <row r="59" spans="1:52" s="29" customFormat="1" ht="96" customHeight="1">
      <c r="A59" s="74">
        <v>3.1</v>
      </c>
      <c r="B59" s="1035" t="s">
        <v>335</v>
      </c>
      <c r="C59" s="1035"/>
      <c r="D59" s="1035"/>
      <c r="E59" s="1035"/>
      <c r="F59" s="1035"/>
      <c r="G59" s="78"/>
      <c r="H59" s="78"/>
      <c r="AB59" s="30"/>
      <c r="AC59" s="10"/>
      <c r="AD59" s="53"/>
      <c r="AE59" s="53"/>
      <c r="AQ59" s="179"/>
      <c r="AR59" s="179"/>
      <c r="AS59" s="179"/>
      <c r="AT59" s="179"/>
      <c r="AU59" s="179"/>
      <c r="AV59" s="179"/>
      <c r="AW59" s="179"/>
      <c r="AX59" s="179"/>
      <c r="AY59" s="179"/>
      <c r="AZ59" s="179"/>
    </row>
    <row r="60" spans="1:52" ht="80.25" customHeight="1">
      <c r="A60" s="74">
        <v>3.2</v>
      </c>
      <c r="B60" s="1035" t="s">
        <v>336</v>
      </c>
      <c r="C60" s="1035"/>
      <c r="D60" s="1035"/>
      <c r="E60" s="1035"/>
      <c r="F60" s="1035"/>
      <c r="G60" s="78"/>
      <c r="H60" s="78"/>
      <c r="AB60" s="30"/>
      <c r="AC60" s="10"/>
      <c r="AQ60" s="175"/>
      <c r="AR60" s="175"/>
      <c r="AS60" s="175"/>
      <c r="AT60" s="175"/>
      <c r="AU60" s="175"/>
      <c r="AV60" s="175"/>
      <c r="AW60" s="175"/>
      <c r="AX60" s="175"/>
      <c r="AY60" s="175"/>
      <c r="AZ60" s="175"/>
    </row>
    <row r="61" spans="1:52" ht="83.25" customHeight="1">
      <c r="A61" s="74">
        <v>4</v>
      </c>
      <c r="B61" s="1035" t="s">
        <v>462</v>
      </c>
      <c r="C61" s="1035"/>
      <c r="D61" s="1035"/>
      <c r="E61" s="1035"/>
      <c r="F61" s="1035"/>
      <c r="G61" s="78"/>
      <c r="H61" s="78"/>
      <c r="AB61" s="30"/>
      <c r="AC61" s="10"/>
      <c r="AQ61" s="175"/>
      <c r="AR61" s="175"/>
      <c r="AS61" s="175"/>
      <c r="AT61" s="175"/>
      <c r="AU61" s="175"/>
      <c r="AV61" s="175"/>
      <c r="AW61" s="175"/>
      <c r="AX61" s="175"/>
      <c r="AY61" s="175"/>
      <c r="AZ61" s="175"/>
    </row>
    <row r="62" spans="1:52" ht="59.25" customHeight="1">
      <c r="A62" s="74">
        <v>4.0999999999999996</v>
      </c>
      <c r="B62" s="1035" t="s">
        <v>528</v>
      </c>
      <c r="C62" s="1035"/>
      <c r="D62" s="1035"/>
      <c r="E62" s="1035"/>
      <c r="F62" s="1035"/>
      <c r="G62" s="78"/>
      <c r="H62" s="78"/>
      <c r="AB62" s="30"/>
      <c r="AC62" s="10"/>
      <c r="AQ62" s="175"/>
      <c r="AR62" s="175"/>
      <c r="AS62" s="175"/>
      <c r="AT62" s="175"/>
      <c r="AU62" s="175"/>
      <c r="AV62" s="175"/>
      <c r="AW62" s="175"/>
      <c r="AX62" s="175"/>
      <c r="AY62" s="175"/>
      <c r="AZ62" s="175"/>
    </row>
    <row r="63" spans="1:52" ht="108" customHeight="1">
      <c r="A63" s="74">
        <v>4.2</v>
      </c>
      <c r="B63" s="1035" t="s">
        <v>529</v>
      </c>
      <c r="C63" s="1035"/>
      <c r="D63" s="1035"/>
      <c r="E63" s="1035"/>
      <c r="F63" s="1035"/>
      <c r="G63" s="78"/>
      <c r="H63" s="78"/>
      <c r="AB63" s="30"/>
      <c r="AC63" s="10"/>
      <c r="AQ63" s="175"/>
      <c r="AR63" s="175"/>
      <c r="AS63" s="175"/>
      <c r="AT63" s="175"/>
      <c r="AU63" s="175"/>
      <c r="AV63" s="175"/>
      <c r="AW63" s="175"/>
      <c r="AX63" s="175"/>
      <c r="AY63" s="175"/>
      <c r="AZ63" s="175"/>
    </row>
    <row r="64" spans="1:52" ht="53.25" customHeight="1">
      <c r="A64" s="74">
        <v>4.3</v>
      </c>
      <c r="B64" s="1035" t="s">
        <v>530</v>
      </c>
      <c r="C64" s="1035"/>
      <c r="D64" s="1035"/>
      <c r="E64" s="1035"/>
      <c r="F64" s="1035"/>
      <c r="G64" s="36"/>
      <c r="H64" s="36"/>
      <c r="AB64" s="30"/>
      <c r="AC64" s="10"/>
      <c r="AQ64" s="175"/>
      <c r="AR64" s="175"/>
      <c r="AS64" s="175"/>
      <c r="AT64" s="175"/>
      <c r="AU64" s="175"/>
      <c r="AV64" s="175"/>
      <c r="AW64" s="175"/>
      <c r="AX64" s="175"/>
      <c r="AY64" s="175"/>
      <c r="AZ64" s="175"/>
    </row>
    <row r="65" spans="1:52" s="29" customFormat="1" ht="29.25" customHeight="1">
      <c r="A65" s="61">
        <v>5</v>
      </c>
      <c r="B65" s="1031" t="s">
        <v>68</v>
      </c>
      <c r="C65" s="1031"/>
      <c r="D65" s="1031"/>
      <c r="E65" s="1031"/>
      <c r="F65" s="1031"/>
      <c r="G65" s="78"/>
      <c r="H65" s="78"/>
      <c r="AB65" s="30"/>
      <c r="AC65" s="10"/>
      <c r="AD65" s="53"/>
      <c r="AE65" s="53"/>
      <c r="AQ65" s="179"/>
      <c r="AR65" s="179"/>
      <c r="AS65" s="179"/>
      <c r="AT65" s="179"/>
      <c r="AU65" s="179"/>
      <c r="AV65" s="179"/>
      <c r="AW65" s="179"/>
      <c r="AX65" s="179"/>
      <c r="AY65" s="179"/>
      <c r="AZ65" s="179"/>
    </row>
    <row r="66" spans="1:52" s="29" customFormat="1" ht="228.75" customHeight="1">
      <c r="A66" s="74">
        <v>5.0999999999999996</v>
      </c>
      <c r="B66" s="1035" t="s">
        <v>531</v>
      </c>
      <c r="C66" s="1035"/>
      <c r="D66" s="1035"/>
      <c r="E66" s="1035"/>
      <c r="F66" s="1035"/>
      <c r="J66" s="128"/>
      <c r="K66" s="128"/>
      <c r="L66" s="128"/>
      <c r="M66" s="128"/>
      <c r="N66" s="128"/>
      <c r="O66" s="128"/>
      <c r="P66" s="128"/>
      <c r="Q66" s="128"/>
      <c r="R66" s="128"/>
      <c r="S66" s="128"/>
      <c r="T66" s="128"/>
      <c r="U66" s="128"/>
      <c r="V66" s="128"/>
      <c r="W66" s="128"/>
      <c r="X66" s="128"/>
      <c r="Y66" s="128"/>
      <c r="Z66" s="128"/>
      <c r="AA66" s="128"/>
      <c r="AB66" s="128"/>
      <c r="AC66" s="10"/>
      <c r="AD66" s="53"/>
      <c r="AE66" s="53"/>
      <c r="AQ66" s="179"/>
      <c r="AR66" s="179"/>
      <c r="AS66" s="179"/>
      <c r="AT66" s="179"/>
      <c r="AU66" s="179"/>
      <c r="AV66" s="179"/>
      <c r="AW66" s="179"/>
      <c r="AX66" s="179"/>
      <c r="AY66" s="179"/>
      <c r="AZ66" s="179"/>
    </row>
    <row r="67" spans="1:52" s="29" customFormat="1" ht="48" customHeight="1">
      <c r="A67" s="74">
        <v>6</v>
      </c>
      <c r="B67" s="1035" t="s">
        <v>69</v>
      </c>
      <c r="C67" s="1035"/>
      <c r="D67" s="1035"/>
      <c r="E67" s="1035"/>
      <c r="F67" s="1035"/>
      <c r="J67" s="128"/>
      <c r="K67" s="128"/>
      <c r="L67" s="128"/>
      <c r="M67" s="128"/>
      <c r="N67" s="128"/>
      <c r="O67" s="128"/>
      <c r="P67" s="128"/>
      <c r="Q67" s="128"/>
      <c r="R67" s="128"/>
      <c r="S67" s="128"/>
      <c r="T67" s="128"/>
      <c r="U67" s="128"/>
      <c r="V67" s="128"/>
      <c r="W67" s="128"/>
      <c r="X67" s="128"/>
      <c r="Y67" s="128"/>
      <c r="Z67" s="128"/>
      <c r="AA67" s="128"/>
      <c r="AB67" s="128"/>
      <c r="AC67" s="10"/>
      <c r="AD67" s="53"/>
      <c r="AE67" s="53"/>
      <c r="AQ67" s="179"/>
      <c r="AR67" s="179"/>
      <c r="AS67" s="179"/>
      <c r="AT67" s="179"/>
      <c r="AU67" s="179"/>
      <c r="AV67" s="179"/>
      <c r="AW67" s="179"/>
      <c r="AX67" s="179"/>
      <c r="AY67" s="179"/>
      <c r="AZ67" s="179"/>
    </row>
    <row r="68" spans="1:52" s="29" customFormat="1" ht="26.1" customHeight="1">
      <c r="A68" s="61"/>
      <c r="B68" s="53" t="s">
        <v>363</v>
      </c>
      <c r="C68" s="32" t="s">
        <v>70</v>
      </c>
      <c r="E68" s="72" t="s">
        <v>71</v>
      </c>
      <c r="AB68" s="128"/>
      <c r="AC68" s="10"/>
      <c r="AD68" s="53"/>
      <c r="AE68" s="53"/>
      <c r="AQ68" s="179"/>
      <c r="AR68" s="179"/>
      <c r="AS68" s="179"/>
      <c r="AT68" s="179"/>
      <c r="AU68" s="179"/>
      <c r="AV68" s="179"/>
      <c r="AW68" s="179"/>
      <c r="AX68" s="179"/>
      <c r="AY68" s="179"/>
      <c r="AZ68" s="179"/>
    </row>
    <row r="69" spans="1:52" s="29" customFormat="1" ht="26.1" customHeight="1">
      <c r="A69" s="61"/>
      <c r="B69" s="53" t="s">
        <v>364</v>
      </c>
      <c r="C69" s="32" t="s">
        <v>532</v>
      </c>
      <c r="E69" s="72" t="s">
        <v>533</v>
      </c>
      <c r="AB69" s="128"/>
      <c r="AC69" s="10"/>
      <c r="AD69" s="53"/>
      <c r="AE69" s="53"/>
      <c r="AQ69" s="179"/>
      <c r="AR69" s="179"/>
      <c r="AS69" s="179"/>
      <c r="AT69" s="179"/>
      <c r="AU69" s="179"/>
      <c r="AV69" s="179"/>
      <c r="AW69" s="179"/>
      <c r="AX69" s="179"/>
      <c r="AY69" s="179"/>
      <c r="AZ69" s="179"/>
    </row>
    <row r="70" spans="1:52" s="29" customFormat="1" ht="26.1" customHeight="1">
      <c r="A70" s="61"/>
      <c r="B70" s="53" t="s">
        <v>627</v>
      </c>
      <c r="C70" s="32" t="s">
        <v>72</v>
      </c>
      <c r="E70" s="72" t="s">
        <v>73</v>
      </c>
      <c r="J70" s="128"/>
      <c r="K70" s="128"/>
      <c r="L70" s="128"/>
      <c r="M70" s="128"/>
      <c r="N70" s="128"/>
      <c r="O70" s="128"/>
      <c r="P70" s="128"/>
      <c r="Q70" s="128"/>
      <c r="R70" s="128"/>
      <c r="S70" s="128"/>
      <c r="T70" s="128"/>
      <c r="U70" s="128"/>
      <c r="V70" s="128"/>
      <c r="W70" s="128"/>
      <c r="X70" s="128"/>
      <c r="Y70" s="128"/>
      <c r="Z70" s="128"/>
      <c r="AA70" s="128"/>
      <c r="AB70" s="128"/>
      <c r="AC70" s="10"/>
      <c r="AD70" s="53"/>
      <c r="AE70" s="53"/>
      <c r="AQ70" s="179"/>
      <c r="AR70" s="179"/>
      <c r="AS70" s="179"/>
      <c r="AT70" s="179"/>
      <c r="AU70" s="179"/>
      <c r="AV70" s="179"/>
      <c r="AW70" s="179"/>
      <c r="AX70" s="179"/>
      <c r="AY70" s="179"/>
      <c r="AZ70" s="179"/>
    </row>
    <row r="71" spans="1:52" s="29" customFormat="1" ht="26.1" customHeight="1">
      <c r="A71" s="61"/>
      <c r="B71" s="53" t="s">
        <v>366</v>
      </c>
      <c r="C71" s="32" t="s">
        <v>74</v>
      </c>
      <c r="E71" s="72" t="s">
        <v>75</v>
      </c>
      <c r="AB71" s="128"/>
      <c r="AC71" s="10"/>
      <c r="AD71" s="53"/>
      <c r="AE71" s="53"/>
      <c r="AQ71" s="179"/>
      <c r="AR71" s="179"/>
      <c r="AS71" s="179"/>
      <c r="AT71" s="179"/>
      <c r="AU71" s="179"/>
      <c r="AV71" s="179"/>
      <c r="AW71" s="179"/>
      <c r="AX71" s="179"/>
      <c r="AY71" s="179"/>
      <c r="AZ71" s="179"/>
    </row>
    <row r="72" spans="1:52" s="29" customFormat="1" ht="26.1" customHeight="1">
      <c r="A72" s="61"/>
      <c r="B72" s="53" t="s">
        <v>76</v>
      </c>
      <c r="C72" s="32" t="s">
        <v>77</v>
      </c>
      <c r="E72" s="72" t="s">
        <v>78</v>
      </c>
      <c r="AB72" s="128"/>
      <c r="AC72" s="10"/>
      <c r="AD72" s="53"/>
      <c r="AE72" s="53"/>
      <c r="AQ72" s="179"/>
      <c r="AR72" s="179"/>
      <c r="AS72" s="179"/>
      <c r="AT72" s="179"/>
      <c r="AU72" s="179"/>
      <c r="AV72" s="179"/>
      <c r="AW72" s="179"/>
      <c r="AX72" s="179"/>
      <c r="AY72" s="179"/>
      <c r="AZ72" s="179"/>
    </row>
    <row r="73" spans="1:52" ht="26.1" customHeight="1">
      <c r="A73" s="61"/>
      <c r="B73" s="53" t="s">
        <v>79</v>
      </c>
      <c r="C73" s="32" t="s">
        <v>80</v>
      </c>
      <c r="E73" s="72" t="s">
        <v>81</v>
      </c>
      <c r="G73" s="128"/>
      <c r="H73" s="128"/>
      <c r="J73" s="128"/>
      <c r="K73" s="128"/>
      <c r="L73" s="128"/>
      <c r="M73" s="128"/>
      <c r="N73" s="128"/>
      <c r="O73" s="128"/>
      <c r="P73" s="128"/>
      <c r="Q73" s="128"/>
      <c r="R73" s="128"/>
      <c r="S73" s="128"/>
      <c r="T73" s="128"/>
      <c r="U73" s="128"/>
      <c r="V73" s="128"/>
      <c r="W73" s="128"/>
      <c r="X73" s="128"/>
      <c r="Y73" s="128"/>
      <c r="Z73" s="128"/>
      <c r="AA73" s="128"/>
      <c r="AB73" s="128"/>
      <c r="AC73" s="10"/>
      <c r="AQ73" s="175"/>
      <c r="AR73" s="175"/>
      <c r="AS73" s="175"/>
      <c r="AT73" s="175"/>
      <c r="AU73" s="175"/>
      <c r="AV73" s="175"/>
      <c r="AW73" s="175"/>
      <c r="AX73" s="175"/>
      <c r="AY73" s="175"/>
      <c r="AZ73" s="175"/>
    </row>
    <row r="74" spans="1:52" ht="26.1" customHeight="1">
      <c r="A74" s="61"/>
      <c r="B74" s="53" t="s">
        <v>82</v>
      </c>
      <c r="C74" s="32" t="s">
        <v>83</v>
      </c>
      <c r="E74" s="72" t="s">
        <v>84</v>
      </c>
      <c r="G74" s="128"/>
      <c r="H74" s="128"/>
      <c r="J74" s="128"/>
      <c r="K74" s="128"/>
      <c r="L74" s="128"/>
      <c r="M74" s="128"/>
      <c r="N74" s="128"/>
      <c r="O74" s="128"/>
      <c r="P74" s="128"/>
      <c r="Q74" s="128"/>
      <c r="R74" s="128"/>
      <c r="S74" s="128"/>
      <c r="T74" s="128"/>
      <c r="U74" s="128"/>
      <c r="V74" s="128"/>
      <c r="W74" s="128"/>
      <c r="X74" s="128"/>
      <c r="Y74" s="128"/>
      <c r="Z74" s="128"/>
      <c r="AA74" s="128"/>
      <c r="AB74" s="128"/>
      <c r="AC74" s="10"/>
      <c r="AQ74" s="175"/>
      <c r="AR74" s="175"/>
      <c r="AS74" s="175"/>
      <c r="AT74" s="175"/>
      <c r="AU74" s="175"/>
      <c r="AV74" s="175"/>
      <c r="AW74" s="175"/>
      <c r="AX74" s="175"/>
      <c r="AY74" s="175"/>
      <c r="AZ74" s="175"/>
    </row>
    <row r="75" spans="1:52" ht="26.1" customHeight="1">
      <c r="A75" s="53"/>
      <c r="B75" s="53" t="s">
        <v>85</v>
      </c>
      <c r="C75" s="32" t="s">
        <v>86</v>
      </c>
      <c r="E75" s="72" t="s">
        <v>87</v>
      </c>
      <c r="F75" s="128"/>
      <c r="G75" s="128"/>
      <c r="H75" s="128"/>
      <c r="J75" s="128"/>
      <c r="K75" s="128"/>
      <c r="L75" s="128"/>
      <c r="M75" s="128"/>
      <c r="N75" s="128"/>
      <c r="O75" s="128"/>
      <c r="P75" s="128"/>
      <c r="Q75" s="128"/>
      <c r="R75" s="128"/>
      <c r="S75" s="128"/>
      <c r="T75" s="128"/>
      <c r="U75" s="128"/>
      <c r="V75" s="128"/>
      <c r="W75" s="128"/>
      <c r="X75" s="128"/>
      <c r="Y75" s="128"/>
      <c r="Z75" s="128"/>
      <c r="AA75" s="128"/>
      <c r="AB75" s="128"/>
      <c r="AC75" s="10"/>
      <c r="AQ75" s="175"/>
      <c r="AR75" s="175"/>
      <c r="AS75" s="175"/>
      <c r="AT75" s="175"/>
      <c r="AU75" s="175"/>
      <c r="AV75" s="175"/>
      <c r="AW75" s="175"/>
      <c r="AX75" s="175"/>
      <c r="AY75" s="175"/>
      <c r="AZ75" s="175"/>
    </row>
    <row r="76" spans="1:52" ht="26.1" customHeight="1">
      <c r="A76" s="53"/>
      <c r="B76" s="53" t="s">
        <v>21</v>
      </c>
      <c r="C76" s="32" t="s">
        <v>88</v>
      </c>
      <c r="E76" s="72" t="s">
        <v>89</v>
      </c>
      <c r="F76" s="128"/>
      <c r="G76" s="128"/>
      <c r="H76" s="128"/>
      <c r="J76" s="128"/>
      <c r="K76" s="128"/>
      <c r="L76" s="128"/>
      <c r="M76" s="128"/>
      <c r="N76" s="128"/>
      <c r="O76" s="128"/>
      <c r="P76" s="128"/>
      <c r="Q76" s="128"/>
      <c r="R76" s="128"/>
      <c r="S76" s="128"/>
      <c r="T76" s="128"/>
      <c r="U76" s="128"/>
      <c r="V76" s="128"/>
      <c r="W76" s="128"/>
      <c r="X76" s="128"/>
      <c r="Y76" s="128"/>
      <c r="Z76" s="128"/>
      <c r="AA76" s="128"/>
      <c r="AB76" s="128"/>
      <c r="AC76" s="10"/>
      <c r="AQ76" s="175"/>
      <c r="AR76" s="175"/>
      <c r="AS76" s="175"/>
      <c r="AT76" s="175"/>
      <c r="AU76" s="175"/>
      <c r="AV76" s="175"/>
      <c r="AW76" s="175"/>
      <c r="AX76" s="175"/>
      <c r="AY76" s="175"/>
      <c r="AZ76" s="175"/>
    </row>
    <row r="77" spans="1:52" ht="26.1" customHeight="1">
      <c r="A77" s="53"/>
      <c r="B77" s="53" t="s">
        <v>90</v>
      </c>
      <c r="C77" s="32" t="s">
        <v>91</v>
      </c>
      <c r="E77" s="72" t="s">
        <v>92</v>
      </c>
      <c r="F77" s="128"/>
      <c r="G77" s="128"/>
      <c r="H77" s="128"/>
      <c r="J77" s="128"/>
      <c r="K77" s="128"/>
      <c r="L77" s="128"/>
      <c r="M77" s="128"/>
      <c r="N77" s="128"/>
      <c r="O77" s="128"/>
      <c r="P77" s="128"/>
      <c r="Q77" s="128"/>
      <c r="R77" s="128"/>
      <c r="S77" s="128"/>
      <c r="T77" s="128"/>
      <c r="U77" s="128"/>
      <c r="V77" s="128"/>
      <c r="W77" s="128"/>
      <c r="X77" s="128"/>
      <c r="Y77" s="128"/>
      <c r="Z77" s="128"/>
      <c r="AA77" s="128"/>
      <c r="AB77" s="128"/>
      <c r="AC77" s="10"/>
      <c r="AQ77" s="175"/>
      <c r="AR77" s="175"/>
      <c r="AS77" s="175"/>
      <c r="AT77" s="175"/>
      <c r="AU77" s="175"/>
      <c r="AV77" s="175"/>
      <c r="AW77" s="175"/>
      <c r="AX77" s="175"/>
      <c r="AY77" s="175"/>
      <c r="AZ77" s="175"/>
    </row>
    <row r="78" spans="1:52" ht="41.25" customHeight="1">
      <c r="A78" s="53"/>
      <c r="B78" s="53" t="s">
        <v>93</v>
      </c>
      <c r="C78" s="32" t="s">
        <v>94</v>
      </c>
      <c r="E78" s="72" t="s">
        <v>95</v>
      </c>
      <c r="F78" s="128"/>
      <c r="G78" s="128"/>
      <c r="H78" s="128"/>
      <c r="AB78" s="30"/>
      <c r="AC78" s="10"/>
      <c r="AQ78" s="175"/>
      <c r="AR78" s="175"/>
      <c r="AS78" s="175"/>
      <c r="AT78" s="175"/>
      <c r="AU78" s="175"/>
      <c r="AV78" s="175"/>
      <c r="AW78" s="175"/>
      <c r="AX78" s="175"/>
      <c r="AY78" s="175"/>
      <c r="AZ78" s="175"/>
    </row>
    <row r="79" spans="1:52" ht="38.25" customHeight="1">
      <c r="A79" s="53"/>
      <c r="B79" s="53" t="s">
        <v>96</v>
      </c>
      <c r="C79" s="32" t="s">
        <v>97</v>
      </c>
      <c r="E79" s="72" t="s">
        <v>98</v>
      </c>
      <c r="F79" s="128"/>
      <c r="G79" s="78"/>
      <c r="H79" s="78"/>
      <c r="AB79" s="30"/>
      <c r="AC79" s="10"/>
      <c r="AQ79" s="175"/>
      <c r="AR79" s="175"/>
      <c r="AS79" s="175"/>
      <c r="AT79" s="175"/>
      <c r="AU79" s="175"/>
      <c r="AV79" s="175"/>
      <c r="AW79" s="175"/>
      <c r="AX79" s="175"/>
      <c r="AY79" s="175"/>
      <c r="AZ79" s="175"/>
    </row>
    <row r="80" spans="1:52" s="63" customFormat="1" ht="38.25" customHeight="1">
      <c r="A80" s="54"/>
      <c r="B80" s="570" t="s">
        <v>100</v>
      </c>
      <c r="C80" s="513" t="s">
        <v>730</v>
      </c>
      <c r="E80" s="569" t="s">
        <v>731</v>
      </c>
      <c r="G80" s="78"/>
      <c r="H80" s="78"/>
      <c r="AB80" s="534"/>
      <c r="AC80" s="171"/>
      <c r="AD80" s="54"/>
      <c r="AE80" s="54"/>
      <c r="AQ80" s="568"/>
      <c r="AR80" s="568"/>
      <c r="AS80" s="568"/>
      <c r="AT80" s="568"/>
      <c r="AU80" s="568"/>
      <c r="AV80" s="568"/>
      <c r="AW80" s="568"/>
      <c r="AX80" s="568"/>
      <c r="AY80" s="568"/>
      <c r="AZ80" s="568"/>
    </row>
    <row r="81" spans="1:52" s="63" customFormat="1" ht="45.75" customHeight="1">
      <c r="B81" s="74" t="s">
        <v>729</v>
      </c>
      <c r="C81" s="970" t="s">
        <v>101</v>
      </c>
      <c r="D81" s="970"/>
      <c r="E81" s="75" t="s">
        <v>99</v>
      </c>
      <c r="G81" s="78"/>
      <c r="H81" s="78"/>
      <c r="AB81" s="534"/>
      <c r="AC81" s="171"/>
      <c r="AD81" s="54"/>
      <c r="AE81" s="54"/>
      <c r="AQ81" s="568"/>
      <c r="AR81" s="568"/>
      <c r="AS81" s="568"/>
      <c r="AT81" s="568"/>
      <c r="AU81" s="568"/>
      <c r="AV81" s="568"/>
      <c r="AW81" s="568"/>
      <c r="AX81" s="568"/>
      <c r="AY81" s="568"/>
      <c r="AZ81" s="568"/>
    </row>
    <row r="82" spans="1:52" ht="47.25" customHeight="1">
      <c r="B82" s="1035" t="s">
        <v>102</v>
      </c>
      <c r="C82" s="1035"/>
      <c r="D82" s="1035"/>
      <c r="E82" s="1035"/>
      <c r="F82" s="1035"/>
      <c r="G82" s="78"/>
      <c r="H82" s="78"/>
      <c r="AB82" s="30"/>
      <c r="AC82" s="10"/>
      <c r="AQ82" s="175"/>
      <c r="AR82" s="175"/>
      <c r="AS82" s="175"/>
      <c r="AT82" s="175"/>
      <c r="AU82" s="175"/>
      <c r="AV82" s="175"/>
      <c r="AW82" s="175"/>
      <c r="AX82" s="175"/>
      <c r="AY82" s="175"/>
      <c r="AZ82" s="175"/>
    </row>
    <row r="83" spans="1:52" ht="60.75" customHeight="1">
      <c r="A83" s="74">
        <v>7</v>
      </c>
      <c r="B83" s="1035" t="s">
        <v>104</v>
      </c>
      <c r="C83" s="1035"/>
      <c r="D83" s="1035"/>
      <c r="E83" s="1035"/>
      <c r="F83" s="1035"/>
      <c r="G83" s="78"/>
      <c r="H83" s="78"/>
      <c r="AB83" s="30"/>
      <c r="AC83" s="10"/>
      <c r="AQ83" s="175"/>
      <c r="AR83" s="175"/>
      <c r="AS83" s="175"/>
      <c r="AT83" s="175"/>
      <c r="AU83" s="175"/>
      <c r="AV83" s="175"/>
      <c r="AW83" s="175"/>
      <c r="AX83" s="175"/>
      <c r="AY83" s="175"/>
      <c r="AZ83" s="175"/>
    </row>
    <row r="84" spans="1:52" ht="51.75" customHeight="1">
      <c r="A84" s="74">
        <v>8</v>
      </c>
      <c r="B84" s="1035" t="s">
        <v>105</v>
      </c>
      <c r="C84" s="1035"/>
      <c r="D84" s="1035"/>
      <c r="E84" s="1035"/>
      <c r="F84" s="1035"/>
      <c r="G84" s="78"/>
      <c r="H84" s="78"/>
      <c r="AB84" s="30"/>
      <c r="AC84" s="10"/>
      <c r="AQ84" s="175"/>
      <c r="AR84" s="175"/>
      <c r="AS84" s="175"/>
      <c r="AT84" s="175"/>
      <c r="AU84" s="175"/>
      <c r="AV84" s="175"/>
      <c r="AW84" s="175"/>
      <c r="AX84" s="175"/>
      <c r="AY84" s="175"/>
      <c r="AZ84" s="175"/>
    </row>
    <row r="85" spans="1:52" ht="60.75" customHeight="1">
      <c r="A85" s="74">
        <v>9</v>
      </c>
      <c r="B85" s="1035" t="s">
        <v>728</v>
      </c>
      <c r="C85" s="1035"/>
      <c r="D85" s="1035"/>
      <c r="E85" s="1035"/>
      <c r="F85" s="1035"/>
      <c r="G85" s="78"/>
      <c r="H85" s="78"/>
      <c r="AB85" s="30"/>
      <c r="AC85" s="10"/>
      <c r="AQ85" s="175"/>
      <c r="AR85" s="175"/>
      <c r="AS85" s="175"/>
      <c r="AT85" s="175"/>
      <c r="AU85" s="175"/>
      <c r="AV85" s="175"/>
      <c r="AW85" s="175"/>
      <c r="AX85" s="175"/>
      <c r="AY85" s="175"/>
      <c r="AZ85" s="175"/>
    </row>
    <row r="86" spans="1:52" ht="58.5" customHeight="1">
      <c r="A86" s="74">
        <v>10</v>
      </c>
      <c r="B86" s="1035" t="s">
        <v>106</v>
      </c>
      <c r="C86" s="1035"/>
      <c r="D86" s="1035"/>
      <c r="E86" s="1035"/>
      <c r="F86" s="1035"/>
      <c r="G86" s="78"/>
      <c r="H86" s="78"/>
      <c r="AB86" s="30"/>
      <c r="AC86" s="10"/>
      <c r="AQ86" s="175"/>
      <c r="AR86" s="175"/>
      <c r="AS86" s="175"/>
      <c r="AT86" s="175"/>
      <c r="AU86" s="175"/>
      <c r="AV86" s="175"/>
      <c r="AW86" s="175"/>
      <c r="AX86" s="175"/>
      <c r="AY86" s="175"/>
      <c r="AZ86" s="175"/>
    </row>
    <row r="87" spans="1:52" ht="30.75" customHeight="1">
      <c r="A87" s="74">
        <v>11</v>
      </c>
      <c r="B87" s="1035" t="s">
        <v>107</v>
      </c>
      <c r="C87" s="1035"/>
      <c r="D87" s="1035"/>
      <c r="E87" s="1035"/>
      <c r="F87" s="1035"/>
      <c r="G87" s="62"/>
      <c r="H87" s="62"/>
      <c r="AB87" s="30"/>
      <c r="AC87" s="10"/>
      <c r="AQ87" s="175"/>
      <c r="AR87" s="175"/>
      <c r="AS87" s="175"/>
      <c r="AT87" s="175"/>
      <c r="AU87" s="175"/>
      <c r="AV87" s="175"/>
      <c r="AW87" s="175"/>
      <c r="AX87" s="175"/>
      <c r="AY87" s="175"/>
      <c r="AZ87" s="175"/>
    </row>
    <row r="88" spans="1:52" ht="47.25" customHeight="1">
      <c r="A88" s="74">
        <v>12</v>
      </c>
      <c r="B88" s="1035" t="s">
        <v>108</v>
      </c>
      <c r="C88" s="1035"/>
      <c r="D88" s="1035"/>
      <c r="E88" s="1035"/>
      <c r="F88" s="1035"/>
      <c r="G88" s="62"/>
      <c r="H88" s="62"/>
      <c r="AB88" s="30"/>
      <c r="AC88" s="10"/>
      <c r="AQ88" s="175"/>
      <c r="AR88" s="175"/>
      <c r="AS88" s="175"/>
      <c r="AT88" s="175"/>
      <c r="AU88" s="175"/>
      <c r="AV88" s="175"/>
      <c r="AW88" s="175"/>
      <c r="AX88" s="175"/>
      <c r="AY88" s="175"/>
      <c r="AZ88" s="175"/>
    </row>
    <row r="89" spans="1:52" ht="35.1" customHeight="1">
      <c r="A89" s="61"/>
      <c r="B89" s="868" t="s">
        <v>562</v>
      </c>
      <c r="C89" s="868"/>
      <c r="D89" s="868" t="s">
        <v>109</v>
      </c>
      <c r="E89" s="868"/>
      <c r="F89" s="46" t="s">
        <v>563</v>
      </c>
      <c r="G89" s="62"/>
      <c r="H89" s="62"/>
      <c r="AB89" s="30"/>
      <c r="AC89" s="10"/>
      <c r="AQ89" s="175"/>
      <c r="AR89" s="175"/>
      <c r="AS89" s="175"/>
      <c r="AT89" s="175"/>
      <c r="AU89" s="175"/>
      <c r="AV89" s="175"/>
      <c r="AW89" s="175"/>
      <c r="AX89" s="175"/>
      <c r="AY89" s="175"/>
      <c r="AZ89" s="175"/>
    </row>
    <row r="90" spans="1:52" ht="29.25" customHeight="1">
      <c r="A90" s="61"/>
      <c r="B90" s="1038"/>
      <c r="C90" s="1038"/>
      <c r="D90" s="867"/>
      <c r="E90" s="867"/>
      <c r="F90" s="86"/>
      <c r="G90" s="62"/>
      <c r="H90" s="62"/>
      <c r="AB90" s="30"/>
      <c r="AC90" s="10"/>
      <c r="AQ90" s="175"/>
      <c r="AR90" s="175"/>
      <c r="AS90" s="175"/>
      <c r="AT90" s="175"/>
      <c r="AU90" s="175"/>
      <c r="AV90" s="175"/>
      <c r="AW90" s="175"/>
      <c r="AX90" s="175"/>
      <c r="AY90" s="175"/>
      <c r="AZ90" s="175"/>
    </row>
    <row r="91" spans="1:52" ht="29.25" customHeight="1">
      <c r="A91" s="61"/>
      <c r="B91" s="1038"/>
      <c r="C91" s="1038"/>
      <c r="D91" s="867"/>
      <c r="E91" s="867"/>
      <c r="F91" s="86"/>
      <c r="G91" s="62"/>
      <c r="H91" s="62"/>
      <c r="AB91" s="30"/>
      <c r="AC91" s="10"/>
      <c r="AQ91" s="175"/>
      <c r="AR91" s="175"/>
      <c r="AS91" s="175"/>
      <c r="AT91" s="175"/>
      <c r="AU91" s="175"/>
      <c r="AV91" s="175"/>
      <c r="AW91" s="175"/>
      <c r="AX91" s="175"/>
      <c r="AY91" s="175"/>
      <c r="AZ91" s="175"/>
    </row>
    <row r="92" spans="1:52" ht="29.25" customHeight="1">
      <c r="A92" s="61"/>
      <c r="B92" s="1038"/>
      <c r="C92" s="1038"/>
      <c r="D92" s="867"/>
      <c r="E92" s="867"/>
      <c r="F92" s="86"/>
      <c r="G92" s="78"/>
      <c r="H92" s="78"/>
      <c r="AB92" s="30"/>
      <c r="AC92" s="10"/>
      <c r="AQ92" s="175"/>
      <c r="AR92" s="175"/>
      <c r="AS92" s="175"/>
      <c r="AT92" s="175"/>
      <c r="AU92" s="175"/>
      <c r="AV92" s="175"/>
      <c r="AW92" s="175"/>
      <c r="AX92" s="175"/>
      <c r="AY92" s="175"/>
      <c r="AZ92" s="175"/>
    </row>
    <row r="93" spans="1:52" ht="42" customHeight="1">
      <c r="A93" s="61"/>
      <c r="B93" s="600" t="s">
        <v>305</v>
      </c>
      <c r="C93" s="600"/>
      <c r="D93" s="1036"/>
      <c r="E93" s="1036"/>
      <c r="F93" s="62"/>
      <c r="G93" s="78"/>
      <c r="H93" s="78"/>
      <c r="AB93" s="30"/>
      <c r="AC93" s="10"/>
      <c r="AQ93" s="175"/>
      <c r="AR93" s="175"/>
      <c r="AS93" s="175"/>
      <c r="AT93" s="175"/>
      <c r="AU93" s="175"/>
      <c r="AV93" s="175"/>
      <c r="AW93" s="175"/>
      <c r="AX93" s="175"/>
      <c r="AY93" s="175"/>
      <c r="AZ93" s="175"/>
    </row>
    <row r="94" spans="1:52" ht="80.25" customHeight="1">
      <c r="A94" s="74">
        <v>13</v>
      </c>
      <c r="B94" s="1035" t="s">
        <v>337</v>
      </c>
      <c r="C94" s="1035"/>
      <c r="D94" s="1035"/>
      <c r="E94" s="1035"/>
      <c r="F94" s="1035"/>
      <c r="G94" s="62"/>
      <c r="H94" s="62"/>
      <c r="AB94" s="30"/>
      <c r="AC94" s="10"/>
      <c r="AQ94" s="175"/>
      <c r="AR94" s="175"/>
      <c r="AS94" s="175"/>
      <c r="AT94" s="175"/>
      <c r="AU94" s="175"/>
      <c r="AV94" s="175"/>
      <c r="AW94" s="175"/>
      <c r="AX94" s="175"/>
      <c r="AY94" s="175"/>
      <c r="AZ94" s="175"/>
    </row>
    <row r="95" spans="1:52" ht="98.25" customHeight="1">
      <c r="A95" s="79">
        <v>14</v>
      </c>
      <c r="B95" s="1035" t="s">
        <v>306</v>
      </c>
      <c r="C95" s="1035"/>
      <c r="D95" s="1035"/>
      <c r="E95" s="1035"/>
      <c r="F95" s="1035"/>
      <c r="G95" s="32"/>
      <c r="H95" s="32"/>
      <c r="AB95" s="30"/>
      <c r="AC95" s="10"/>
      <c r="AQ95" s="175"/>
      <c r="AR95" s="175"/>
      <c r="AS95" s="175"/>
      <c r="AT95" s="175"/>
      <c r="AU95" s="175"/>
      <c r="AV95" s="175"/>
      <c r="AW95" s="175"/>
      <c r="AX95" s="175"/>
      <c r="AY95" s="175"/>
      <c r="AZ95" s="175"/>
    </row>
    <row r="96" spans="1:52" ht="15.95" customHeight="1">
      <c r="A96" s="80"/>
      <c r="B96" s="29" t="str">
        <f>IF(ISERROR("Dated this " &amp; AI6 &amp; LOOKUP(AI6,AG1:AG36,AH1:AH36) &amp; " day of " &amp; AI8 &amp; " " &amp;AI9), "", "Dated this " &amp; AI6 &amp; LOOKUP(AI6,AG1:AG36,AH1:AH36) &amp; " day of " &amp; AI8 &amp; " " &amp;AI9)</f>
        <v/>
      </c>
      <c r="E96" s="62"/>
      <c r="F96" s="62"/>
      <c r="G96" s="32"/>
      <c r="H96" s="32"/>
      <c r="AB96" s="30"/>
      <c r="AC96" s="10"/>
      <c r="AQ96" s="175"/>
      <c r="AR96" s="175"/>
      <c r="AS96" s="175"/>
      <c r="AT96" s="175"/>
      <c r="AU96" s="175"/>
      <c r="AV96" s="175"/>
      <c r="AW96" s="175"/>
      <c r="AX96" s="175"/>
      <c r="AY96" s="175"/>
      <c r="AZ96" s="175"/>
    </row>
    <row r="97" spans="1:52" ht="15" customHeight="1">
      <c r="A97" s="80"/>
      <c r="B97" s="38" t="s">
        <v>307</v>
      </c>
      <c r="C97" s="128"/>
      <c r="D97" s="32"/>
      <c r="E97" s="32"/>
      <c r="F97" s="32"/>
      <c r="G97" s="44"/>
      <c r="H97" s="44"/>
      <c r="AB97" s="30"/>
      <c r="AC97" s="10"/>
      <c r="AQ97" s="175"/>
      <c r="AR97" s="175"/>
      <c r="AS97" s="175"/>
      <c r="AT97" s="175"/>
      <c r="AU97" s="175"/>
      <c r="AV97" s="175"/>
      <c r="AW97" s="175"/>
      <c r="AX97" s="175"/>
      <c r="AY97" s="175"/>
      <c r="AZ97" s="175"/>
    </row>
    <row r="98" spans="1:52" ht="21" customHeight="1">
      <c r="A98" s="80"/>
      <c r="B98" s="61"/>
      <c r="C98" s="32"/>
      <c r="D98" s="32"/>
      <c r="E98" s="32"/>
      <c r="F98" s="32"/>
      <c r="G98" s="44"/>
      <c r="H98" s="44"/>
      <c r="AB98" s="30"/>
      <c r="AC98" s="10"/>
      <c r="AQ98" s="175"/>
      <c r="AR98" s="175"/>
      <c r="AS98" s="175"/>
      <c r="AT98" s="175"/>
      <c r="AU98" s="175"/>
      <c r="AV98" s="175"/>
      <c r="AW98" s="175"/>
      <c r="AX98" s="175"/>
      <c r="AY98" s="175"/>
      <c r="AZ98" s="175"/>
    </row>
    <row r="99" spans="1:52" ht="27.95" customHeight="1">
      <c r="A99" s="80"/>
      <c r="B99" s="61"/>
      <c r="C99" s="32"/>
      <c r="D99" s="32"/>
      <c r="F99" s="44" t="s">
        <v>308</v>
      </c>
      <c r="G99" s="38"/>
      <c r="H99" s="38"/>
      <c r="AQ99" s="175"/>
      <c r="AR99" s="175"/>
      <c r="AS99" s="175"/>
      <c r="AT99" s="175"/>
      <c r="AU99" s="175"/>
      <c r="AV99" s="175"/>
      <c r="AW99" s="175"/>
      <c r="AX99" s="175"/>
      <c r="AY99" s="175"/>
      <c r="AZ99" s="175"/>
    </row>
    <row r="100" spans="1:52" ht="27.95" customHeight="1">
      <c r="A100" s="80"/>
      <c r="B100" s="61"/>
      <c r="C100" s="32"/>
      <c r="F100" s="44" t="str">
        <f>"For and on behalf of " &amp; 'Attach 3(JV)'!B9</f>
        <v xml:space="preserve">For and on behalf of </v>
      </c>
      <c r="G100" s="36"/>
      <c r="H100" s="36"/>
      <c r="AQ100" s="175"/>
      <c r="AR100" s="175"/>
      <c r="AS100" s="175"/>
      <c r="AT100" s="175"/>
      <c r="AU100" s="175"/>
      <c r="AV100" s="175"/>
      <c r="AW100" s="175"/>
      <c r="AX100" s="175"/>
      <c r="AY100" s="175"/>
      <c r="AZ100" s="175"/>
    </row>
    <row r="101" spans="1:52" ht="27.95" customHeight="1">
      <c r="A101" s="73"/>
      <c r="D101" s="59"/>
      <c r="E101" s="59"/>
      <c r="F101" s="38"/>
      <c r="G101" s="36"/>
      <c r="H101" s="36"/>
      <c r="AQ101" s="175"/>
      <c r="AR101" s="175"/>
      <c r="AS101" s="175"/>
      <c r="AT101" s="175"/>
      <c r="AU101" s="175"/>
      <c r="AV101" s="175"/>
      <c r="AW101" s="175"/>
      <c r="AX101" s="175"/>
      <c r="AY101" s="175"/>
      <c r="AZ101" s="175"/>
    </row>
    <row r="102" spans="1:52" ht="27.95" customHeight="1">
      <c r="A102" s="71" t="s">
        <v>6</v>
      </c>
      <c r="B102" s="36"/>
      <c r="C102" s="186" t="str">
        <f>'Attach 3(JV)'!B24</f>
        <v/>
      </c>
      <c r="D102" s="59" t="s">
        <v>4</v>
      </c>
      <c r="E102" s="1013" t="str">
        <f>'Attach 3(JV)'!E24</f>
        <v/>
      </c>
      <c r="F102" s="1013"/>
      <c r="AQ102" s="175"/>
      <c r="AR102" s="175"/>
      <c r="AS102" s="175"/>
      <c r="AT102" s="175"/>
      <c r="AU102" s="175"/>
      <c r="AV102" s="175"/>
      <c r="AW102" s="175"/>
      <c r="AX102" s="175"/>
      <c r="AY102" s="175"/>
      <c r="AZ102" s="175"/>
    </row>
    <row r="103" spans="1:52" ht="30.75" customHeight="1">
      <c r="A103" s="71" t="s">
        <v>7</v>
      </c>
      <c r="B103" s="36"/>
      <c r="C103" s="247" t="str">
        <f>'Attach 3(JV)'!B25</f>
        <v/>
      </c>
      <c r="D103" s="59" t="s">
        <v>5</v>
      </c>
      <c r="E103" s="1013" t="str">
        <f>'Attach 3(JV)'!E25</f>
        <v/>
      </c>
      <c r="F103" s="1013"/>
      <c r="AQ103" s="175"/>
      <c r="AR103" s="175"/>
      <c r="AS103" s="175"/>
      <c r="AT103" s="175"/>
      <c r="AU103" s="175"/>
      <c r="AV103" s="175"/>
      <c r="AW103" s="175"/>
      <c r="AX103" s="175"/>
      <c r="AY103" s="175"/>
      <c r="AZ103" s="175"/>
    </row>
    <row r="104" spans="1:52" ht="39.950000000000003" hidden="1" customHeight="1">
      <c r="D104" s="59"/>
      <c r="E104" s="59"/>
      <c r="AQ104" s="175"/>
      <c r="AR104" s="175"/>
      <c r="AS104" s="175"/>
      <c r="AT104" s="175"/>
      <c r="AU104" s="175"/>
      <c r="AV104" s="175"/>
      <c r="AW104" s="175"/>
      <c r="AX104" s="175"/>
      <c r="AY104" s="175"/>
      <c r="AZ104" s="175"/>
    </row>
    <row r="105" spans="1:52" ht="16.5" hidden="1" customHeight="1">
      <c r="A105" s="71"/>
      <c r="B105" s="36"/>
      <c r="C105" s="67"/>
      <c r="E105" s="59"/>
      <c r="G105" s="212"/>
      <c r="AQ105" s="175"/>
      <c r="AR105" s="175"/>
      <c r="AS105" s="175"/>
      <c r="AT105" s="175"/>
      <c r="AU105" s="175"/>
      <c r="AV105" s="175"/>
      <c r="AW105" s="175"/>
      <c r="AX105" s="175"/>
      <c r="AY105" s="175"/>
      <c r="AZ105" s="175"/>
    </row>
    <row r="106" spans="1:52" ht="9.75" hidden="1" customHeight="1">
      <c r="A106" s="1034" t="s">
        <v>403</v>
      </c>
      <c r="B106" s="1034"/>
      <c r="C106" s="1034"/>
      <c r="D106" s="1034"/>
      <c r="E106" s="1034"/>
      <c r="F106" s="1034"/>
      <c r="AQ106" s="175"/>
      <c r="AR106" s="175"/>
      <c r="AS106" s="175"/>
      <c r="AT106" s="175"/>
      <c r="AU106" s="175"/>
      <c r="AV106" s="175"/>
      <c r="AW106" s="175"/>
      <c r="AX106" s="175"/>
      <c r="AY106" s="175"/>
      <c r="AZ106" s="175"/>
    </row>
    <row r="107" spans="1:52" ht="27.95" hidden="1" customHeight="1">
      <c r="A107" s="1036" t="str">
        <f>IF(AND(H27="JV (Joint Venture)",H28=1), "", "Other Partner -1")</f>
        <v>Other Partner -1</v>
      </c>
      <c r="B107" s="1036"/>
      <c r="D107" s="81"/>
      <c r="E107" s="100"/>
      <c r="F107" s="100" t="str">
        <f>IF(AND(H27="JV (Joint Venture)",H28=1), "Other Partner", "Other Partner -2")</f>
        <v>Other Partner -2</v>
      </c>
      <c r="H107" s="267">
        <f>IF(AND(H27="JV (Joint Venture)",H28=1), 1,2)</f>
        <v>2</v>
      </c>
      <c r="AQ107" s="175"/>
      <c r="AR107" s="175"/>
      <c r="AS107" s="175"/>
      <c r="AT107" s="175"/>
      <c r="AU107" s="175"/>
      <c r="AV107" s="175"/>
      <c r="AW107" s="175"/>
      <c r="AX107" s="175"/>
      <c r="AY107" s="175"/>
      <c r="AZ107" s="175"/>
    </row>
    <row r="108" spans="1:52" ht="27.95" hidden="1" customHeight="1">
      <c r="B108" s="44"/>
      <c r="C108" s="67"/>
      <c r="E108" s="44"/>
      <c r="AQ108" s="175"/>
      <c r="AR108" s="175"/>
      <c r="AS108" s="175"/>
      <c r="AT108" s="175"/>
      <c r="AU108" s="175"/>
      <c r="AV108" s="175"/>
      <c r="AW108" s="175"/>
      <c r="AX108" s="175"/>
      <c r="AY108" s="175"/>
      <c r="AZ108" s="175"/>
    </row>
    <row r="109" spans="1:52" ht="27.95" hidden="1" customHeight="1">
      <c r="A109" s="59" t="str">
        <f>IF(AND(H27="JV (Joint Venture)",H28=1), "", "Printed Name :")</f>
        <v>Printed Name :</v>
      </c>
      <c r="B109" s="1045"/>
      <c r="C109" s="1045"/>
      <c r="E109" s="59" t="s">
        <v>4</v>
      </c>
      <c r="F109" s="249"/>
      <c r="AQ109" s="175"/>
      <c r="AR109" s="175"/>
      <c r="AS109" s="175"/>
      <c r="AT109" s="175"/>
      <c r="AU109" s="175"/>
      <c r="AV109" s="175"/>
      <c r="AW109" s="175"/>
      <c r="AX109" s="175"/>
      <c r="AY109" s="175"/>
      <c r="AZ109" s="175"/>
    </row>
    <row r="110" spans="1:52" ht="33" hidden="1" customHeight="1">
      <c r="A110" s="59" t="str">
        <f>IF(AND(H27="JV (Joint Venture)",H28=1), "", "Designation :")</f>
        <v>Designation :</v>
      </c>
      <c r="B110" s="1045"/>
      <c r="C110" s="1045"/>
      <c r="E110" s="59" t="s">
        <v>5</v>
      </c>
      <c r="F110" s="249"/>
      <c r="AQ110" s="175"/>
      <c r="AR110" s="175"/>
      <c r="AS110" s="175"/>
      <c r="AT110" s="175"/>
      <c r="AU110" s="175"/>
      <c r="AV110" s="175"/>
      <c r="AW110" s="175"/>
      <c r="AX110" s="175"/>
      <c r="AY110" s="175"/>
      <c r="AZ110" s="175"/>
    </row>
    <row r="111" spans="1:52" s="29" customFormat="1" ht="21" hidden="1" customHeight="1">
      <c r="B111" s="44"/>
      <c r="C111" s="67"/>
      <c r="E111" s="44"/>
      <c r="AD111" s="53"/>
      <c r="AE111" s="53"/>
      <c r="AQ111" s="179"/>
      <c r="AR111" s="179"/>
      <c r="AS111" s="179"/>
      <c r="AT111" s="179"/>
      <c r="AU111" s="179"/>
      <c r="AV111" s="179"/>
      <c r="AW111" s="179"/>
      <c r="AX111" s="179"/>
      <c r="AY111" s="179"/>
      <c r="AZ111" s="179"/>
    </row>
    <row r="112" spans="1:52" s="29" customFormat="1" ht="21" customHeight="1">
      <c r="A112" s="72" t="s">
        <v>127</v>
      </c>
      <c r="B112" s="36"/>
      <c r="C112" s="67"/>
      <c r="E112" s="44"/>
      <c r="F112" s="4"/>
      <c r="AD112" s="53"/>
      <c r="AE112" s="53"/>
      <c r="AQ112" s="179"/>
      <c r="AR112" s="179"/>
      <c r="AS112" s="179"/>
      <c r="AT112" s="179"/>
      <c r="AU112" s="179"/>
      <c r="AV112" s="179"/>
      <c r="AW112" s="179"/>
      <c r="AX112" s="179"/>
      <c r="AY112" s="179"/>
      <c r="AZ112" s="179"/>
    </row>
    <row r="113" spans="1:52" s="29" customFormat="1" ht="21" customHeight="1">
      <c r="A113" s="1044" t="s">
        <v>174</v>
      </c>
      <c r="B113" s="1044"/>
      <c r="C113" s="1044"/>
      <c r="D113" s="1040"/>
      <c r="E113" s="1040"/>
      <c r="F113" s="1040"/>
      <c r="AD113" s="53"/>
      <c r="AE113" s="53"/>
      <c r="AQ113" s="179"/>
      <c r="AR113" s="179"/>
      <c r="AS113" s="179"/>
      <c r="AT113" s="179"/>
      <c r="AU113" s="179"/>
      <c r="AV113" s="179"/>
      <c r="AW113" s="179"/>
      <c r="AX113" s="179"/>
      <c r="AY113" s="179"/>
      <c r="AZ113" s="179"/>
    </row>
    <row r="114" spans="1:52" s="29" customFormat="1" ht="21" customHeight="1">
      <c r="A114" s="1041"/>
      <c r="B114" s="1041"/>
      <c r="C114" s="1041"/>
      <c r="D114" s="1040"/>
      <c r="E114" s="1040"/>
      <c r="F114" s="1040"/>
      <c r="AD114" s="53"/>
      <c r="AE114" s="53"/>
      <c r="AQ114" s="179"/>
      <c r="AR114" s="179"/>
      <c r="AS114" s="179"/>
      <c r="AT114" s="179"/>
      <c r="AU114" s="179"/>
      <c r="AV114" s="179"/>
      <c r="AW114" s="179"/>
      <c r="AX114" s="179"/>
      <c r="AY114" s="179"/>
      <c r="AZ114" s="179"/>
    </row>
    <row r="115" spans="1:52" s="29" customFormat="1" ht="21" customHeight="1">
      <c r="A115" s="1042"/>
      <c r="B115" s="1042"/>
      <c r="C115" s="1042"/>
      <c r="D115" s="1040"/>
      <c r="E115" s="1040"/>
      <c r="F115" s="1040"/>
      <c r="AD115" s="53"/>
      <c r="AE115" s="53"/>
      <c r="AQ115" s="179"/>
      <c r="AR115" s="179"/>
      <c r="AS115" s="179"/>
      <c r="AT115" s="179"/>
      <c r="AU115" s="179"/>
      <c r="AV115" s="179"/>
      <c r="AW115" s="179"/>
      <c r="AX115" s="179"/>
      <c r="AY115" s="179"/>
      <c r="AZ115" s="179"/>
    </row>
    <row r="116" spans="1:52" s="29" customFormat="1" ht="30.75" customHeight="1">
      <c r="A116" s="1039" t="s">
        <v>175</v>
      </c>
      <c r="B116" s="1039"/>
      <c r="C116" s="1039"/>
      <c r="D116" s="1040"/>
      <c r="E116" s="1040"/>
      <c r="F116" s="1040"/>
      <c r="G116" s="81"/>
      <c r="H116" s="81"/>
      <c r="AD116" s="53"/>
      <c r="AE116" s="53"/>
      <c r="AQ116" s="179"/>
      <c r="AR116" s="179"/>
      <c r="AS116" s="179"/>
      <c r="AT116" s="179"/>
      <c r="AU116" s="179"/>
      <c r="AV116" s="179"/>
      <c r="AW116" s="179"/>
      <c r="AX116" s="179"/>
      <c r="AY116" s="179"/>
      <c r="AZ116" s="179"/>
    </row>
    <row r="117" spans="1:52" s="29" customFormat="1" ht="21" customHeight="1">
      <c r="A117" s="1039" t="s">
        <v>176</v>
      </c>
      <c r="B117" s="1039"/>
      <c r="C117" s="1039"/>
      <c r="D117" s="1040"/>
      <c r="E117" s="1040"/>
      <c r="F117" s="1040"/>
      <c r="AD117" s="53"/>
      <c r="AE117" s="53"/>
    </row>
    <row r="118" spans="1:52" s="29" customFormat="1" ht="21" customHeight="1">
      <c r="A118" s="1039" t="s">
        <v>177</v>
      </c>
      <c r="B118" s="1039"/>
      <c r="C118" s="1039"/>
      <c r="D118" s="1040"/>
      <c r="E118" s="1040"/>
      <c r="F118" s="1040"/>
      <c r="AD118" s="53"/>
      <c r="AE118" s="53"/>
    </row>
    <row r="119" spans="1:52">
      <c r="A119" s="1044" t="s">
        <v>178</v>
      </c>
      <c r="B119" s="1044"/>
      <c r="C119" s="1044"/>
      <c r="D119" s="1040"/>
      <c r="E119" s="1040"/>
      <c r="F119" s="1040"/>
    </row>
    <row r="120" spans="1:52">
      <c r="A120" s="1041"/>
      <c r="B120" s="1041"/>
      <c r="C120" s="1041"/>
      <c r="D120" s="1040"/>
      <c r="E120" s="1040"/>
      <c r="F120" s="1040"/>
    </row>
    <row r="121" spans="1:52" ht="47.25" customHeight="1">
      <c r="A121" s="1042"/>
      <c r="B121" s="1042"/>
      <c r="C121" s="1042"/>
      <c r="D121" s="1040"/>
      <c r="E121" s="1040"/>
      <c r="F121" s="1040"/>
      <c r="H121" s="253" t="s">
        <v>464</v>
      </c>
      <c r="I121" s="253" t="str">
        <f>"Attachment 2(" &amp; Basic!$B$2 &amp; ") "</f>
        <v xml:space="preserve">Attachment 2(SS-125) </v>
      </c>
      <c r="J121" s="253" t="s">
        <v>463</v>
      </c>
    </row>
    <row r="122" spans="1:52">
      <c r="A122" s="72"/>
      <c r="B122" s="72"/>
      <c r="C122" s="72"/>
      <c r="D122" s="146"/>
      <c r="E122" s="146"/>
      <c r="F122" s="146"/>
    </row>
    <row r="123" spans="1:52" ht="51" customHeight="1">
      <c r="A123" s="894" t="str">
        <f>H121&amp;I121&amp;J121</f>
        <v>Note: Bidders may note that no prescribed proforma has been enclosed for Attachment 2(SS-125) Power of Attorney. Bidders may use their own proforma for furnishing the required information with the bid.</v>
      </c>
      <c r="B123" s="894"/>
      <c r="C123" s="894"/>
      <c r="D123" s="894"/>
      <c r="E123" s="894"/>
      <c r="F123" s="894"/>
    </row>
  </sheetData>
  <sheetProtection algorithmName="SHA-512" hashValue="WE0F3Da50ESskPQZ0bwML+Xk+MAd7EgBGlfbAQz2LtT7ut0E1liwMtwE1SoPNVG3GAxIqjd/hnzk6gXunK7bIw==" saltValue="9QIN/dZ7a2cMR29+mvCq3A==" spinCount="100000" sheet="1" formatColumns="0" formatRows="0" selectLockedCells="1"/>
  <customSheetViews>
    <customSheetView guid="{B36D49CA-5796-4086-B7D0-4AD7F327B4EC}" scale="130" showPageBreaks="1" showGridLines="0" fitToPage="1" printArea="1" hiddenRows="1" view="pageBreakPreview">
      <selection activeCell="D116" sqref="D116:F116"/>
      <rowBreaks count="2" manualBreakCount="2">
        <brk id="82" max="5" man="1"/>
        <brk id="102" max="5" man="1"/>
      </rowBreaks>
      <colBreaks count="1" manualBreakCount="1">
        <brk id="6" max="120" man="1"/>
      </colBreaks>
      <pageMargins left="0.59" right="0.46" top="0.59055118110236227" bottom="0.59055118110236227" header="0.35433070866141736" footer="0.35433070866141736"/>
      <pageSetup scale="96" fitToHeight="0" orientation="portrait" r:id="rId1"/>
      <headerFooter alignWithMargins="0">
        <oddFooter>&amp;R&amp;"Book Antiqua,Bold"&amp;8 Page &amp;P of &amp;N</oddFooter>
      </headerFooter>
    </customSheetView>
    <customSheetView guid="{CD28740F-9825-447C-B887-B18F0232D126}" scale="130" showPageBreaks="1" showGridLines="0" fitToPage="1" printArea="1" hiddenRows="1" view="pageBreakPreview">
      <selection activeCell="D116" sqref="D116:F116"/>
      <rowBreaks count="2" manualBreakCount="2">
        <brk id="82" max="5" man="1"/>
        <brk id="102" max="5" man="1"/>
      </rowBreaks>
      <colBreaks count="1" manualBreakCount="1">
        <brk id="6" max="120" man="1"/>
      </colBreaks>
      <pageMargins left="0.59" right="0.46" top="0.59055118110236227" bottom="0.59055118110236227" header="0.35433070866141736" footer="0.35433070866141736"/>
      <pageSetup scale="96" fitToHeight="0" orientation="portrait" r:id="rId2"/>
      <headerFooter alignWithMargins="0">
        <oddFooter>&amp;R&amp;"Book Antiqua,Bold"&amp;8 Page &amp;P of &amp;N</oddFooter>
      </headerFooter>
    </customSheetView>
    <customSheetView guid="{012A8702-091E-4FD1-8E26-12B65B8B3B8C}" scale="120" showPageBreaks="1" showGridLines="0" printArea="1" hiddenRows="1" view="pageBreakPreview" topLeftCell="A78">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3"/>
      <headerFooter alignWithMargins="0">
        <oddFooter>&amp;R&amp;"Book Antiqua,Bold"&amp;8 Page &amp;P of &amp;N</oddFooter>
      </headerFooter>
    </customSheetView>
    <customSheetView guid="{0D490C87-B003-4943-9825-ACE0B8E7CC06}" scale="120" showPageBreaks="1" showGridLines="0" printArea="1" view="pageBreakPreview">
      <selection activeCell="F54" sqref="F54"/>
      <rowBreaks count="6" manualBreakCount="6">
        <brk id="22" max="5" man="1"/>
        <brk id="33" max="5" man="1"/>
        <brk id="51"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4"/>
      <headerFooter alignWithMargins="0">
        <oddFooter>&amp;R&amp;"Book Antiqua,Bold"&amp;8 Page &amp;P of &amp;N</oddFooter>
      </headerFooter>
    </customSheetView>
    <customSheetView guid="{4D67A8FB-66CE-4EFD-8932-C754BE25ED43}" scale="120" showPageBreaks="1" showGridLines="0" printArea="1" view="pageBreakPreview">
      <selection activeCell="C5" sqref="C5:F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5"/>
      <headerFooter alignWithMargins="0">
        <oddFooter>&amp;R&amp;"Book Antiqua,Bold"&amp;8 Page &amp;P of &amp;N</oddFooter>
      </headerFooter>
    </customSheetView>
    <customSheetView guid="{B07CB001-8FAF-40AD-8AD5-A65A64B33B35}"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6"/>
      <headerFooter alignWithMargins="0">
        <oddFooter>&amp;R&amp;"Book Antiqua,Bold"&amp;8 Page &amp;P of &amp;N</oddFooter>
      </headerFooter>
    </customSheetView>
    <customSheetView guid="{8CF338B0-8CA3-4AF4-816D-CB7A6D8E33BC}" scale="120" showPageBreaks="1" showGridLines="0" printArea="1" view="pageBreakPreview" topLeftCell="A76">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7"/>
      <headerFooter alignWithMargins="0">
        <oddFooter>&amp;R&amp;"Book Antiqua,Bold"&amp;8 Page &amp;P of &amp;N</oddFooter>
      </headerFooter>
    </customSheetView>
    <customSheetView guid="{D05C69EC-C4A6-4AED-AFBA-A3044FD4B3FB}" scale="120" showPageBreaks="1" showGridLines="0" printArea="1" view="pageBreakPreview" topLeftCell="A45">
      <selection activeCell="F54" sqref="F54"/>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8"/>
      <headerFooter alignWithMargins="0">
        <oddFooter>&amp;R&amp;"Book Antiqua,Bold"&amp;8 Page &amp;P of &amp;N</oddFooter>
      </headerFooter>
    </customSheetView>
    <customSheetView guid="{BE615921-12B2-47E1-81BB-292B559B4C46}" scale="120" showPageBreaks="1" showGridLines="0" printArea="1" view="pageBreakPreview" topLeftCell="A92">
      <selection activeCell="B106" sqref="B106:C106"/>
      <rowBreaks count="6" manualBreakCount="6">
        <brk id="22" max="5" man="1"/>
        <brk id="31" max="5" man="1"/>
        <brk id="49"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9"/>
      <headerFooter alignWithMargins="0">
        <oddFooter>&amp;R&amp;"Book Antiqua,Bold"&amp;8 Page &amp;P of &amp;N</oddFooter>
      </headerFooter>
    </customSheetView>
    <customSheetView guid="{13A93EBF-985A-49FD-9FE0-DC75D238EC8C}" scale="120" showPageBreaks="1" showGridLines="0" printArea="1" view="pageBreakPreview">
      <selection activeCell="I22" sqref="I22"/>
      <rowBreaks count="6" manualBreakCount="6">
        <brk id="23" max="5" man="1"/>
        <brk id="33" max="5" man="1"/>
        <brk id="52"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F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1"/>
      <headerFooter alignWithMargins="0">
        <oddFooter>&amp;R&amp;"Book Antiqua,Bold"&amp;8 Page &amp;P of &amp;N</oddFooter>
      </headerFooter>
    </customSheetView>
    <customSheetView guid="{7A88FC7A-7690-48AB-B789-172043AFADC8}" showPageBreaks="1" showGridLines="0" printArea="1" view="pageBreakPreview" topLeftCell="A60">
      <selection activeCell="B78" sqref="B78:C78"/>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2"/>
      <headerFooter alignWithMargins="0">
        <oddFooter>&amp;R&amp;"Book Antiqua,Bold"&amp;8 Page &amp;P of &amp;N</oddFooter>
      </headerFooter>
    </customSheetView>
    <customSheetView guid="{CB7CD015-9A92-451A-BEF4-2BC98E3768DD}" showPageBreaks="1" showGridLines="0" printArea="1" hiddenRows="1" view="pageBreakPreview" topLeftCell="A67">
      <selection activeCell="B75" sqref="B75:C75"/>
      <rowBreaks count="1" manualBreakCount="1">
        <brk id="96" max="9"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44C1C443-3199-4288-884A-D16AF7B2CD69}" showPageBreaks="1" showGridLines="0" printArea="1" hiddenRows="1" view="pageBreakPreview" topLeftCell="A52">
      <selection activeCell="B75" sqref="B75:C75"/>
      <rowBreaks count="1" manualBreakCount="1">
        <brk id="96" max="9"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10">
      <selection activeCell="H20" sqref="H20"/>
      <rowBreaks count="1" manualBreakCount="1">
        <brk id="95" max="9"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9"/>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82C64B11-1F50-45B5-B7BB-9F1DC733C833}" showPageBreaks="1" showGridLines="0" printArea="1" hiddenRows="1" view="pageBreakPreview" topLeftCell="A67">
      <selection activeCell="B75" sqref="B75:C75"/>
      <rowBreaks count="1" manualBreakCount="1">
        <brk id="96" max="5" man="1"/>
      </rowBreaks>
      <colBreaks count="1" manualBreakCount="1">
        <brk id="6" max="107" man="1"/>
      </colBreaks>
      <pageMargins left="0.59" right="0.46" top="0.59055118110236227" bottom="0.59055118110236227" header="0.35433070866141736" footer="0.35433070866141736"/>
      <pageSetup scale="90" orientation="portrait" r:id="rId23"/>
      <headerFooter alignWithMargins="0">
        <oddFooter>&amp;R&amp;"Book Antiqua,Bold"&amp;8 Page &amp;P of &amp;N</oddFooter>
      </headerFooter>
    </customSheetView>
    <customSheetView guid="{CFBF18EC-8277-4311-991B-395AF21BB33B}" showPageBreaks="1" showGridLines="0" printArea="1" view="pageBreakPreview" topLeftCell="A19">
      <selection activeCell="G17" sqref="G17"/>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4"/>
      <headerFooter alignWithMargins="0">
        <oddFooter>&amp;R&amp;"Book Antiqua,Bold"&amp;8 Page &amp;P of &amp;N</oddFooter>
      </headerFooter>
    </customSheetView>
    <customSheetView guid="{AA750348-930C-43DE-ADD0-8D60980F5013}" showPageBreaks="1" showGridLines="0" printArea="1" view="pageBreakPreview" topLeftCell="A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5"/>
      <headerFooter alignWithMargins="0">
        <oddFooter>&amp;R&amp;"Book Antiqua,Bold"&amp;8 Page &amp;P of &amp;N</oddFooter>
      </headerFooter>
    </customSheetView>
    <customSheetView guid="{14C32814-5A59-4863-9FB1-822FBB75D7D1}" scale="140" showPageBreaks="1" showGridLines="0" printArea="1" view="pageBreakPreview">
      <selection activeCell="C5" sqref="C5:F5"/>
      <rowBreaks count="1" manualBreakCount="1">
        <brk id="100" max="5" man="1"/>
      </rowBreaks>
      <colBreaks count="1" manualBreakCount="1">
        <brk id="6" max="107" man="1"/>
      </colBreaks>
      <pageMargins left="0.59" right="0.46" top="0.59055118110236227" bottom="0.59055118110236227" header="0.35433070866141736" footer="0.35433070866141736"/>
      <pageSetup scale="84" orientation="portrait" r:id="rId26"/>
      <headerFooter alignWithMargins="0">
        <oddFooter>&amp;R&amp;"Book Antiqua,Bold"&amp;8 Page &amp;P of &amp;N</oddFooter>
      </headerFooter>
    </customSheetView>
    <customSheetView guid="{1F125E51-1799-42D0-B41E-DC039BB17D59}" scale="120" showPageBreaks="1" showGridLines="0" printArea="1" view="pageBreakPreview">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7"/>
      <headerFooter alignWithMargins="0">
        <oddFooter>&amp;R&amp;"Book Antiqua,Bold"&amp;8 Page &amp;P of &amp;N</oddFooter>
      </headerFooter>
    </customSheetView>
    <customSheetView guid="{77353208-2D17-4D2E-ADE3-4F168F350B73}"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8"/>
      <headerFooter alignWithMargins="0">
        <oddFooter>&amp;R&amp;"Book Antiqua,Bold"&amp;8 Page &amp;P of &amp;N</oddFooter>
      </headerFooter>
    </customSheetView>
    <customSheetView guid="{010B040B-83D1-42E5-9354-A9BE9113BDAC}" scale="120" showPageBreaks="1" showGridLines="0" printArea="1" hiddenRows="1" view="pageBreakPreview" topLeftCell="A49">
      <selection activeCell="F55" sqref="F55"/>
      <rowBreaks count="2" manualBreakCount="2">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9"/>
      <headerFooter alignWithMargins="0">
        <oddFooter>&amp;R&amp;"Book Antiqua,Bold"&amp;8 Page &amp;P of &amp;N</oddFooter>
      </headerFooter>
    </customSheetView>
    <customSheetView guid="{FC200EB0-6614-47DB-96CE-7610471486D9}" showPageBreaks="1" showGridLines="0" fitToPage="1" printArea="1" hiddenRows="1" view="pageBreakPreview" topLeftCell="A44">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0"/>
      <headerFooter alignWithMargins="0">
        <oddFooter>&amp;R&amp;"Book Antiqua,Bold"&amp;8 Page &amp;P of &amp;N</oddFooter>
      </headerFooter>
    </customSheetView>
    <customSheetView guid="{35C772BD-8F05-4A18-BEC8-6AF744E22539}" showPageBreaks="1" showGridLines="0" fitToPage="1" printArea="1" hiddenRows="1" view="pageBreakPreview" topLeftCell="A49">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1"/>
      <headerFooter alignWithMargins="0">
        <oddFooter>&amp;R&amp;"Book Antiqua,Bold"&amp;8 Page &amp;P of &amp;N</oddFooter>
      </headerFooter>
    </customSheetView>
  </customSheetViews>
  <mergeCells count="102">
    <mergeCell ref="D52:F52"/>
    <mergeCell ref="D54:F54"/>
    <mergeCell ref="G16:H16"/>
    <mergeCell ref="D22:F22"/>
    <mergeCell ref="B18:F18"/>
    <mergeCell ref="B19:F19"/>
    <mergeCell ref="B17:F17"/>
    <mergeCell ref="G24:J24"/>
    <mergeCell ref="A3:F3"/>
    <mergeCell ref="C5:F5"/>
    <mergeCell ref="B6:C6"/>
    <mergeCell ref="C15:F15"/>
    <mergeCell ref="B21:F21"/>
    <mergeCell ref="D23:F23"/>
    <mergeCell ref="D24:F24"/>
    <mergeCell ref="G25:J25"/>
    <mergeCell ref="D39:F39"/>
    <mergeCell ref="D40:F40"/>
    <mergeCell ref="D30:F30"/>
    <mergeCell ref="D31:F31"/>
    <mergeCell ref="D26:F26"/>
    <mergeCell ref="D25:F25"/>
    <mergeCell ref="D51:F51"/>
    <mergeCell ref="D48:F48"/>
    <mergeCell ref="D36:F36"/>
    <mergeCell ref="D45:F45"/>
    <mergeCell ref="D44:F44"/>
    <mergeCell ref="D49:F49"/>
    <mergeCell ref="D50:F50"/>
    <mergeCell ref="D41:F41"/>
    <mergeCell ref="D42:F42"/>
    <mergeCell ref="D37:F37"/>
    <mergeCell ref="D27:F27"/>
    <mergeCell ref="D28:F28"/>
    <mergeCell ref="D33:F33"/>
    <mergeCell ref="D34:F34"/>
    <mergeCell ref="D35:F35"/>
    <mergeCell ref="D32:F32"/>
    <mergeCell ref="D47:F47"/>
    <mergeCell ref="D53:F53"/>
    <mergeCell ref="D46:F46"/>
    <mergeCell ref="D29:F29"/>
    <mergeCell ref="D38:F38"/>
    <mergeCell ref="D43:F43"/>
    <mergeCell ref="A119:C119"/>
    <mergeCell ref="B94:F94"/>
    <mergeCell ref="E102:F102"/>
    <mergeCell ref="E103:F103"/>
    <mergeCell ref="A107:B107"/>
    <mergeCell ref="B109:C109"/>
    <mergeCell ref="B93:C93"/>
    <mergeCell ref="D113:F113"/>
    <mergeCell ref="A114:C114"/>
    <mergeCell ref="B110:C110"/>
    <mergeCell ref="D114:F114"/>
    <mergeCell ref="A115:C115"/>
    <mergeCell ref="A113:C113"/>
    <mergeCell ref="D115:F115"/>
    <mergeCell ref="A116:C116"/>
    <mergeCell ref="D116:F116"/>
    <mergeCell ref="D91:E91"/>
    <mergeCell ref="D89:E89"/>
    <mergeCell ref="B90:C90"/>
    <mergeCell ref="D90:E90"/>
    <mergeCell ref="B91:C91"/>
    <mergeCell ref="B84:F84"/>
    <mergeCell ref="A123:F123"/>
    <mergeCell ref="A117:C117"/>
    <mergeCell ref="D117:F117"/>
    <mergeCell ref="A118:C118"/>
    <mergeCell ref="D118:F118"/>
    <mergeCell ref="A120:C120"/>
    <mergeCell ref="D120:F120"/>
    <mergeCell ref="D119:F119"/>
    <mergeCell ref="A121:C121"/>
    <mergeCell ref="D121:F121"/>
    <mergeCell ref="B95:F95"/>
    <mergeCell ref="B88:F88"/>
    <mergeCell ref="B65:F65"/>
    <mergeCell ref="D55:F55"/>
    <mergeCell ref="B57:F57"/>
    <mergeCell ref="D92:E92"/>
    <mergeCell ref="A106:F106"/>
    <mergeCell ref="B86:F86"/>
    <mergeCell ref="D93:E93"/>
    <mergeCell ref="B66:F66"/>
    <mergeCell ref="B59:F59"/>
    <mergeCell ref="B62:F62"/>
    <mergeCell ref="B63:F63"/>
    <mergeCell ref="B87:F87"/>
    <mergeCell ref="B60:F60"/>
    <mergeCell ref="B61:F61"/>
    <mergeCell ref="B58:F58"/>
    <mergeCell ref="B56:E56"/>
    <mergeCell ref="B92:C92"/>
    <mergeCell ref="B64:F64"/>
    <mergeCell ref="B67:F67"/>
    <mergeCell ref="C81:D81"/>
    <mergeCell ref="B82:F82"/>
    <mergeCell ref="B83:F83"/>
    <mergeCell ref="B85:F85"/>
    <mergeCell ref="B89:C89"/>
  </mergeCells>
  <conditionalFormatting sqref="Z26">
    <cfRule type="expression" dxfId="6" priority="16" stopIfTrue="1">
      <formula>"if(right($I$21,1)=""."")"</formula>
    </cfRule>
  </conditionalFormatting>
  <conditionalFormatting sqref="H28">
    <cfRule type="expression" dxfId="5" priority="15" stopIfTrue="1">
      <formula>$G$28="Not Applicable"</formula>
    </cfRule>
  </conditionalFormatting>
  <conditionalFormatting sqref="D27:F27 H27:H28">
    <cfRule type="expression" dxfId="4" priority="14" stopIfTrue="1">
      <formula>$H$27="Sole Bidder"</formula>
    </cfRule>
  </conditionalFormatting>
  <conditionalFormatting sqref="D28:F28">
    <cfRule type="expression" dxfId="3" priority="11" stopIfTrue="1">
      <formula>$G$28="No"</formula>
    </cfRule>
  </conditionalFormatting>
  <conditionalFormatting sqref="B94:F94">
    <cfRule type="expression" dxfId="2" priority="9">
      <formula>$H$27="Sole Bidder"</formula>
    </cfRule>
  </conditionalFormatting>
  <conditionalFormatting sqref="A106:F111">
    <cfRule type="expression" dxfId="1" priority="8">
      <formula>$H$27="Sole Bidder"</formula>
    </cfRule>
  </conditionalFormatting>
  <conditionalFormatting sqref="B56:F57">
    <cfRule type="expression" dxfId="0" priority="2" stopIfTrue="1">
      <formula>$P$16=0</formula>
    </cfRule>
  </conditionalFormatting>
  <dataValidations xWindow="1301" yWindow="417" count="6">
    <dataValidation type="whole" allowBlank="1" showInputMessage="1" showErrorMessage="1" error="Enter numeric figure only !" prompt="Enter the Bid Security Amount in Figures" sqref="I22 I24" xr:uid="{00000000-0002-0000-1A00-000000000000}">
      <formula1>0</formula1>
      <formula2>990000000</formula2>
    </dataValidation>
    <dataValidation type="list" allowBlank="1" showInputMessage="1" showErrorMessage="1" sqref="J19" xr:uid="{00000000-0002-0000-1A00-000001000000}">
      <formula1>"in Separate envelope, through Online payment mode"</formula1>
    </dataValidation>
    <dataValidation type="list" allowBlank="1" showInputMessage="1" showErrorMessage="1" sqref="G22 G24" xr:uid="{00000000-0002-0000-1A00-000002000000}">
      <formula1>$AC$20:$AC$25</formula1>
    </dataValidation>
    <dataValidation type="list" allowBlank="1" showInputMessage="1" error="Enter numeric figure between 1 to 20 only !" prompt="Enter the Validity of Bid Security - Month" sqref="K22" xr:uid="{0B08429A-87E0-4296-A6F9-68EAE8AAAD17}">
      <formula1>"Jan,Feb,Mar,Apr,May,Jun,Jul,Aug,Sep,Oct,Nov,Dec"</formula1>
    </dataValidation>
    <dataValidation type="whole" allowBlank="1" showInputMessage="1" error="Enter numeric figure between 1 to 20 only !" prompt="Enter the Validity of Bid Security - Date" sqref="J22" xr:uid="{9AA327EF-9958-4C4B-B8BF-9E28DB88B01F}">
      <formula1>1</formula1>
      <formula2>31</formula2>
    </dataValidation>
    <dataValidation type="list" operator="greaterThan" allowBlank="1" showInputMessage="1" error="Enter numeric figure between 1 to 20 only !" prompt="Enter the Validity of Bid Security - Year" sqref="L22" xr:uid="{E9279624-EA0B-4018-997C-293F0BEA4C48}">
      <formula1>"2022,2023"</formula1>
    </dataValidation>
  </dataValidations>
  <pageMargins left="0.59" right="0.46" top="0.59055118110236227" bottom="0.59055118110236227" header="0.35433070866141736" footer="0.35433070866141736"/>
  <pageSetup scale="96" fitToHeight="0" orientation="portrait" r:id="rId32"/>
  <headerFooter alignWithMargins="0">
    <oddFooter>&amp;R&amp;"Book Antiqua,Bold"&amp;8 Page &amp;P of &amp;N</oddFooter>
  </headerFooter>
  <rowBreaks count="2" manualBreakCount="2">
    <brk id="83" max="5" man="1"/>
    <brk id="103" max="5" man="1"/>
  </rowBreaks>
  <colBreaks count="1" manualBreakCount="1">
    <brk id="6" max="120" man="1"/>
  </colBreaks>
  <drawing r:id="rId3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indexed="8"/>
  </sheetPr>
  <dimension ref="A1:D112"/>
  <sheetViews>
    <sheetView workbookViewId="0">
      <selection activeCell="A4" sqref="A4"/>
    </sheetView>
  </sheetViews>
  <sheetFormatPr defaultRowHeight="12.75"/>
  <cols>
    <col min="1" max="1" width="13.28515625" style="178" customWidth="1"/>
    <col min="2" max="2" width="11.85546875" style="178" customWidth="1"/>
    <col min="3" max="16384" width="9.140625" style="178"/>
  </cols>
  <sheetData>
    <row r="1" spans="1:4" s="177" customFormat="1" ht="30" customHeight="1">
      <c r="A1" s="1055">
        <f>'Bid Form 1st Envelope '!I22</f>
        <v>0</v>
      </c>
      <c r="B1" s="1055"/>
    </row>
    <row r="2" spans="1:4" s="177" customFormat="1" ht="30" customHeight="1"/>
    <row r="3" spans="1:4">
      <c r="A3" s="177"/>
    </row>
    <row r="4" spans="1:4">
      <c r="A4" s="206" t="str">
        <f>IF(OR((A1&gt;9999999999),(A1&lt;0)),"Invalid Entry - More than 1000 crore OR -ve value",IF(A1=0, "Rs. Zero Only ",+CONCATENATE("Rs. ", B11,D11,B10,D10,B9,D9,B8,D8,B7,D7,B6," Only")))</f>
        <v xml:space="preserve">Rs. Zero Only </v>
      </c>
    </row>
    <row r="5" spans="1:4">
      <c r="A5" s="177"/>
    </row>
    <row r="6" spans="1:4">
      <c r="A6" s="207">
        <f>-INT(A1/100)*100+ROUND(A1,0)</f>
        <v>0</v>
      </c>
      <c r="B6" s="178" t="str">
        <f t="shared" ref="B6:B11" si="0">IF(A6=0,"",LOOKUP(A6,$A$13:$A$112,$B$13:$B$112))</f>
        <v/>
      </c>
      <c r="D6" s="206"/>
    </row>
    <row r="7" spans="1:4">
      <c r="A7" s="207">
        <f>-INT(A1/1000)*10+INT(A1/100)</f>
        <v>0</v>
      </c>
      <c r="B7" s="178" t="str">
        <f t="shared" si="0"/>
        <v/>
      </c>
      <c r="D7" s="206" t="str">
        <f>+IF(B7="",""," Hundred ")</f>
        <v/>
      </c>
    </row>
    <row r="8" spans="1:4">
      <c r="A8" s="207">
        <f>-INT(A1/100000)*100+INT(A1/1000)</f>
        <v>0</v>
      </c>
      <c r="B8" s="178" t="str">
        <f t="shared" si="0"/>
        <v/>
      </c>
      <c r="D8" s="206" t="str">
        <f>IF((B8=""),IF(C8="",""," Thousand ")," Thousand ")</f>
        <v/>
      </c>
    </row>
    <row r="9" spans="1:4">
      <c r="A9" s="207">
        <f>-INT(A1/10000000)*100+INT(A1/100000)</f>
        <v>0</v>
      </c>
      <c r="B9" s="178" t="str">
        <f t="shared" si="0"/>
        <v/>
      </c>
      <c r="D9" s="206" t="str">
        <f>IF((B9=""),IF(C9="",""," Lac ")," Lac ")</f>
        <v/>
      </c>
    </row>
    <row r="10" spans="1:4">
      <c r="A10" s="207">
        <f>-INT(A1/1000000000)*100+INT(A1/10000000)</f>
        <v>0</v>
      </c>
      <c r="B10" s="208" t="str">
        <f t="shared" si="0"/>
        <v/>
      </c>
      <c r="D10" s="206" t="str">
        <f>IF((B10=""),IF(C10="",""," Crore ")," Crore ")</f>
        <v/>
      </c>
    </row>
    <row r="11" spans="1:4">
      <c r="A11" s="209">
        <f>-INT(A1/10000000000)*1000+INT(A1/1000000000)</f>
        <v>0</v>
      </c>
      <c r="B11" s="208" t="str">
        <f t="shared" si="0"/>
        <v/>
      </c>
      <c r="D11" s="206" t="str">
        <f>IF((B11=""),IF(C11="",""," Hundred ")," Hundred ")</f>
        <v/>
      </c>
    </row>
    <row r="13" spans="1:4">
      <c r="A13" s="210">
        <v>1</v>
      </c>
      <c r="B13" s="211" t="s">
        <v>186</v>
      </c>
    </row>
    <row r="14" spans="1:4">
      <c r="A14" s="210">
        <v>2</v>
      </c>
      <c r="B14" s="211" t="s">
        <v>187</v>
      </c>
    </row>
    <row r="15" spans="1:4">
      <c r="A15" s="210">
        <v>3</v>
      </c>
      <c r="B15" s="211" t="s">
        <v>188</v>
      </c>
    </row>
    <row r="16" spans="1:4">
      <c r="A16" s="210">
        <v>4</v>
      </c>
      <c r="B16" s="211" t="s">
        <v>189</v>
      </c>
    </row>
    <row r="17" spans="1:2">
      <c r="A17" s="210">
        <v>5</v>
      </c>
      <c r="B17" s="211" t="s">
        <v>190</v>
      </c>
    </row>
    <row r="18" spans="1:2">
      <c r="A18" s="210">
        <v>6</v>
      </c>
      <c r="B18" s="211" t="s">
        <v>191</v>
      </c>
    </row>
    <row r="19" spans="1:2">
      <c r="A19" s="210">
        <v>7</v>
      </c>
      <c r="B19" s="211" t="s">
        <v>192</v>
      </c>
    </row>
    <row r="20" spans="1:2">
      <c r="A20" s="210">
        <v>8</v>
      </c>
      <c r="B20" s="211" t="s">
        <v>193</v>
      </c>
    </row>
    <row r="21" spans="1:2">
      <c r="A21" s="210">
        <v>9</v>
      </c>
      <c r="B21" s="211" t="s">
        <v>194</v>
      </c>
    </row>
    <row r="22" spans="1:2">
      <c r="A22" s="210">
        <v>10</v>
      </c>
      <c r="B22" s="211" t="s">
        <v>195</v>
      </c>
    </row>
    <row r="23" spans="1:2">
      <c r="A23" s="210">
        <v>11</v>
      </c>
      <c r="B23" s="211" t="s">
        <v>196</v>
      </c>
    </row>
    <row r="24" spans="1:2">
      <c r="A24" s="210">
        <v>12</v>
      </c>
      <c r="B24" s="211" t="s">
        <v>197</v>
      </c>
    </row>
    <row r="25" spans="1:2">
      <c r="A25" s="210">
        <v>13</v>
      </c>
      <c r="B25" s="211" t="s">
        <v>198</v>
      </c>
    </row>
    <row r="26" spans="1:2">
      <c r="A26" s="210">
        <v>14</v>
      </c>
      <c r="B26" s="211" t="s">
        <v>199</v>
      </c>
    </row>
    <row r="27" spans="1:2">
      <c r="A27" s="210">
        <v>15</v>
      </c>
      <c r="B27" s="211" t="s">
        <v>200</v>
      </c>
    </row>
    <row r="28" spans="1:2">
      <c r="A28" s="210">
        <v>16</v>
      </c>
      <c r="B28" s="211" t="s">
        <v>201</v>
      </c>
    </row>
    <row r="29" spans="1:2">
      <c r="A29" s="210">
        <v>17</v>
      </c>
      <c r="B29" s="211" t="s">
        <v>202</v>
      </c>
    </row>
    <row r="30" spans="1:2">
      <c r="A30" s="210">
        <v>18</v>
      </c>
      <c r="B30" s="211" t="s">
        <v>203</v>
      </c>
    </row>
    <row r="31" spans="1:2">
      <c r="A31" s="210">
        <v>19</v>
      </c>
      <c r="B31" s="211" t="s">
        <v>204</v>
      </c>
    </row>
    <row r="32" spans="1:2">
      <c r="A32" s="210">
        <v>20</v>
      </c>
      <c r="B32" s="211" t="s">
        <v>205</v>
      </c>
    </row>
    <row r="33" spans="1:2">
      <c r="A33" s="210">
        <v>21</v>
      </c>
      <c r="B33" s="211" t="s">
        <v>206</v>
      </c>
    </row>
    <row r="34" spans="1:2">
      <c r="A34" s="210">
        <v>22</v>
      </c>
      <c r="B34" s="211" t="s">
        <v>207</v>
      </c>
    </row>
    <row r="35" spans="1:2">
      <c r="A35" s="210">
        <v>23</v>
      </c>
      <c r="B35" s="211" t="s">
        <v>208</v>
      </c>
    </row>
    <row r="36" spans="1:2">
      <c r="A36" s="210">
        <v>24</v>
      </c>
      <c r="B36" s="211" t="s">
        <v>209</v>
      </c>
    </row>
    <row r="37" spans="1:2">
      <c r="A37" s="210">
        <v>25</v>
      </c>
      <c r="B37" s="211" t="s">
        <v>210</v>
      </c>
    </row>
    <row r="38" spans="1:2">
      <c r="A38" s="210">
        <v>26</v>
      </c>
      <c r="B38" s="211" t="s">
        <v>211</v>
      </c>
    </row>
    <row r="39" spans="1:2">
      <c r="A39" s="210">
        <v>27</v>
      </c>
      <c r="B39" s="211" t="s">
        <v>212</v>
      </c>
    </row>
    <row r="40" spans="1:2">
      <c r="A40" s="210">
        <v>28</v>
      </c>
      <c r="B40" s="211" t="s">
        <v>213</v>
      </c>
    </row>
    <row r="41" spans="1:2">
      <c r="A41" s="210">
        <v>29</v>
      </c>
      <c r="B41" s="211" t="s">
        <v>214</v>
      </c>
    </row>
    <row r="42" spans="1:2">
      <c r="A42" s="210">
        <v>30</v>
      </c>
      <c r="B42" s="211" t="s">
        <v>215</v>
      </c>
    </row>
    <row r="43" spans="1:2">
      <c r="A43" s="210">
        <v>31</v>
      </c>
      <c r="B43" s="211" t="s">
        <v>216</v>
      </c>
    </row>
    <row r="44" spans="1:2">
      <c r="A44" s="210">
        <v>32</v>
      </c>
      <c r="B44" s="211" t="s">
        <v>217</v>
      </c>
    </row>
    <row r="45" spans="1:2">
      <c r="A45" s="210">
        <v>33</v>
      </c>
      <c r="B45" s="211" t="s">
        <v>218</v>
      </c>
    </row>
    <row r="46" spans="1:2">
      <c r="A46" s="210">
        <v>34</v>
      </c>
      <c r="B46" s="211" t="s">
        <v>219</v>
      </c>
    </row>
    <row r="47" spans="1:2">
      <c r="A47" s="210">
        <v>35</v>
      </c>
      <c r="B47" s="211" t="s">
        <v>12</v>
      </c>
    </row>
    <row r="48" spans="1:2">
      <c r="A48" s="210">
        <v>36</v>
      </c>
      <c r="B48" s="211" t="s">
        <v>220</v>
      </c>
    </row>
    <row r="49" spans="1:2">
      <c r="A49" s="210">
        <v>37</v>
      </c>
      <c r="B49" s="211" t="s">
        <v>221</v>
      </c>
    </row>
    <row r="50" spans="1:2">
      <c r="A50" s="210">
        <v>38</v>
      </c>
      <c r="B50" s="211" t="s">
        <v>222</v>
      </c>
    </row>
    <row r="51" spans="1:2">
      <c r="A51" s="210">
        <v>39</v>
      </c>
      <c r="B51" s="211" t="s">
        <v>223</v>
      </c>
    </row>
    <row r="52" spans="1:2">
      <c r="A52" s="210">
        <v>40</v>
      </c>
      <c r="B52" s="211" t="s">
        <v>224</v>
      </c>
    </row>
    <row r="53" spans="1:2">
      <c r="A53" s="210">
        <v>41</v>
      </c>
      <c r="B53" s="211" t="s">
        <v>225</v>
      </c>
    </row>
    <row r="54" spans="1:2">
      <c r="A54" s="210">
        <v>42</v>
      </c>
      <c r="B54" s="211" t="s">
        <v>226</v>
      </c>
    </row>
    <row r="55" spans="1:2">
      <c r="A55" s="210">
        <v>43</v>
      </c>
      <c r="B55" s="211" t="s">
        <v>227</v>
      </c>
    </row>
    <row r="56" spans="1:2">
      <c r="A56" s="210">
        <v>44</v>
      </c>
      <c r="B56" s="211" t="s">
        <v>228</v>
      </c>
    </row>
    <row r="57" spans="1:2">
      <c r="A57" s="210">
        <v>45</v>
      </c>
      <c r="B57" s="211" t="s">
        <v>229</v>
      </c>
    </row>
    <row r="58" spans="1:2">
      <c r="A58" s="210">
        <v>46</v>
      </c>
      <c r="B58" s="211" t="s">
        <v>230</v>
      </c>
    </row>
    <row r="59" spans="1:2">
      <c r="A59" s="210">
        <v>47</v>
      </c>
      <c r="B59" s="211" t="s">
        <v>231</v>
      </c>
    </row>
    <row r="60" spans="1:2">
      <c r="A60" s="210">
        <v>48</v>
      </c>
      <c r="B60" s="211" t="s">
        <v>232</v>
      </c>
    </row>
    <row r="61" spans="1:2">
      <c r="A61" s="210">
        <v>49</v>
      </c>
      <c r="B61" s="211" t="s">
        <v>233</v>
      </c>
    </row>
    <row r="62" spans="1:2">
      <c r="A62" s="210">
        <v>50</v>
      </c>
      <c r="B62" s="211" t="s">
        <v>234</v>
      </c>
    </row>
    <row r="63" spans="1:2">
      <c r="A63" s="210">
        <v>51</v>
      </c>
      <c r="B63" s="211" t="s">
        <v>235</v>
      </c>
    </row>
    <row r="64" spans="1:2">
      <c r="A64" s="210">
        <v>52</v>
      </c>
      <c r="B64" s="211" t="s">
        <v>236</v>
      </c>
    </row>
    <row r="65" spans="1:2">
      <c r="A65" s="210">
        <v>53</v>
      </c>
      <c r="B65" s="211" t="s">
        <v>237</v>
      </c>
    </row>
    <row r="66" spans="1:2">
      <c r="A66" s="210">
        <v>54</v>
      </c>
      <c r="B66" s="211" t="s">
        <v>238</v>
      </c>
    </row>
    <row r="67" spans="1:2">
      <c r="A67" s="210">
        <v>55</v>
      </c>
      <c r="B67" s="211" t="s">
        <v>239</v>
      </c>
    </row>
    <row r="68" spans="1:2">
      <c r="A68" s="210">
        <v>56</v>
      </c>
      <c r="B68" s="211" t="s">
        <v>240</v>
      </c>
    </row>
    <row r="69" spans="1:2">
      <c r="A69" s="210">
        <v>57</v>
      </c>
      <c r="B69" s="211" t="s">
        <v>241</v>
      </c>
    </row>
    <row r="70" spans="1:2">
      <c r="A70" s="210">
        <v>58</v>
      </c>
      <c r="B70" s="211" t="s">
        <v>242</v>
      </c>
    </row>
    <row r="71" spans="1:2">
      <c r="A71" s="210">
        <v>59</v>
      </c>
      <c r="B71" s="211" t="s">
        <v>243</v>
      </c>
    </row>
    <row r="72" spans="1:2">
      <c r="A72" s="210">
        <v>60</v>
      </c>
      <c r="B72" s="211" t="s">
        <v>244</v>
      </c>
    </row>
    <row r="73" spans="1:2">
      <c r="A73" s="210">
        <v>61</v>
      </c>
      <c r="B73" s="211" t="s">
        <v>245</v>
      </c>
    </row>
    <row r="74" spans="1:2">
      <c r="A74" s="210">
        <v>62</v>
      </c>
      <c r="B74" s="211" t="s">
        <v>246</v>
      </c>
    </row>
    <row r="75" spans="1:2">
      <c r="A75" s="210">
        <v>63</v>
      </c>
      <c r="B75" s="211" t="s">
        <v>247</v>
      </c>
    </row>
    <row r="76" spans="1:2">
      <c r="A76" s="210">
        <v>64</v>
      </c>
      <c r="B76" s="211" t="s">
        <v>248</v>
      </c>
    </row>
    <row r="77" spans="1:2">
      <c r="A77" s="210">
        <v>65</v>
      </c>
      <c r="B77" s="211" t="s">
        <v>249</v>
      </c>
    </row>
    <row r="78" spans="1:2">
      <c r="A78" s="210">
        <v>66</v>
      </c>
      <c r="B78" s="211" t="s">
        <v>250</v>
      </c>
    </row>
    <row r="79" spans="1:2">
      <c r="A79" s="210">
        <v>67</v>
      </c>
      <c r="B79" s="211" t="s">
        <v>251</v>
      </c>
    </row>
    <row r="80" spans="1:2">
      <c r="A80" s="210">
        <v>68</v>
      </c>
      <c r="B80" s="211" t="s">
        <v>252</v>
      </c>
    </row>
    <row r="81" spans="1:2">
      <c r="A81" s="210">
        <v>69</v>
      </c>
      <c r="B81" s="211" t="s">
        <v>253</v>
      </c>
    </row>
    <row r="82" spans="1:2">
      <c r="A82" s="210">
        <v>70</v>
      </c>
      <c r="B82" s="211" t="s">
        <v>254</v>
      </c>
    </row>
    <row r="83" spans="1:2">
      <c r="A83" s="210">
        <v>71</v>
      </c>
      <c r="B83" s="211" t="s">
        <v>255</v>
      </c>
    </row>
    <row r="84" spans="1:2">
      <c r="A84" s="210">
        <v>72</v>
      </c>
      <c r="B84" s="211" t="s">
        <v>256</v>
      </c>
    </row>
    <row r="85" spans="1:2">
      <c r="A85" s="210">
        <v>73</v>
      </c>
      <c r="B85" s="211" t="s">
        <v>257</v>
      </c>
    </row>
    <row r="86" spans="1:2">
      <c r="A86" s="210">
        <v>74</v>
      </c>
      <c r="B86" s="211" t="s">
        <v>258</v>
      </c>
    </row>
    <row r="87" spans="1:2">
      <c r="A87" s="210">
        <v>75</v>
      </c>
      <c r="B87" s="211" t="s">
        <v>259</v>
      </c>
    </row>
    <row r="88" spans="1:2">
      <c r="A88" s="210">
        <v>76</v>
      </c>
      <c r="B88" s="211" t="s">
        <v>260</v>
      </c>
    </row>
    <row r="89" spans="1:2">
      <c r="A89" s="210">
        <v>77</v>
      </c>
      <c r="B89" s="211" t="s">
        <v>261</v>
      </c>
    </row>
    <row r="90" spans="1:2">
      <c r="A90" s="210">
        <v>78</v>
      </c>
      <c r="B90" s="211" t="s">
        <v>262</v>
      </c>
    </row>
    <row r="91" spans="1:2">
      <c r="A91" s="210">
        <v>79</v>
      </c>
      <c r="B91" s="211" t="s">
        <v>263</v>
      </c>
    </row>
    <row r="92" spans="1:2">
      <c r="A92" s="210">
        <v>80</v>
      </c>
      <c r="B92" s="211" t="s">
        <v>264</v>
      </c>
    </row>
    <row r="93" spans="1:2">
      <c r="A93" s="210">
        <v>81</v>
      </c>
      <c r="B93" s="211" t="s">
        <v>265</v>
      </c>
    </row>
    <row r="94" spans="1:2">
      <c r="A94" s="210">
        <v>82</v>
      </c>
      <c r="B94" s="211" t="s">
        <v>266</v>
      </c>
    </row>
    <row r="95" spans="1:2">
      <c r="A95" s="210">
        <v>83</v>
      </c>
      <c r="B95" s="211" t="s">
        <v>267</v>
      </c>
    </row>
    <row r="96" spans="1:2">
      <c r="A96" s="210">
        <v>84</v>
      </c>
      <c r="B96" s="211" t="s">
        <v>268</v>
      </c>
    </row>
    <row r="97" spans="1:2">
      <c r="A97" s="210">
        <v>85</v>
      </c>
      <c r="B97" s="211" t="s">
        <v>269</v>
      </c>
    </row>
    <row r="98" spans="1:2">
      <c r="A98" s="210">
        <v>86</v>
      </c>
      <c r="B98" s="211" t="s">
        <v>270</v>
      </c>
    </row>
    <row r="99" spans="1:2">
      <c r="A99" s="210">
        <v>87</v>
      </c>
      <c r="B99" s="211" t="s">
        <v>271</v>
      </c>
    </row>
    <row r="100" spans="1:2">
      <c r="A100" s="210">
        <v>88</v>
      </c>
      <c r="B100" s="211" t="s">
        <v>272</v>
      </c>
    </row>
    <row r="101" spans="1:2">
      <c r="A101" s="210">
        <v>89</v>
      </c>
      <c r="B101" s="211" t="s">
        <v>273</v>
      </c>
    </row>
    <row r="102" spans="1:2">
      <c r="A102" s="210">
        <v>90</v>
      </c>
      <c r="B102" s="211" t="s">
        <v>274</v>
      </c>
    </row>
    <row r="103" spans="1:2">
      <c r="A103" s="210">
        <v>91</v>
      </c>
      <c r="B103" s="211" t="s">
        <v>275</v>
      </c>
    </row>
    <row r="104" spans="1:2">
      <c r="A104" s="210">
        <v>92</v>
      </c>
      <c r="B104" s="211" t="s">
        <v>276</v>
      </c>
    </row>
    <row r="105" spans="1:2">
      <c r="A105" s="210">
        <v>93</v>
      </c>
      <c r="B105" s="211" t="s">
        <v>277</v>
      </c>
    </row>
    <row r="106" spans="1:2">
      <c r="A106" s="210">
        <v>94</v>
      </c>
      <c r="B106" s="211" t="s">
        <v>278</v>
      </c>
    </row>
    <row r="107" spans="1:2">
      <c r="A107" s="210">
        <v>95</v>
      </c>
      <c r="B107" s="211" t="s">
        <v>279</v>
      </c>
    </row>
    <row r="108" spans="1:2">
      <c r="A108" s="210">
        <v>96</v>
      </c>
      <c r="B108" s="211" t="s">
        <v>280</v>
      </c>
    </row>
    <row r="109" spans="1:2">
      <c r="A109" s="210">
        <v>97</v>
      </c>
      <c r="B109" s="211" t="s">
        <v>281</v>
      </c>
    </row>
    <row r="110" spans="1:2">
      <c r="A110" s="210">
        <v>98</v>
      </c>
      <c r="B110" s="211" t="s">
        <v>282</v>
      </c>
    </row>
    <row r="111" spans="1:2">
      <c r="A111" s="210">
        <v>99</v>
      </c>
      <c r="B111" s="211" t="s">
        <v>283</v>
      </c>
    </row>
    <row r="112" spans="1:2">
      <c r="A112" s="210">
        <v>100</v>
      </c>
      <c r="B112" s="211" t="s">
        <v>284</v>
      </c>
    </row>
  </sheetData>
  <sheetProtection password="8F0B" sheet="1" objects="1" scenarios="1" selectLockedCells="1" selectUnlockedCells="1"/>
  <customSheetViews>
    <customSheetView guid="{B36D49CA-5796-4086-B7D0-4AD7F327B4EC}" state="hidden">
      <selection activeCell="A4" sqref="A4"/>
      <pageMargins left="0.75" right="0.75" top="1" bottom="1" header="0.5" footer="0.5"/>
      <pageSetup orientation="portrait" r:id="rId1"/>
      <headerFooter alignWithMargins="0"/>
    </customSheetView>
    <customSheetView guid="{CD28740F-9825-447C-B887-B18F0232D126}" state="hidden">
      <selection activeCell="A4" sqref="A4"/>
      <pageMargins left="0.75" right="0.75" top="1" bottom="1" header="0.5" footer="0.5"/>
      <pageSetup orientation="portrait" r:id="rId2"/>
      <headerFooter alignWithMargins="0"/>
    </customSheetView>
    <customSheetView guid="{012A8702-091E-4FD1-8E26-12B65B8B3B8C}" state="hidden">
      <selection activeCell="A4" sqref="A4"/>
      <pageMargins left="0.75" right="0.75" top="1" bottom="1" header="0.5" footer="0.5"/>
      <pageSetup orientation="portrait" r:id="rId3"/>
      <headerFooter alignWithMargins="0"/>
    </customSheetView>
    <customSheetView guid="{0D490C87-B003-4943-9825-ACE0B8E7CC06}" state="hidden">
      <selection activeCell="A4" sqref="A4"/>
      <pageMargins left="0.75" right="0.75" top="1" bottom="1" header="0.5" footer="0.5"/>
      <pageSetup orientation="portrait" r:id="rId4"/>
      <headerFooter alignWithMargins="0"/>
    </customSheetView>
    <customSheetView guid="{4D67A8FB-66CE-4EFD-8932-C754BE25ED43}" state="hidden">
      <selection activeCell="A4" sqref="A4"/>
      <pageMargins left="0.75" right="0.75" top="1" bottom="1" header="0.5" footer="0.5"/>
      <pageSetup orientation="portrait" r:id="rId5"/>
      <headerFooter alignWithMargins="0"/>
    </customSheetView>
    <customSheetView guid="{B07CB001-8FAF-40AD-8AD5-A65A64B33B35}" state="hidden">
      <selection activeCell="A4" sqref="A4"/>
      <pageMargins left="0.75" right="0.75" top="1" bottom="1" header="0.5" footer="0.5"/>
      <pageSetup orientation="portrait" r:id="rId6"/>
      <headerFooter alignWithMargins="0"/>
    </customSheetView>
    <customSheetView guid="{8CF338B0-8CA3-4AF4-816D-CB7A6D8E33BC}" state="hidden">
      <selection activeCell="A4" sqref="A4"/>
      <pageMargins left="0.75" right="0.75" top="1" bottom="1" header="0.5" footer="0.5"/>
      <pageSetup orientation="portrait" r:id="rId7"/>
      <headerFooter alignWithMargins="0"/>
    </customSheetView>
    <customSheetView guid="{D05C69EC-C4A6-4AED-AFBA-A3044FD4B3FB}" state="hidden">
      <selection activeCell="A4" sqref="A4"/>
      <pageMargins left="0.75" right="0.75" top="1" bottom="1" header="0.5" footer="0.5"/>
      <pageSetup orientation="portrait" r:id="rId8"/>
      <headerFooter alignWithMargins="0"/>
    </customSheetView>
    <customSheetView guid="{BE615921-12B2-47E1-81BB-292B559B4C46}" state="hidden">
      <selection activeCell="A4" sqref="A4"/>
      <pageMargins left="0.75" right="0.75" top="1" bottom="1" header="0.5" footer="0.5"/>
      <pageSetup orientation="portrait" r:id="rId9"/>
      <headerFooter alignWithMargins="0"/>
    </customSheetView>
    <customSheetView guid="{13A93EBF-985A-49FD-9FE0-DC75D238EC8C}" state="hidden">
      <selection activeCell="A4" sqref="A4"/>
      <pageMargins left="0.75" right="0.75" top="1" bottom="1" header="0.5" footer="0.5"/>
      <pageSetup orientation="portrait" r:id="rId10"/>
      <headerFooter alignWithMargins="0"/>
    </customSheetView>
    <customSheetView guid="{1E2D7167-D6B7-4690-9A83-BF768C4223A4}" state="hidden">
      <selection activeCell="A4" sqref="A4"/>
      <pageMargins left="0.75" right="0.75" top="1" bottom="1" header="0.5" footer="0.5"/>
      <pageSetup orientation="portrait" r:id="rId11"/>
      <headerFooter alignWithMargins="0"/>
    </customSheetView>
    <customSheetView guid="{7A88FC7A-7690-48AB-B789-172043AFADC8}" state="hidden">
      <selection activeCell="A4" sqref="A4"/>
      <pageMargins left="0.75" right="0.75" top="1" bottom="1" header="0.5" footer="0.5"/>
      <pageSetup orientation="portrait" r:id="rId12"/>
      <headerFooter alignWithMargins="0"/>
    </customSheetView>
    <customSheetView guid="{CB7CD015-9A92-451A-BEF4-2BC98E3768DD}" state="hidden">
      <selection activeCell="A4" sqref="A4"/>
      <pageMargins left="0.75" right="0.75" top="1" bottom="1" header="0.5" footer="0.5"/>
      <pageSetup orientation="portrait" r:id="rId13"/>
      <headerFooter alignWithMargins="0"/>
    </customSheetView>
    <customSheetView guid="{44C1C443-3199-4288-884A-D16AF7B2CD69}" state="hidden">
      <selection activeCell="A4" sqref="A4"/>
      <pageMargins left="0.75" right="0.75" top="1" bottom="1" header="0.5" footer="0.5"/>
      <pageSetup orientation="portrait" r:id="rId14"/>
      <headerFooter alignWithMargins="0"/>
    </customSheetView>
    <customSheetView guid="{82E8A0F5-0020-4355-95CF-28601763A783}" state="hidden">
      <selection activeCell="A4" sqref="A4"/>
      <pageMargins left="0.75" right="0.75" top="1" bottom="1" header="0.5" footer="0.5"/>
      <pageSetup orientation="portrait" r:id="rId15"/>
      <headerFooter alignWithMargins="0"/>
    </customSheetView>
    <customSheetView guid="{240327DD-375F-45D4-BA52-89AFD79FE6A1}" state="hidden">
      <selection activeCell="A4" sqref="A4"/>
      <pageMargins left="0.75" right="0.75" top="1" bottom="1" header="0.5" footer="0.5"/>
      <pageSetup orientation="portrait" r:id="rId16"/>
      <headerFooter alignWithMargins="0"/>
    </customSheetView>
    <customSheetView guid="{DC28ED1E-3E35-4094-9C2B-5C0A1C1D459C}" state="hidden">
      <selection activeCell="A4" sqref="A4"/>
      <pageMargins left="0.75" right="0.75" top="1" bottom="1" header="0.5" footer="0.5"/>
      <pageSetup orientation="portrait" r:id="rId17"/>
      <headerFooter alignWithMargins="0"/>
    </customSheetView>
    <customSheetView guid="{7A9EA6D6-4DDF-43D9-92E6-C6AFAD14E266}" state="hidden">
      <selection activeCell="A4" sqref="A4"/>
      <pageMargins left="0.75" right="0.75" top="1" bottom="1" header="0.5" footer="0.5"/>
      <pageSetup orientation="portrait" r:id="rId18"/>
      <headerFooter alignWithMargins="0"/>
    </customSheetView>
    <customSheetView guid="{43BCBF1E-CDCF-4541-8D79-87EDCECBC1FD}" state="hidden">
      <selection activeCell="A4" sqref="A4"/>
      <pageMargins left="0.75" right="0.75" top="1" bottom="1" header="0.5" footer="0.5"/>
      <pageSetup orientation="portrait" r:id="rId19"/>
      <headerFooter alignWithMargins="0"/>
    </customSheetView>
    <customSheetView guid="{494F6778-23FE-4AAC-B37D-6C7543FC13B9}" state="hidden">
      <selection activeCell="A4" sqref="A4"/>
      <pageMargins left="0.75" right="0.75" top="1" bottom="1" header="0.5" footer="0.5"/>
      <pageSetup orientation="portrait" r:id="rId20"/>
      <headerFooter alignWithMargins="0"/>
    </customSheetView>
    <customSheetView guid="{F9FE2C60-2849-4C32-B532-2B1A89FFA9CD}" state="hidden">
      <selection activeCell="A4" sqref="A4"/>
      <pageMargins left="0.75" right="0.75" top="1" bottom="1" header="0.5" footer="0.5"/>
      <pageSetup orientation="portrait" r:id="rId21"/>
      <headerFooter alignWithMargins="0"/>
    </customSheetView>
    <customSheetView guid="{FE4EC9C4-31B9-4D40-8323-5B16C3BC840F}" state="hidden">
      <selection activeCell="A4" sqref="A4"/>
      <pageMargins left="0.75" right="0.75" top="1" bottom="1" header="0.5" footer="0.5"/>
      <pageSetup orientation="portrait" r:id="rId22"/>
      <headerFooter alignWithMargins="0"/>
    </customSheetView>
    <customSheetView guid="{82C64B11-1F50-45B5-B7BB-9F1DC733C833}" state="hidden">
      <selection activeCell="A4" sqref="A4"/>
      <pageMargins left="0.75" right="0.75" top="1" bottom="1" header="0.5" footer="0.5"/>
      <pageSetup orientation="portrait" r:id="rId23"/>
      <headerFooter alignWithMargins="0"/>
    </customSheetView>
    <customSheetView guid="{CFBF18EC-8277-4311-991B-395AF21BB33B}" state="hidden">
      <selection activeCell="A4" sqref="A4"/>
      <pageMargins left="0.75" right="0.75" top="1" bottom="1" header="0.5" footer="0.5"/>
      <pageSetup orientation="portrait" r:id="rId24"/>
      <headerFooter alignWithMargins="0"/>
    </customSheetView>
    <customSheetView guid="{AA750348-930C-43DE-ADD0-8D60980F5013}" state="hidden">
      <selection activeCell="A4" sqref="A4"/>
      <pageMargins left="0.75" right="0.75" top="1" bottom="1" header="0.5" footer="0.5"/>
      <pageSetup orientation="portrait" r:id="rId25"/>
      <headerFooter alignWithMargins="0"/>
    </customSheetView>
    <customSheetView guid="{14C32814-5A59-4863-9FB1-822FBB75D7D1}" state="hidden">
      <selection activeCell="A4" sqref="A4"/>
      <pageMargins left="0.75" right="0.75" top="1" bottom="1" header="0.5" footer="0.5"/>
      <pageSetup orientation="portrait" r:id="rId26"/>
      <headerFooter alignWithMargins="0"/>
    </customSheetView>
    <customSheetView guid="{1F125E51-1799-42D0-B41E-DC039BB17D59}" state="hidden">
      <selection activeCell="A4" sqref="A4"/>
      <pageMargins left="0.75" right="0.75" top="1" bottom="1" header="0.5" footer="0.5"/>
      <pageSetup orientation="portrait" r:id="rId27"/>
      <headerFooter alignWithMargins="0"/>
    </customSheetView>
    <customSheetView guid="{77353208-2D17-4D2E-ADE3-4F168F350B73}" state="hidden">
      <selection activeCell="A4" sqref="A4"/>
      <pageMargins left="0.75" right="0.75" top="1" bottom="1" header="0.5" footer="0.5"/>
      <pageSetup orientation="portrait" r:id="rId28"/>
      <headerFooter alignWithMargins="0"/>
    </customSheetView>
    <customSheetView guid="{010B040B-83D1-42E5-9354-A9BE9113BDAC}" state="hidden">
      <selection activeCell="A4" sqref="A4"/>
      <pageMargins left="0.75" right="0.75" top="1" bottom="1" header="0.5" footer="0.5"/>
      <pageSetup orientation="portrait" r:id="rId29"/>
      <headerFooter alignWithMargins="0"/>
    </customSheetView>
    <customSheetView guid="{FC200EB0-6614-47DB-96CE-7610471486D9}" state="hidden">
      <selection activeCell="A4" sqref="A4"/>
      <pageMargins left="0.75" right="0.75" top="1" bottom="1" header="0.5" footer="0.5"/>
      <pageSetup orientation="portrait" r:id="rId30"/>
      <headerFooter alignWithMargins="0"/>
    </customSheetView>
    <customSheetView guid="{35C772BD-8F05-4A18-BEC8-6AF744E22539}" state="hidden">
      <selection activeCell="A4" sqref="A4"/>
      <pageMargins left="0.75" right="0.75" top="1" bottom="1" header="0.5" footer="0.5"/>
      <pageSetup orientation="portrait" r:id="rId31"/>
      <headerFooter alignWithMargins="0"/>
    </customSheetView>
  </customSheetViews>
  <mergeCells count="1">
    <mergeCell ref="A1:B1"/>
  </mergeCells>
  <pageMargins left="0.75" right="0.75" top="1" bottom="1" header="0.5" footer="0.5"/>
  <pageSetup orientation="portrait" r:id="rId3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
  <sheetViews>
    <sheetView workbookViewId="0">
      <selection activeCell="N21" sqref="N21"/>
    </sheetView>
  </sheetViews>
  <sheetFormatPr defaultRowHeight="13.5"/>
  <sheetData/>
  <customSheetViews>
    <customSheetView guid="{B36D49CA-5796-4086-B7D0-4AD7F327B4EC}" state="hidden">
      <selection activeCell="N21" sqref="N21"/>
      <pageMargins left="0.7" right="0.7" top="0.75" bottom="0.75" header="0.3" footer="0.3"/>
    </customSheetView>
    <customSheetView guid="{CD28740F-9825-447C-B887-B18F0232D126}" state="hidden">
      <selection activeCell="N21" sqref="N21"/>
      <pageMargins left="0.7" right="0.7" top="0.75" bottom="0.75" header="0.3" footer="0.3"/>
    </customSheetView>
    <customSheetView guid="{012A8702-091E-4FD1-8E26-12B65B8B3B8C}" state="hidden">
      <selection activeCell="N21" sqref="N21"/>
      <pageMargins left="0.7" right="0.7" top="0.75" bottom="0.75" header="0.3" footer="0.3"/>
    </customSheetView>
    <customSheetView guid="{0D490C87-B003-4943-9825-ACE0B8E7CC06}" state="hidden">
      <selection activeCell="N21" sqref="N21"/>
      <pageMargins left="0.7" right="0.7" top="0.75" bottom="0.75" header="0.3" footer="0.3"/>
    </customSheetView>
    <customSheetView guid="{4D67A8FB-66CE-4EFD-8932-C754BE25ED43}" state="hidden">
      <selection activeCell="N21" sqref="N21"/>
      <pageMargins left="0.7" right="0.7" top="0.75" bottom="0.75" header="0.3" footer="0.3"/>
    </customSheetView>
    <customSheetView guid="{B07CB001-8FAF-40AD-8AD5-A65A64B33B35}" state="hidden">
      <selection activeCell="N21" sqref="N21"/>
      <pageMargins left="0.7" right="0.7" top="0.75" bottom="0.75" header="0.3" footer="0.3"/>
    </customSheetView>
    <customSheetView guid="{8CF338B0-8CA3-4AF4-816D-CB7A6D8E33BC}" state="hidden">
      <selection activeCell="N21" sqref="N21"/>
      <pageMargins left="0.7" right="0.7" top="0.75" bottom="0.75" header="0.3" footer="0.3"/>
    </customSheetView>
    <customSheetView guid="{D05C69EC-C4A6-4AED-AFBA-A3044FD4B3FB}" state="hidden">
      <selection activeCell="N21" sqref="N21"/>
      <pageMargins left="0.7" right="0.7" top="0.75" bottom="0.75" header="0.3" footer="0.3"/>
    </customSheetView>
    <customSheetView guid="{BE615921-12B2-47E1-81BB-292B559B4C46}" state="hidden">
      <selection activeCell="N21" sqref="N21"/>
      <pageMargins left="0.7" right="0.7" top="0.75" bottom="0.75" header="0.3" footer="0.3"/>
    </customSheetView>
    <customSheetView guid="{13A93EBF-985A-49FD-9FE0-DC75D238EC8C}" state="hidden">
      <selection activeCell="N21" sqref="N21"/>
      <pageMargins left="0.7" right="0.7" top="0.75" bottom="0.75" header="0.3" footer="0.3"/>
    </customSheetView>
    <customSheetView guid="{1E2D7167-D6B7-4690-9A83-BF768C4223A4}" state="hidden">
      <selection activeCell="N21" sqref="N21"/>
      <pageMargins left="0.7" right="0.7" top="0.75" bottom="0.75" header="0.3" footer="0.3"/>
    </customSheetView>
    <customSheetView guid="{7A88FC7A-7690-48AB-B789-172043AFADC8}" state="hidden">
      <selection activeCell="N21" sqref="N21"/>
      <pageMargins left="0.7" right="0.7" top="0.75" bottom="0.75" header="0.3" footer="0.3"/>
    </customSheetView>
    <customSheetView guid="{CFBF18EC-8277-4311-991B-395AF21BB33B}" state="hidden">
      <selection activeCell="N21" sqref="N21"/>
      <pageMargins left="0.7" right="0.7" top="0.75" bottom="0.75" header="0.3" footer="0.3"/>
    </customSheetView>
    <customSheetView guid="{AA750348-930C-43DE-ADD0-8D60980F5013}" state="hidden">
      <selection activeCell="N21" sqref="N21"/>
      <pageMargins left="0.7" right="0.7" top="0.75" bottom="0.75" header="0.3" footer="0.3"/>
    </customSheetView>
    <customSheetView guid="{14C32814-5A59-4863-9FB1-822FBB75D7D1}" state="hidden">
      <selection activeCell="N21" sqref="N21"/>
      <pageMargins left="0.7" right="0.7" top="0.75" bottom="0.75" header="0.3" footer="0.3"/>
    </customSheetView>
    <customSheetView guid="{1F125E51-1799-42D0-B41E-DC039BB17D59}" state="hidden">
      <selection activeCell="N21" sqref="N21"/>
      <pageMargins left="0.7" right="0.7" top="0.75" bottom="0.75" header="0.3" footer="0.3"/>
    </customSheetView>
    <customSheetView guid="{77353208-2D17-4D2E-ADE3-4F168F350B73}" state="hidden">
      <selection activeCell="N21" sqref="N21"/>
      <pageMargins left="0.7" right="0.7" top="0.75" bottom="0.75" header="0.3" footer="0.3"/>
    </customSheetView>
    <customSheetView guid="{010B040B-83D1-42E5-9354-A9BE9113BDAC}" state="hidden">
      <selection activeCell="N21" sqref="N21"/>
      <pageMargins left="0.7" right="0.7" top="0.75" bottom="0.75" header="0.3" footer="0.3"/>
    </customSheetView>
    <customSheetView guid="{FC200EB0-6614-47DB-96CE-7610471486D9}" state="hidden">
      <selection activeCell="N21" sqref="N21"/>
      <pageMargins left="0.7" right="0.7" top="0.75" bottom="0.75" header="0.3" footer="0.3"/>
    </customSheetView>
    <customSheetView guid="{35C772BD-8F05-4A18-BEC8-6AF744E22539}" state="hidden">
      <selection activeCell="N21" sqref="N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47</vt:i4>
      </vt:variant>
    </vt:vector>
  </HeadingPairs>
  <TitlesOfParts>
    <vt:vector size="76" baseType="lpstr">
      <vt:lpstr>Basic</vt:lpstr>
      <vt:lpstr>Cover</vt:lpstr>
      <vt:lpstr>Names of Bidder</vt:lpstr>
      <vt:lpstr>Attach 3(JV)</vt:lpstr>
      <vt:lpstr>Attach-3 (QR)</vt:lpstr>
      <vt:lpstr>Attach 4</vt:lpstr>
      <vt:lpstr>Attach 4 (A)</vt:lpstr>
      <vt:lpstr>Attach 4 (B)</vt:lpstr>
      <vt:lpstr>Attach 5</vt:lpstr>
      <vt:lpstr>Attach 5A</vt:lpstr>
      <vt:lpstr>Attach 5B</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 23</vt:lpstr>
      <vt:lpstr>Bid Form 1st Envelope </vt:lpstr>
      <vt:lpstr>N to W</vt:lpstr>
      <vt:lpstr>Sheet1</vt:lpstr>
      <vt:lpstr>'Attach-3 (QR)'!BL2A</vt:lpstr>
      <vt:lpstr>'Attach-3 (QR)'!BL2AA</vt:lpstr>
      <vt:lpstr>'Attach-3 (QR)'!BL2B</vt:lpstr>
      <vt:lpstr>'Attach-3 (QR)'!BL2C</vt:lpstr>
      <vt:lpstr>'Attach-3 (QR)'!BL3A</vt:lpstr>
      <vt:lpstr>'Attach-3 (QR)'!BL3B</vt:lpstr>
      <vt:lpstr>'Attach-3 (QR)'!BL3C</vt:lpstr>
      <vt:lpstr>'Attach-3 (QR)'!BL4A</vt:lpstr>
      <vt:lpstr>'Attach-3 (QR)'!BL4B</vt:lpstr>
      <vt:lpstr>'Attach-3 (QR)'!BL4C</vt:lpstr>
      <vt:lpstr>'Attach-3 (QR)'!BL5A</vt:lpstr>
      <vt:lpstr>'Attach-3 (QR)'!BL5B</vt:lpstr>
      <vt:lpstr>'Attach-3 (QR)'!BL5C</vt:lpstr>
      <vt:lpstr>'Attach-3 (QR)'!PATHAR1</vt:lpstr>
      <vt:lpstr>'Attach-3 (QR)'!PATHAR2</vt:lpstr>
      <vt:lpstr>'Attach-3 (QR)'!PATHAR3</vt:lpstr>
      <vt:lpstr>'Attach-3 (QR)'!PATHJVPR1</vt:lpstr>
      <vt:lpstr>'Attach-3 (QR)'!PATHJVPR2</vt:lpstr>
      <vt:lpstr>'Attach-3 (QR)'!PATHLP1</vt:lpstr>
      <vt:lpstr>'Attach-3 (QR)'!PATHPR1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23'!Print_Area</vt:lpstr>
      <vt:lpstr>'Attach 3(JV)'!Print_Area</vt:lpstr>
      <vt:lpstr>'Attach 4'!Print_Area</vt:lpstr>
      <vt:lpstr>'Attach 4 (A)'!Print_Area</vt:lpstr>
      <vt:lpstr>'Attach 4 (B)'!Print_Area</vt:lpstr>
      <vt:lpstr>'Attach 5'!Print_Area</vt:lpstr>
      <vt:lpstr>'Attach 5A'!Print_Area</vt:lpstr>
      <vt:lpstr>'Attach 5B'!Print_Area</vt:lpstr>
      <vt:lpstr>'Attach 6'!Print_Area</vt:lpstr>
      <vt:lpstr>'Attach 7'!Print_Area</vt:lpstr>
      <vt:lpstr>'Attach 9'!Print_Area</vt:lpstr>
      <vt:lpstr>'Attach-3 (QR)'!Print_Area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Chandra Kr Kamat {चंद्र कुमार कामत}</cp:lastModifiedBy>
  <cp:lastPrinted>2021-07-29T10:29:49Z</cp:lastPrinted>
  <dcterms:created xsi:type="dcterms:W3CDTF">2010-09-27T08:09:01Z</dcterms:created>
  <dcterms:modified xsi:type="dcterms:W3CDTF">2024-04-24T12:06:28Z</dcterms:modified>
</cp:coreProperties>
</file>