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25" documentId="13_ncr:1_{D3F5E00A-C3F2-4BFB-8D01-96477277BA45}" xr6:coauthVersionLast="47" xr6:coauthVersionMax="47" xr10:uidLastSave="{7939E699-5B9B-46E7-BBB5-0B7E24530C4C}"/>
  <workbookProtection workbookAlgorithmName="SHA-512" workbookHashValue="peXR0hIuvZIKoYXj//yNNgaWS+fkAJVRtK9Y7LyhCN3ePej5Je3ed2yJYgYy6h/C37BrGDN1dTu848L364SnFw==" workbookSaltValue="A5ak0HVyjwNx0Mjtn+V1rA==" workbookSpinCount="100000" lockStructure="1"/>
  <bookViews>
    <workbookView xWindow="-120" yWindow="-120" windowWidth="29040" windowHeight="15720" firstSheet="1" activeTab="4" xr2:uid="{00000000-000D-0000-FFFF-FFFF00000000}"/>
  </bookViews>
  <sheets>
    <sheet name="BASIC" sheetId="8" state="hidden" r:id="rId1"/>
    <sheet name="Instructions" sheetId="19" r:id="rId2"/>
    <sheet name="BASICS" sheetId="20" state="hidden" r:id="rId3"/>
    <sheet name="Name of Bidder" sheetId="9" r:id="rId4"/>
    <sheet name="Sch-3A" sheetId="21" r:id="rId5"/>
    <sheet name="Sch5 Taxes" sheetId="14" r:id="rId6"/>
    <sheet name="Sch6 Summary" sheetId="15" r:id="rId7"/>
  </sheets>
  <definedNames>
    <definedName name="_xlnm.Print_Area" localSheetId="2">BASICS!$A$1:$F$5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0" i="21" l="1"/>
  <c r="M30" i="21" s="1"/>
  <c r="L28" i="21"/>
  <c r="M28" i="21" s="1"/>
  <c r="L27" i="21"/>
  <c r="M27" i="21" s="1"/>
  <c r="N30" i="21" l="1"/>
  <c r="O30" i="21" s="1"/>
  <c r="N28" i="21"/>
  <c r="O28" i="21" s="1"/>
  <c r="N27" i="21"/>
  <c r="O27" i="21" s="1"/>
  <c r="N33" i="21" l="1"/>
  <c r="L31" i="21"/>
  <c r="L26" i="21"/>
  <c r="L25" i="21"/>
  <c r="L23" i="21"/>
  <c r="L21" i="21"/>
  <c r="L20" i="21"/>
  <c r="L18" i="21"/>
  <c r="B5" i="15"/>
  <c r="B6" i="15"/>
  <c r="B7" i="15"/>
  <c r="B4" i="15"/>
  <c r="B5" i="14"/>
  <c r="B6" i="14"/>
  <c r="B7" i="14"/>
  <c r="B4" i="14"/>
  <c r="A2" i="9"/>
  <c r="D21" i="15"/>
  <c r="D20" i="15"/>
  <c r="B21" i="15"/>
  <c r="B20" i="15"/>
  <c r="D16" i="14"/>
  <c r="D15" i="14"/>
  <c r="B16" i="14"/>
  <c r="B15" i="14"/>
  <c r="A1" i="9"/>
  <c r="A13" i="9"/>
  <c r="A8" i="9"/>
  <c r="M18" i="21" l="1"/>
  <c r="N18" i="21" s="1"/>
  <c r="O18" i="21" s="1"/>
  <c r="M23" i="21"/>
  <c r="N23" i="21" s="1"/>
  <c r="M31" i="21"/>
  <c r="N31" i="21" s="1"/>
  <c r="O31" i="21" s="1"/>
  <c r="M20" i="21"/>
  <c r="N20" i="21" s="1"/>
  <c r="M26" i="21"/>
  <c r="N26" i="21" s="1"/>
  <c r="O26" i="21" s="1"/>
  <c r="M21" i="21"/>
  <c r="N21" i="21" s="1"/>
  <c r="O21" i="21" s="1"/>
  <c r="M25" i="21"/>
  <c r="N25" i="21" s="1"/>
  <c r="O25" i="21" s="1"/>
  <c r="O23" i="21" l="1"/>
  <c r="M32" i="21"/>
  <c r="M34" i="21" s="1"/>
  <c r="M35" i="21" s="1"/>
  <c r="D12" i="15" s="1"/>
  <c r="D13" i="15" s="1"/>
  <c r="O20" i="21"/>
  <c r="O32" i="21" l="1"/>
  <c r="N32" i="21"/>
  <c r="N34" i="21" s="1"/>
  <c r="N36" i="21" s="1"/>
  <c r="D11" i="14" s="1"/>
  <c r="D12" i="14" s="1"/>
  <c r="D15" i="15" s="1"/>
  <c r="D17" i="15" s="1"/>
</calcChain>
</file>

<file path=xl/sharedStrings.xml><?xml version="1.0" encoding="utf-8"?>
<sst xmlns="http://schemas.openxmlformats.org/spreadsheetml/2006/main" count="237" uniqueCount="163">
  <si>
    <t>Quantity</t>
  </si>
  <si>
    <t>Unit</t>
  </si>
  <si>
    <t>I</t>
  </si>
  <si>
    <t>पावर ग्रिड कारपोरेशन ऑफ इंडिया लिमिटेड</t>
  </si>
  <si>
    <t>POWER GRID CORPORATION OF INDIA LTD.</t>
  </si>
  <si>
    <t>WRTS-II,RHQ,VADODARA</t>
  </si>
  <si>
    <t>(SCHEDULE OF RATES AND PRICES)</t>
  </si>
  <si>
    <t>Bidder’s Name and Address (Sole Bidder) :</t>
  </si>
  <si>
    <t>To:</t>
  </si>
  <si>
    <t>Name        :</t>
  </si>
  <si>
    <t>Contract Services</t>
  </si>
  <si>
    <t>Address    :</t>
  </si>
  <si>
    <t>Power Grid Corporation of India Ltd.,</t>
  </si>
  <si>
    <t>Western Region Transmission syatem -II</t>
  </si>
  <si>
    <t xml:space="preserve">Plot No. 54, Near Riya revati resort , </t>
  </si>
  <si>
    <t>Sama - savli road, vadodara-390008</t>
  </si>
  <si>
    <t>Sl. No.</t>
  </si>
  <si>
    <t>SAC</t>
  </si>
  <si>
    <t>Unit Erection Charges</t>
  </si>
  <si>
    <t>(Service Accounting Codes)</t>
  </si>
  <si>
    <t>Whether SAC in column ‘3’ is confirmed. If not  indicate applicable the SAC #</t>
  </si>
  <si>
    <t>Name of Package :</t>
  </si>
  <si>
    <t>Package No          :</t>
  </si>
  <si>
    <t>Specification No. :</t>
  </si>
  <si>
    <t>Completion Period</t>
  </si>
  <si>
    <t>Enter following details of the bidder</t>
  </si>
  <si>
    <t>Specify type of Bidder                    [Select from drop down menu]</t>
  </si>
  <si>
    <t>Individual Firm</t>
  </si>
  <si>
    <t xml:space="preserve">Address of Registered Office &amp; Mobile Numbers </t>
  </si>
  <si>
    <t>…….. …… ………. ……….</t>
  </si>
  <si>
    <t xml:space="preserve">Printed Name </t>
  </si>
  <si>
    <t>Designation</t>
  </si>
  <si>
    <t xml:space="preserve">Date     </t>
  </si>
  <si>
    <t xml:space="preserve">Place     </t>
  </si>
  <si>
    <t xml:space="preserve">Schedule-6 </t>
  </si>
  <si>
    <t xml:space="preserve">Name </t>
  </si>
  <si>
    <t>Address</t>
  </si>
  <si>
    <t>Description</t>
  </si>
  <si>
    <t>Total Price (INR)</t>
  </si>
  <si>
    <t>Service/Installation Charges</t>
  </si>
  <si>
    <t>a.</t>
  </si>
  <si>
    <t xml:space="preserve">Grand Total </t>
  </si>
  <si>
    <t xml:space="preserve">Date : </t>
  </si>
  <si>
    <t>Printed Name   :</t>
  </si>
  <si>
    <t>Place :</t>
  </si>
  <si>
    <t>Designation   :</t>
  </si>
  <si>
    <t>Grand Summary</t>
  </si>
  <si>
    <t>Rate of GST applicable ( in %)</t>
  </si>
  <si>
    <t>(SUMMARY OF TAXES &amp; DUTIES)</t>
  </si>
  <si>
    <t>Item Nos.</t>
  </si>
  <si>
    <t>Total Price
 (in ₹)</t>
  </si>
  <si>
    <t>TOTAL GST on Services</t>
  </si>
  <si>
    <t># In case the bidder leaves the cell for confirmation of the SAC and/or  GST rate “blank”,  the SAC and corresponding GST rate indicated by the Employer shall be deemed to be the one confirmed by the Bidder.</t>
  </si>
  <si>
    <t xml:space="preserve">Schedule-5 </t>
  </si>
  <si>
    <t xml:space="preserve">Construction of TL Store Shed (50M X 10M) at Itarsi S/s </t>
  </si>
  <si>
    <t>10 Months</t>
  </si>
  <si>
    <t>TOTAL SCHEDULE NO.-3A</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</si>
  <si>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</si>
  <si>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</si>
  <si>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</si>
  <si>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</si>
  <si>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</si>
  <si>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</si>
  <si>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</si>
  <si>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</si>
  <si>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</si>
  <si>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</si>
  <si>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</si>
  <si>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</si>
  <si>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</si>
  <si>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</si>
  <si>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</si>
  <si>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</si>
  <si>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</si>
  <si>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</si>
  <si>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</si>
  <si>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</si>
  <si>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</si>
  <si>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</si>
  <si>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</si>
  <si>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dd-mmm-yyyy format from drop down menu.</t>
  </si>
  <si>
    <t>Click for Sch-1 given at the right top of the worksheet to go to Sch-1.</t>
  </si>
  <si>
    <t>Sch -1 : (Abstract Of Cost)</t>
  </si>
  <si>
    <t xml:space="preserve">Summary of all the Schedules  shall be displayed automatically. </t>
  </si>
  <si>
    <t>No cell is required to be filled in by the bidder in this worksheet.</t>
  </si>
  <si>
    <t>Sch-2 (Schedule  Items for Civil Works for FOR CONSTRUCTION OF TL STORE (50m x 10 m)  FOR BANASKANTHA SUBSTATION  ) :</t>
  </si>
  <si>
    <r>
      <t>Schedule Items:</t>
    </r>
    <r>
      <rPr>
        <sz val="12"/>
        <rFont val="Book Antiqua"/>
        <family val="1"/>
      </rPr>
      <t xml:space="preserve"> only % above/below DSR-2014 is to be filled up.</t>
    </r>
  </si>
  <si>
    <t>Total amount shall get calculated automatically.</t>
  </si>
  <si>
    <t>Sch-3 (Non-Schedule  Items for FOR CONSTRUCTION OF TL STORE (50m x 10 m)  FOR BANASKANTHA SUBSTATION ) :</t>
  </si>
  <si>
    <r>
      <rPr>
        <b/>
        <sz val="12"/>
        <rFont val="Book Antiqua"/>
        <family val="1"/>
      </rPr>
      <t>Non-Schedule Items</t>
    </r>
    <r>
      <rPr>
        <sz val="12"/>
        <rFont val="Book Antiqua"/>
        <family val="1"/>
      </rPr>
      <t>: Fill up unit rates for all the items in numeric values greater than 0 (zero). If unit rate is left blank, the corresponding item shall be deemed to be included in the total price.</t>
    </r>
  </si>
  <si>
    <t>The rate quoted shall be inclusive of the Service Tax.</t>
  </si>
  <si>
    <t>Sch-4 (Schedule  Items for CONSTRUCTION OF OPEN STORE YARD OF SIZE  (110m x 40) m  for BANASKANTHA SUBSTATION  ) :</t>
  </si>
  <si>
    <t>Sch-5 (Non-Schedule  Items for CONSTRUCTION OF OPEN STORE YARD OF SIZE  (110m x 40) m  for BANASKANTHA SUBSTATION ) :</t>
  </si>
  <si>
    <t>Sch-6 ( INTERNAL ELECTRIFICATION WORKS OF 50x10 STORE  SHED FOR BANASKANTHA SUBSTATION  ) :</t>
  </si>
  <si>
    <t>Fill up unit rates for all the items in numeric values greater than 0 (zero). If unit rate is left blank, the corresponding item shall be deemed to be included in the total price.</t>
  </si>
  <si>
    <r>
      <t>Bid from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</si>
  <si>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</si>
  <si>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Sch-3 . </t>
  </si>
  <si>
    <t xml:space="preserve">Fill up names &amp; Designation of the representatives of other JV partner(s) if the bidder is JV (Joint Venture) . </t>
  </si>
  <si>
    <t>Fill up additional information as required.</t>
  </si>
  <si>
    <t>* * *</t>
  </si>
  <si>
    <t>Happy Bidding !</t>
  </si>
  <si>
    <r>
      <t xml:space="preserve">Total GST on Supply &amp; Installation Services  (indentified in Schedule-3A) </t>
    </r>
    <r>
      <rPr>
        <sz val="10"/>
        <rFont val="Bookman Old Style"/>
        <family val="1"/>
      </rPr>
      <t xml:space="preserve"> which are not included in the Installation as per the provision of the Bidding Documents, as applicable</t>
    </r>
  </si>
  <si>
    <t>General Instruction to the Bidders for filling up this workbook of Price Schedules for Package  Painting of Boundary wall at Boisar Substation</t>
  </si>
  <si>
    <t xml:space="preserve">GRAND TOTAL </t>
  </si>
  <si>
    <t>Reduction of GST factor considered in DSR</t>
  </si>
  <si>
    <t>Unit Erection Charges Excluding GST</t>
  </si>
  <si>
    <t>Total Erection Charges
 (Excl. GST)</t>
  </si>
  <si>
    <t>Total Tax GST @18%</t>
  </si>
  <si>
    <t>Total Erection chrages Including GST</t>
  </si>
  <si>
    <t>Add Amount above/below +/- on the amount for DSR Items as per quoted percentage</t>
  </si>
  <si>
    <t>Total of Schedule Items Part-3A</t>
  </si>
  <si>
    <t>Total Tax</t>
  </si>
  <si>
    <t>Service Code</t>
  </si>
  <si>
    <t>1</t>
  </si>
  <si>
    <t>2</t>
  </si>
  <si>
    <t>3</t>
  </si>
  <si>
    <t>5</t>
  </si>
  <si>
    <t>4</t>
  </si>
  <si>
    <t>6</t>
  </si>
  <si>
    <t>7</t>
  </si>
  <si>
    <t>Description
(DSR'23 Items- Civil Works)</t>
  </si>
  <si>
    <t>PART -A : Schedule Items as per DSR 2023</t>
  </si>
  <si>
    <t>Add percentage (%) above/below +/- on DSR 2023 Rates (to be quoted by contractor)</t>
  </si>
  <si>
    <t>Total of Schedule Items as per DSR'23 Rates (Schedule I)</t>
  </si>
  <si>
    <t>120001673</t>
  </si>
  <si>
    <t>06 Months</t>
  </si>
  <si>
    <t>BILL OF QUANTITIES FOR Providing and fixing of SS railing, cupboard shutters &amp; PVC door shutters in Residential Quarters at Vapi SS</t>
  </si>
  <si>
    <t>Installation Charges- Sch 3A: Schedule Items for Providing and fixing of SS railing, cupboard shutters &amp; PVC door shutters in Residential Quarters at Vapi SS</t>
  </si>
  <si>
    <t>Installation Charges- Schedule Civil Items for Providing and fixing of SS railing, cupboard shutters &amp; PVC door shutters in Residential Quarters at Vapi SS</t>
  </si>
  <si>
    <t>Providing and fixing of SS railing, cupboard shutters &amp; PVC door shutters in Residential Quarters at Vapi SS</t>
  </si>
  <si>
    <t>Each</t>
  </si>
  <si>
    <r>
      <rPr>
        <b/>
        <sz val="11"/>
        <color theme="1"/>
        <rFont val="Calibri"/>
        <family val="2"/>
        <scheme val="minor"/>
      </rPr>
      <t>9.74</t>
    </r>
    <r>
      <rPr>
        <sz val="10"/>
        <color theme="1"/>
        <rFont val="Calibri"/>
        <family val="2"/>
        <scheme val="minor"/>
      </rPr>
      <t xml:space="preserve"> </t>
    </r>
    <r>
      <rPr>
        <sz val="11"/>
        <color theme="1"/>
        <rFont val="Calibri"/>
        <family val="2"/>
        <scheme val="minor"/>
      </rPr>
      <t>Providing and fixing bright finished brass tower bolts (barrel type) with necessary screws etc. complete :</t>
    </r>
    <r>
      <rPr>
        <sz val="10"/>
        <color theme="1"/>
        <rFont val="Calibri"/>
        <family val="2"/>
        <scheme val="minor"/>
      </rPr>
      <t xml:space="preserve">
</t>
    </r>
  </si>
  <si>
    <r>
      <rPr>
        <b/>
        <sz val="11"/>
        <color theme="1"/>
        <rFont val="Calibri"/>
        <family val="2"/>
        <scheme val="minor"/>
      </rPr>
      <t>9.74.2</t>
    </r>
    <r>
      <rPr>
        <sz val="11"/>
        <color theme="1"/>
        <rFont val="Calibri"/>
        <family val="2"/>
        <scheme val="minor"/>
      </rPr>
      <t xml:space="preserve"> 200x10 mm</t>
    </r>
  </si>
  <si>
    <r>
      <rPr>
        <b/>
        <sz val="11"/>
        <color theme="1"/>
        <rFont val="Calibri"/>
        <family val="2"/>
        <scheme val="minor"/>
      </rPr>
      <t>9.79</t>
    </r>
    <r>
      <rPr>
        <sz val="11"/>
        <color theme="1"/>
        <rFont val="Calibri"/>
        <family val="2"/>
        <scheme val="minor"/>
      </rPr>
      <t xml:space="preserve"> Providing and fixing special quality bright finished brass cupboard or ward robe locks with four levers of approved quality including necessary screws etc. complete.</t>
    </r>
  </si>
  <si>
    <r>
      <rPr>
        <b/>
        <sz val="11"/>
        <color theme="1"/>
        <rFont val="Calibri"/>
        <family val="2"/>
        <scheme val="minor"/>
      </rPr>
      <t xml:space="preserve">9.79.2 </t>
    </r>
    <r>
      <rPr>
        <sz val="11"/>
        <color theme="1"/>
        <rFont val="Calibri"/>
        <family val="2"/>
        <scheme val="minor"/>
      </rPr>
      <t>50 mm</t>
    </r>
  </si>
  <si>
    <r>
      <rPr>
        <b/>
        <sz val="11"/>
        <color theme="1"/>
        <rFont val="Calibri"/>
        <family val="2"/>
        <scheme val="minor"/>
      </rPr>
      <t>9.80</t>
    </r>
    <r>
      <rPr>
        <sz val="11"/>
        <color theme="1"/>
        <rFont val="Calibri"/>
        <family val="2"/>
        <scheme val="minor"/>
      </rPr>
      <t xml:space="preserve"> Providing and fixing 50 mm bright finished brass cup board or wardrobe knob of approved quality with necessary screws.</t>
    </r>
  </si>
  <si>
    <r>
      <rPr>
        <b/>
        <sz val="11"/>
        <color theme="1"/>
        <rFont val="Calibri"/>
        <family val="2"/>
        <scheme val="minor"/>
      </rPr>
      <t xml:space="preserve">9.114 </t>
    </r>
    <r>
      <rPr>
        <sz val="11"/>
        <color theme="1"/>
        <rFont val="Calibri"/>
        <family val="2"/>
        <scheme val="minor"/>
      </rPr>
      <t>Providing and fixing magnetic catcher of approved quality in cupboard / ward robe shutters, including fixing with necessary screws etc. complete.</t>
    </r>
  </si>
  <si>
    <r>
      <rPr>
        <sz val="11"/>
        <color theme="1"/>
        <rFont val="Calibri"/>
        <family val="2"/>
        <scheme val="minor"/>
      </rPr>
      <t xml:space="preserve"> </t>
    </r>
    <r>
      <rPr>
        <b/>
        <sz val="11"/>
        <color theme="1"/>
        <rFont val="Calibri"/>
        <family val="2"/>
        <scheme val="minor"/>
      </rPr>
      <t>9.114.2</t>
    </r>
    <r>
      <rPr>
        <sz val="11"/>
        <color theme="1"/>
        <rFont val="Calibri"/>
        <family val="2"/>
        <scheme val="minor"/>
      </rPr>
      <t xml:space="preserve"> Double Strip (Horizontal Type)</t>
    </r>
  </si>
  <si>
    <r>
      <rPr>
        <b/>
        <sz val="11"/>
        <color theme="1"/>
        <rFont val="Calibri"/>
        <family val="2"/>
        <scheme val="minor"/>
      </rPr>
      <t>9.124</t>
    </r>
    <r>
      <rPr>
        <sz val="11"/>
        <color theme="1"/>
        <rFont val="Calibri"/>
        <family val="2"/>
        <scheme val="minor"/>
      </rPr>
      <t xml:space="preserve"> Providing and fixing factory made PVC door shutter made of soild foam PVC profiles of thickness 5 mm and 15 mm at edges integrally extruded for vertical style and horizontal (top/bottom/lock) rails of minimum cross section of 70 mm x28mm, of shape and design as per manufacturer's specifications having homogenous fine cellular structure and smooth integral outer skin, inserted with G.I. 'C' section/rectangular tube profile of minimum 0.30 mm thickness with 120 gsm coating as stiffeners as per manufacturer's specifications Mitred cut joints for styles and rails provided with telescopic polymeric 'L' corners are jointed together using solvent adhesive and strengthened with fully threaded stainless steel screws (of required size) through reinforced stiffener with paneling of specified soild foam PVC board / high pressure laminate of required thickness and of approved design and shade (matching the styles &amp; the rails), secured within styles and rails with specially designed soild foam PVC moulded beadings of required size using PVC solvent adhesive / cement. The finished door shutter including SS hardware, 1 no. SS handles 125 mm, shall be fixed to frame with 3 nos. stainless steel hinges of minimum size 100x58x1.9 mm and stainless steel screws of required size complete as per direction of the Engineer-in-Charge. (Cost of above hardware is inclusive in rates.)</t>
    </r>
  </si>
  <si>
    <r>
      <rPr>
        <b/>
        <sz val="11"/>
        <color theme="1"/>
        <rFont val="Calibri"/>
        <family val="2"/>
        <scheme val="minor"/>
      </rPr>
      <t xml:space="preserve">9.124.1 </t>
    </r>
    <r>
      <rPr>
        <sz val="11"/>
        <color theme="1"/>
        <rFont val="Calibri"/>
        <family val="2"/>
        <scheme val="minor"/>
      </rPr>
      <t>5 mm thick solid foam PVC panel of required size with moulded / extruded beading of approriate design shape and size as per manufacturer's specifications (to secure the panel insert tight in place with the style and rails of shutter) matching the colour and shade of shutter frame, non-decorative type.</t>
    </r>
  </si>
  <si>
    <t>Sqm</t>
  </si>
  <si>
    <r>
      <rPr>
        <b/>
        <sz val="11"/>
        <color theme="1"/>
        <rFont val="Calibri"/>
        <family val="2"/>
        <scheme val="minor"/>
      </rPr>
      <t>9.168</t>
    </r>
    <r>
      <rPr>
        <sz val="11"/>
        <color theme="1"/>
        <rFont val="Calibri"/>
        <family val="2"/>
        <scheme val="minor"/>
      </rPr>
      <t xml:space="preserve"> Providing and fixing cupboard shutter with 19mm thick one side decorative and other side balancing lamination factory pressed BWP grade marine ply as per IS 710 of approved brand including 2mm thick PVC edge banding tape with hot glue by edge bending machine etc. with auto closing spring loaded hinges (hydraulic type) etc. complete as per direction of Engineerin- charge.(Payment of providing and fixing auto closing hinges shall be paid separately)</t>
    </r>
  </si>
  <si>
    <r>
      <rPr>
        <b/>
        <sz val="11"/>
        <color theme="1"/>
        <rFont val="Calibri"/>
        <family val="2"/>
        <scheme val="minor"/>
      </rPr>
      <t>9.171</t>
    </r>
    <r>
      <rPr>
        <sz val="11"/>
        <color theme="1"/>
        <rFont val="Calibri"/>
        <family val="2"/>
        <scheme val="minor"/>
      </rPr>
      <t xml:space="preserve"> Providing and fixing stainless steel soft closing spring hinges at 0 degree hinges (hydraulic type) of approved make/brand to cupboard shutters with full threaded steel screws including making necessary recess in board and finished etc. complete as per direction of Engineer-in-charge.</t>
    </r>
  </si>
  <si>
    <r>
      <rPr>
        <b/>
        <sz val="11"/>
        <color theme="1"/>
        <rFont val="Calibri"/>
        <family val="2"/>
        <scheme val="minor"/>
      </rPr>
      <t>10.28</t>
    </r>
    <r>
      <rPr>
        <sz val="11"/>
        <color theme="1"/>
        <rFont val="Calibri"/>
        <family val="2"/>
        <scheme val="minor"/>
      </rPr>
      <t xml:space="preserve"> Providing and fixing stainless steel ( Grade 304) railing made of Hollow tubes, channels, plates etc., including welding, grinding, buffing, polishing and making curvature (wherever required) and fitting the same with necessary stainless steel nuts and bolts complete, i/c fixing the railing with necessary accessories &amp; stainless steel dash fasteners , stainless steel bolts etc., of required size, on the top of the floor or the side of waist slab with suitable arrangement as per approval of Engineer-incharge, (for payment purpose only weight of stainless steel members shall be considered excluding fixing accessories such as nuts, bolts, fasteners etc.).</t>
    </r>
  </si>
  <si>
    <t>Kg</t>
  </si>
  <si>
    <r>
      <rPr>
        <b/>
        <sz val="11"/>
        <color theme="1"/>
        <rFont val="Calibri"/>
        <family val="2"/>
        <scheme val="minor"/>
      </rPr>
      <t>15.13</t>
    </r>
    <r>
      <rPr>
        <sz val="11"/>
        <color theme="1"/>
        <rFont val="Calibri"/>
        <family val="2"/>
        <scheme val="minor"/>
      </rPr>
      <t xml:space="preserve"> Taking out doors, windows and clerestory window shutters (steel or wood) including stacking within 50 metres lead :</t>
    </r>
  </si>
  <si>
    <r>
      <rPr>
        <b/>
        <sz val="11"/>
        <color theme="1"/>
        <rFont val="Calibri"/>
        <family val="2"/>
        <scheme val="minor"/>
      </rPr>
      <t>15.13.1</t>
    </r>
    <r>
      <rPr>
        <sz val="11"/>
        <color theme="1"/>
        <rFont val="Calibri"/>
        <family val="2"/>
        <scheme val="minor"/>
      </rPr>
      <t xml:space="preserve"> Of area 3 sq. metres and below</t>
    </r>
  </si>
  <si>
    <r>
      <rPr>
        <b/>
        <sz val="11"/>
        <color theme="1"/>
        <rFont val="Calibri"/>
        <family val="2"/>
        <scheme val="minor"/>
      </rPr>
      <t>15.19</t>
    </r>
    <r>
      <rPr>
        <sz val="11"/>
        <color theme="1"/>
        <rFont val="Calibri"/>
        <family val="2"/>
        <scheme val="minor"/>
      </rPr>
      <t xml:space="preserve"> Dismantling steel work manually/ by mechanical means in built up sections without dismembering and stacking within 50 metres lead as per direction of Engineer-in-charge.</t>
    </r>
  </si>
  <si>
    <t>8</t>
  </si>
  <si>
    <t>9</t>
  </si>
  <si>
    <t>10</t>
  </si>
  <si>
    <t>120000939</t>
  </si>
  <si>
    <t>120000948</t>
  </si>
  <si>
    <t>120000951</t>
  </si>
  <si>
    <t>120001020</t>
  </si>
  <si>
    <t>120001035</t>
  </si>
  <si>
    <t>100037402</t>
  </si>
  <si>
    <t>100037405</t>
  </si>
  <si>
    <t>120001162</t>
  </si>
  <si>
    <t>120001662</t>
  </si>
  <si>
    <r>
      <t xml:space="preserve">Total GST against Service/Installation Charge
</t>
    </r>
    <r>
      <rPr>
        <b/>
        <sz val="14"/>
        <color rgb="FFFF0000"/>
        <rFont val="Book Antiqua"/>
        <family val="1"/>
      </rPr>
      <t>(ITEMS TAB: Item 02  for BID PRICE SUMMARY Statement )</t>
    </r>
  </si>
  <si>
    <r>
      <t xml:space="preserve">Total of Service/Installation Charge 
</t>
    </r>
    <r>
      <rPr>
        <b/>
        <sz val="14"/>
        <color rgb="FFFF0000"/>
        <rFont val="Book Antiqua"/>
        <family val="1"/>
      </rPr>
      <t>(ITEMS TAB: Item 01  for BID PRICE SUMMARY Statement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</si>
</sst>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0.0"/>
    <numFmt numFmtId="166" formatCode="0.0000"/>
    <numFmt numFmtId="167" formatCode="#\,##\,##0.00"/>
    <numFmt numFmtId="168" formatCode="[$-409]dd\-mmm\-yy;@"/>
    <numFmt numFmtId="169" formatCode="[$₹-4009]\ #,##0.00"/>
  </numFmts>
  <fonts count="40" x14ac:knownFonts="1">
    <font>
      <sz val="11"/>
      <color theme="1"/>
      <name val="Calibri"/>
      <family val="2"/>
      <scheme val="minor"/>
    </font>
    <font>
      <sz val="10"/>
      <name val="Bookman Old Style"/>
      <family val="1"/>
    </font>
    <font>
      <b/>
      <sz val="10"/>
      <name val="Bookman Old Style"/>
      <family val="1"/>
    </font>
    <font>
      <b/>
      <sz val="11"/>
      <name val="Bookman Old Style"/>
      <family val="1"/>
    </font>
    <font>
      <sz val="11"/>
      <name val="Bookman Old Style"/>
      <family val="1"/>
    </font>
    <font>
      <sz val="14"/>
      <name val="Bookman Old Style"/>
      <family val="1"/>
    </font>
    <font>
      <sz val="10"/>
      <name val="Arial"/>
      <family val="2"/>
    </font>
    <font>
      <b/>
      <sz val="12"/>
      <name val="Book Antiqua"/>
      <family val="1"/>
    </font>
    <font>
      <sz val="12"/>
      <name val="Book Antiqua"/>
      <family val="1"/>
    </font>
    <font>
      <sz val="10"/>
      <name val="Book Antiqua"/>
      <family val="1"/>
    </font>
    <font>
      <b/>
      <sz val="11"/>
      <color indexed="12"/>
      <name val="Book Antiqua"/>
      <family val="1"/>
    </font>
    <font>
      <b/>
      <sz val="11"/>
      <name val="Book Antiqua"/>
      <family val="1"/>
    </font>
    <font>
      <b/>
      <sz val="11"/>
      <color indexed="9"/>
      <name val="Book Antiqua"/>
      <family val="1"/>
    </font>
    <font>
      <sz val="11"/>
      <name val="Book Antiqua"/>
      <family val="1"/>
    </font>
    <font>
      <b/>
      <sz val="20"/>
      <name val="Bookman Old Style"/>
      <family val="1"/>
    </font>
    <font>
      <b/>
      <sz val="14"/>
      <name val="Bookman Old Style"/>
      <family val="1"/>
    </font>
    <font>
      <b/>
      <sz val="16"/>
      <name val="Book Antiqua"/>
      <family val="1"/>
    </font>
    <font>
      <b/>
      <sz val="14"/>
      <name val="Book Antiqua"/>
      <family val="1"/>
    </font>
    <font>
      <b/>
      <sz val="18"/>
      <name val="Bookman Old Style"/>
      <family val="1"/>
    </font>
    <font>
      <b/>
      <sz val="12"/>
      <name val="Bookman Old Style"/>
      <family val="1"/>
    </font>
    <font>
      <b/>
      <sz val="14"/>
      <color indexed="9"/>
      <name val="Book Antiqua"/>
      <family val="1"/>
    </font>
    <font>
      <b/>
      <sz val="14"/>
      <color indexed="12"/>
      <name val="Book Antiqua"/>
      <family val="1"/>
    </font>
    <font>
      <b/>
      <sz val="12"/>
      <name val="Arial"/>
      <family val="2"/>
    </font>
    <font>
      <sz val="12"/>
      <name val="Arial"/>
      <family val="2"/>
    </font>
    <font>
      <b/>
      <sz val="12"/>
      <color indexed="12"/>
      <name val="Book Antiqua"/>
      <family val="1"/>
    </font>
    <font>
      <vertAlign val="superscript"/>
      <sz val="12"/>
      <name val="Book Antiqua"/>
      <family val="1"/>
    </font>
    <font>
      <b/>
      <vertAlign val="superscript"/>
      <sz val="12"/>
      <color indexed="12"/>
      <name val="Book Antiqua"/>
      <family val="1"/>
    </font>
    <font>
      <b/>
      <sz val="10"/>
      <name val="Book Antiqua"/>
      <family val="1"/>
    </font>
    <font>
      <sz val="11"/>
      <color theme="1"/>
      <name val="Calibri"/>
      <family val="2"/>
      <scheme val="minor"/>
    </font>
    <font>
      <b/>
      <sz val="11"/>
      <color theme="1"/>
      <name val="Bookman Old Style"/>
      <family val="1"/>
    </font>
    <font>
      <sz val="10"/>
      <color theme="1"/>
      <name val="Bookman Old Style"/>
      <family val="1"/>
    </font>
    <font>
      <sz val="11"/>
      <color theme="1"/>
      <name val="Bookman Old Style"/>
      <family val="1"/>
    </font>
    <font>
      <b/>
      <sz val="11"/>
      <color theme="1"/>
      <name val="Book Antiqua"/>
      <family val="1"/>
    </font>
    <font>
      <b/>
      <sz val="11"/>
      <color rgb="FFFF0000"/>
      <name val="Bookman Old Style"/>
      <family val="1"/>
    </font>
    <font>
      <b/>
      <sz val="9"/>
      <color theme="1"/>
      <name val="Book Antiqua"/>
      <family val="1"/>
    </font>
    <font>
      <b/>
      <sz val="18"/>
      <color theme="1"/>
      <name val="Bookman Old Style"/>
      <family val="1"/>
    </font>
    <font>
      <b/>
      <sz val="14"/>
      <color theme="1"/>
      <name val="Book Antiqua"/>
      <family val="1"/>
    </font>
    <font>
      <b/>
      <sz val="11"/>
      <color theme="1"/>
      <name val="Calibri"/>
      <family val="2"/>
      <scheme val="minor"/>
    </font>
    <font>
      <sz val="10"/>
      <color theme="1"/>
      <name val="Calibri"/>
      <family val="2"/>
      <scheme val="minor"/>
    </font>
    <font>
      <b/>
      <sz val="14"/>
      <color rgb="FFFF0000"/>
      <name val="Book Antiqua"/>
      <family val="1"/>
    </font>
  </fonts>
  <fills count="7">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s>
  <cellStyleXfs count="7">
    <xf numFmtId="0" fontId="0" fillId="0" borderId="0"/>
    <xf numFmtId="164" fontId="6" fillId="0" borderId="0" applyFont="0" applyFill="0" applyBorder="0" applyAlignment="0" applyProtection="0"/>
    <xf numFmtId="0" fontId="6" fillId="0" borderId="0"/>
    <xf numFmtId="0" fontId="13" fillId="0" borderId="0"/>
    <xf numFmtId="0" fontId="9" fillId="0" borderId="0"/>
    <xf numFmtId="0" fontId="6" fillId="0" borderId="0"/>
    <xf numFmtId="9" fontId="28" fillId="0" borderId="0" applyFont="0" applyFill="0" applyBorder="0" applyAlignment="0" applyProtection="0"/>
  </cellStyleXfs>
  <cellXfs count="219">
    <xf numFmtId="0" fontId="0" fillId="0" borderId="0" xfId="0"/>
    <xf numFmtId="0" fontId="1" fillId="0" borderId="1" xfId="0" applyFont="1" applyBorder="1" applyAlignment="1">
      <alignment vertical="center"/>
    </xf>
    <xf numFmtId="0" fontId="7" fillId="0" borderId="1" xfId="0" applyFont="1" applyBorder="1" applyAlignment="1" applyProtection="1">
      <alignment vertical="center"/>
      <protection hidden="1"/>
    </xf>
    <xf numFmtId="0" fontId="8" fillId="0" borderId="1" xfId="0" applyFont="1" applyBorder="1" applyAlignment="1" applyProtection="1">
      <alignment vertical="center"/>
      <protection hidden="1"/>
    </xf>
    <xf numFmtId="0" fontId="11" fillId="0" borderId="0" xfId="4" applyFont="1" applyAlignment="1" applyProtection="1">
      <alignment horizontal="center" vertical="center"/>
      <protection hidden="1"/>
    </xf>
    <xf numFmtId="0" fontId="13" fillId="0" borderId="0" xfId="4" applyFont="1" applyAlignment="1" applyProtection="1">
      <alignment horizontal="justify" vertical="center"/>
      <protection hidden="1"/>
    </xf>
    <xf numFmtId="0" fontId="13" fillId="0" borderId="0" xfId="4" applyFont="1" applyAlignment="1" applyProtection="1">
      <alignment vertical="center"/>
      <protection hidden="1"/>
    </xf>
    <xf numFmtId="0" fontId="13" fillId="0" borderId="2" xfId="4" applyFont="1" applyBorder="1" applyAlignment="1" applyProtection="1">
      <alignment vertical="center" wrapText="1"/>
      <protection hidden="1"/>
    </xf>
    <xf numFmtId="0" fontId="13" fillId="0" borderId="3" xfId="4" applyFont="1" applyBorder="1" applyAlignment="1" applyProtection="1">
      <alignment vertical="center" wrapText="1"/>
      <protection hidden="1"/>
    </xf>
    <xf numFmtId="0" fontId="8" fillId="2" borderId="1" xfId="4" applyFont="1" applyFill="1" applyBorder="1" applyAlignment="1" applyProtection="1">
      <alignment horizontal="left" vertical="center"/>
      <protection locked="0"/>
    </xf>
    <xf numFmtId="0" fontId="13" fillId="0" borderId="0" xfId="4" applyFont="1" applyAlignment="1" applyProtection="1">
      <alignment vertical="center" wrapText="1"/>
      <protection hidden="1"/>
    </xf>
    <xf numFmtId="0" fontId="13" fillId="0" borderId="0" xfId="4" applyFont="1" applyAlignment="1" applyProtection="1">
      <alignment horizontal="center" vertical="center"/>
      <protection hidden="1"/>
    </xf>
    <xf numFmtId="0" fontId="13" fillId="0" borderId="4" xfId="4" applyFont="1" applyBorder="1" applyAlignment="1" applyProtection="1">
      <alignment vertical="center"/>
      <protection hidden="1"/>
    </xf>
    <xf numFmtId="0" fontId="13" fillId="0" borderId="5" xfId="4" applyFont="1" applyBorder="1" applyAlignment="1" applyProtection="1">
      <alignment vertical="center"/>
      <protection hidden="1"/>
    </xf>
    <xf numFmtId="0" fontId="13" fillId="2" borderId="6" xfId="4" applyFont="1" applyFill="1" applyBorder="1" applyAlignment="1" applyProtection="1">
      <alignment vertical="center" wrapText="1"/>
      <protection locked="0"/>
    </xf>
    <xf numFmtId="0" fontId="13" fillId="0" borderId="7" xfId="4" applyFont="1" applyBorder="1" applyAlignment="1" applyProtection="1">
      <alignment vertical="center" wrapText="1"/>
      <protection hidden="1"/>
    </xf>
    <xf numFmtId="0" fontId="13" fillId="0" borderId="8" xfId="4" applyFont="1" applyBorder="1" applyAlignment="1" applyProtection="1">
      <alignment vertical="center"/>
      <protection hidden="1"/>
    </xf>
    <xf numFmtId="0" fontId="13" fillId="0" borderId="9" xfId="4" applyFont="1" applyBorder="1" applyAlignment="1" applyProtection="1">
      <alignment vertical="center"/>
      <protection hidden="1"/>
    </xf>
    <xf numFmtId="0" fontId="13" fillId="0" borderId="10" xfId="4" applyFont="1" applyBorder="1" applyAlignment="1" applyProtection="1">
      <alignment vertical="center"/>
      <protection hidden="1"/>
    </xf>
    <xf numFmtId="0" fontId="13" fillId="0" borderId="11" xfId="4" applyFont="1" applyBorder="1" applyAlignment="1" applyProtection="1">
      <alignment vertical="center"/>
      <protection hidden="1"/>
    </xf>
    <xf numFmtId="0" fontId="13" fillId="0" borderId="12" xfId="4" applyFont="1" applyBorder="1" applyAlignment="1" applyProtection="1">
      <alignment vertical="center"/>
      <protection hidden="1"/>
    </xf>
    <xf numFmtId="0" fontId="13" fillId="0" borderId="7" xfId="4" applyFont="1" applyBorder="1" applyAlignment="1" applyProtection="1">
      <alignment vertical="center"/>
      <protection hidden="1"/>
    </xf>
    <xf numFmtId="0" fontId="13" fillId="0" borderId="2" xfId="4" applyFont="1" applyBorder="1" applyAlignment="1" applyProtection="1">
      <alignment horizontal="left" vertical="center"/>
      <protection hidden="1"/>
    </xf>
    <xf numFmtId="0" fontId="13" fillId="0" borderId="3" xfId="4" applyFont="1" applyBorder="1" applyAlignment="1" applyProtection="1">
      <alignment horizontal="left" vertical="center"/>
      <protection hidden="1"/>
    </xf>
    <xf numFmtId="49" fontId="13" fillId="2" borderId="6" xfId="4" applyNumberFormat="1" applyFont="1" applyFill="1" applyBorder="1" applyAlignment="1" applyProtection="1">
      <alignment vertical="center" wrapText="1"/>
      <protection locked="0"/>
    </xf>
    <xf numFmtId="0" fontId="13" fillId="0" borderId="0" xfId="4" applyFont="1" applyAlignment="1" applyProtection="1">
      <alignment horizontal="left" vertical="center"/>
      <protection hidden="1"/>
    </xf>
    <xf numFmtId="15" fontId="13" fillId="2" borderId="6" xfId="4" applyNumberFormat="1" applyFont="1" applyFill="1" applyBorder="1" applyAlignment="1" applyProtection="1">
      <alignment vertical="center" wrapText="1"/>
      <protection locked="0"/>
    </xf>
    <xf numFmtId="0" fontId="4" fillId="0" borderId="0" xfId="0" applyFont="1" applyAlignment="1" applyProtection="1">
      <alignment vertical="center"/>
      <protection hidden="1"/>
    </xf>
    <xf numFmtId="0" fontId="1" fillId="0" borderId="0" xfId="0" applyFont="1"/>
    <xf numFmtId="0" fontId="1" fillId="0" borderId="1" xfId="0" applyFont="1" applyBorder="1" applyAlignment="1">
      <alignment horizontal="center" vertical="center"/>
    </xf>
    <xf numFmtId="0" fontId="6" fillId="0" borderId="1" xfId="5" applyBorder="1"/>
    <xf numFmtId="0" fontId="5" fillId="0" borderId="1" xfId="0" applyFont="1" applyBorder="1" applyAlignment="1">
      <alignment horizontal="center" vertical="top"/>
    </xf>
    <xf numFmtId="0" fontId="1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xf>
    <xf numFmtId="0" fontId="5" fillId="0" borderId="1" xfId="0" applyFont="1" applyBorder="1" applyAlignment="1">
      <alignment horizontal="center" vertical="center"/>
    </xf>
    <xf numFmtId="167" fontId="4" fillId="0" borderId="1" xfId="0" applyNumberFormat="1" applyFont="1" applyBorder="1" applyAlignment="1">
      <alignment vertical="center"/>
    </xf>
    <xf numFmtId="2" fontId="1" fillId="0" borderId="0" xfId="0" applyNumberFormat="1" applyFont="1"/>
    <xf numFmtId="0" fontId="15" fillId="0" borderId="1"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5" fillId="0" borderId="13" xfId="0" applyFont="1" applyBorder="1" applyAlignment="1">
      <alignment horizontal="center" vertical="center" wrapText="1"/>
    </xf>
    <xf numFmtId="0" fontId="1" fillId="0" borderId="14" xfId="0" applyFont="1" applyBorder="1" applyAlignment="1">
      <alignment vertical="center" wrapText="1"/>
    </xf>
    <xf numFmtId="0" fontId="5" fillId="0" borderId="15" xfId="0" applyFont="1" applyBorder="1" applyAlignment="1">
      <alignment horizontal="center" vertical="center"/>
    </xf>
    <xf numFmtId="0" fontId="1" fillId="0" borderId="16" xfId="0" applyFont="1" applyBorder="1"/>
    <xf numFmtId="15" fontId="1" fillId="0" borderId="0" xfId="0" applyNumberFormat="1" applyFont="1" applyAlignment="1">
      <alignment horizontal="left"/>
    </xf>
    <xf numFmtId="0" fontId="1" fillId="0" borderId="0" xfId="0" applyFont="1" applyAlignment="1">
      <alignment horizontal="right" vertical="center"/>
    </xf>
    <xf numFmtId="0" fontId="5" fillId="0" borderId="11" xfId="0" applyFont="1" applyBorder="1" applyAlignment="1">
      <alignment horizontal="center" vertical="center"/>
    </xf>
    <xf numFmtId="0" fontId="1" fillId="0" borderId="17" xfId="0" applyFont="1" applyBorder="1" applyAlignment="1">
      <alignment horizontal="right" vertical="center"/>
    </xf>
    <xf numFmtId="0" fontId="5"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6" fillId="0" borderId="1" xfId="5" applyBorder="1" applyAlignment="1">
      <alignment horizontal="left"/>
    </xf>
    <xf numFmtId="0" fontId="1" fillId="0" borderId="2" xfId="0" applyFont="1" applyBorder="1" applyAlignment="1">
      <alignment horizontal="center" vertical="top"/>
    </xf>
    <xf numFmtId="0" fontId="1" fillId="0" borderId="1" xfId="0" applyFont="1" applyBorder="1" applyAlignment="1">
      <alignment horizontal="center" vertical="top"/>
    </xf>
    <xf numFmtId="0" fontId="1" fillId="0" borderId="18" xfId="0" applyFont="1" applyBorder="1" applyAlignment="1">
      <alignment vertical="top"/>
    </xf>
    <xf numFmtId="0" fontId="29" fillId="0" borderId="1" xfId="0" applyFont="1" applyBorder="1" applyAlignment="1">
      <alignment horizontal="center" vertical="center" wrapText="1"/>
    </xf>
    <xf numFmtId="0" fontId="4" fillId="0" borderId="0" xfId="0" applyFont="1"/>
    <xf numFmtId="0" fontId="29" fillId="0" borderId="1" xfId="0" applyFont="1" applyBorder="1" applyAlignment="1">
      <alignment horizontal="center" vertical="center"/>
    </xf>
    <xf numFmtId="0" fontId="1" fillId="0" borderId="1" xfId="0" applyFont="1" applyBorder="1" applyAlignment="1">
      <alignment vertical="top" wrapText="1"/>
    </xf>
    <xf numFmtId="2" fontId="29" fillId="0" borderId="1" xfId="0" applyNumberFormat="1" applyFont="1" applyBorder="1" applyAlignment="1">
      <alignment horizontal="right" vertical="center" wrapText="1"/>
    </xf>
    <xf numFmtId="2" fontId="3" fillId="0" borderId="1" xfId="0" applyNumberFormat="1" applyFont="1" applyBorder="1" applyAlignment="1">
      <alignment horizontal="right" vertical="center" wrapText="1"/>
    </xf>
    <xf numFmtId="0" fontId="1" fillId="0" borderId="15" xfId="0" applyFont="1" applyBorder="1" applyAlignment="1">
      <alignment horizontal="center" vertical="center"/>
    </xf>
    <xf numFmtId="0" fontId="1" fillId="0" borderId="11" xfId="0" applyFont="1" applyBorder="1" applyAlignment="1">
      <alignment horizontal="center" vertical="center"/>
    </xf>
    <xf numFmtId="0" fontId="1" fillId="0" borderId="17" xfId="0" applyFont="1" applyBorder="1" applyAlignment="1">
      <alignment vertical="center"/>
    </xf>
    <xf numFmtId="167" fontId="1" fillId="0" borderId="19" xfId="0" applyNumberFormat="1" applyFont="1" applyBorder="1" applyAlignment="1">
      <alignment vertical="center" wrapText="1"/>
    </xf>
    <xf numFmtId="49" fontId="1" fillId="0" borderId="16" xfId="0" applyNumberFormat="1" applyFont="1" applyBorder="1" applyAlignment="1">
      <alignment vertical="center"/>
    </xf>
    <xf numFmtId="0" fontId="30" fillId="0" borderId="0" xfId="0" applyFont="1" applyAlignment="1">
      <alignment horizontal="left" vertical="center"/>
    </xf>
    <xf numFmtId="49" fontId="30" fillId="0" borderId="0" xfId="0" applyNumberFormat="1" applyFont="1" applyAlignment="1">
      <alignment horizontal="left" vertical="center"/>
    </xf>
    <xf numFmtId="169" fontId="19" fillId="0" borderId="1" xfId="0" applyNumberFormat="1" applyFont="1" applyBorder="1" applyAlignment="1">
      <alignment vertical="center"/>
    </xf>
    <xf numFmtId="0" fontId="31" fillId="0" borderId="0" xfId="0" applyFont="1" applyAlignment="1">
      <alignment horizontal="center" vertical="center"/>
    </xf>
    <xf numFmtId="0" fontId="21" fillId="0" borderId="0" xfId="3" applyFont="1" applyAlignment="1" applyProtection="1">
      <alignment horizontal="center" vertical="center" wrapText="1"/>
      <protection hidden="1"/>
    </xf>
    <xf numFmtId="0" fontId="22" fillId="0" borderId="0" xfId="3" applyFont="1" applyProtection="1">
      <protection hidden="1"/>
    </xf>
    <xf numFmtId="0" fontId="13" fillId="0" borderId="0" xfId="3" applyProtection="1">
      <protection hidden="1"/>
    </xf>
    <xf numFmtId="0" fontId="13" fillId="0" borderId="0" xfId="3" applyAlignment="1" applyProtection="1">
      <alignment vertical="top"/>
      <protection hidden="1"/>
    </xf>
    <xf numFmtId="0" fontId="8" fillId="0" borderId="0" xfId="3" applyFont="1" applyAlignment="1" applyProtection="1">
      <alignment vertical="top"/>
      <protection hidden="1"/>
    </xf>
    <xf numFmtId="0" fontId="8" fillId="0" borderId="0" xfId="3" applyFont="1" applyAlignment="1" applyProtection="1">
      <alignment vertical="center"/>
      <protection hidden="1"/>
    </xf>
    <xf numFmtId="0" fontId="23" fillId="0" borderId="0" xfId="3" applyFont="1" applyProtection="1">
      <protection hidden="1"/>
    </xf>
    <xf numFmtId="0" fontId="11" fillId="0" borderId="0" xfId="3" applyFont="1" applyAlignment="1" applyProtection="1">
      <alignment horizontal="center" vertical="top"/>
      <protection hidden="1"/>
    </xf>
    <xf numFmtId="0" fontId="8" fillId="0" borderId="0" xfId="3" applyFont="1" applyAlignment="1" applyProtection="1">
      <alignment horizontal="justify" vertical="center"/>
      <protection hidden="1"/>
    </xf>
    <xf numFmtId="0" fontId="23" fillId="0" borderId="0" xfId="3" applyFont="1" applyAlignment="1" applyProtection="1">
      <alignment vertical="top" wrapText="1"/>
      <protection hidden="1"/>
    </xf>
    <xf numFmtId="165" fontId="7" fillId="0" borderId="0" xfId="3" quotePrefix="1" applyNumberFormat="1" applyFont="1" applyAlignment="1" applyProtection="1">
      <alignment horizontal="left" vertical="top" wrapText="1" indent="1"/>
      <protection hidden="1"/>
    </xf>
    <xf numFmtId="0" fontId="8" fillId="0" borderId="0" xfId="3" applyFont="1" applyAlignment="1" applyProtection="1">
      <alignment horizontal="justify" vertical="top"/>
      <protection hidden="1"/>
    </xf>
    <xf numFmtId="0" fontId="24" fillId="0" borderId="0" xfId="3" applyFont="1" applyAlignment="1" applyProtection="1">
      <alignment horizontal="justify" vertical="center"/>
      <protection hidden="1"/>
    </xf>
    <xf numFmtId="0" fontId="8" fillId="0" borderId="0" xfId="3" applyFont="1" applyAlignment="1" applyProtection="1">
      <alignment horizontal="right" vertical="top" wrapText="1"/>
      <protection hidden="1"/>
    </xf>
    <xf numFmtId="0" fontId="8" fillId="0" borderId="0" xfId="3" applyFont="1" applyAlignment="1" applyProtection="1">
      <alignment horizontal="center" vertical="top" wrapText="1"/>
      <protection hidden="1"/>
    </xf>
    <xf numFmtId="0" fontId="7" fillId="0" borderId="0" xfId="3" applyFont="1" applyAlignment="1" applyProtection="1">
      <alignment horizontal="left" vertical="top"/>
      <protection hidden="1"/>
    </xf>
    <xf numFmtId="165" fontId="7" fillId="0" borderId="0" xfId="3" quotePrefix="1" applyNumberFormat="1" applyFont="1" applyAlignment="1" applyProtection="1">
      <alignment horizontal="left" vertical="top" wrapText="1"/>
      <protection hidden="1"/>
    </xf>
    <xf numFmtId="0" fontId="8" fillId="0" borderId="0" xfId="3" applyFont="1" applyProtection="1">
      <protection hidden="1"/>
    </xf>
    <xf numFmtId="0" fontId="24" fillId="0" borderId="0" xfId="3" applyFont="1" applyAlignment="1" applyProtection="1">
      <alignment horizontal="center" vertical="top"/>
      <protection hidden="1"/>
    </xf>
    <xf numFmtId="0" fontId="8" fillId="0" borderId="0" xfId="3" applyFont="1" applyAlignment="1" applyProtection="1">
      <alignment horizontal="justify"/>
      <protection hidden="1"/>
    </xf>
    <xf numFmtId="0" fontId="4" fillId="0" borderId="1" xfId="0" applyFont="1" applyBorder="1" applyAlignment="1" applyProtection="1">
      <alignment horizontal="left" vertical="center"/>
      <protection hidden="1"/>
    </xf>
    <xf numFmtId="0" fontId="4" fillId="0" borderId="1" xfId="0" applyFont="1" applyBorder="1" applyAlignment="1" applyProtection="1">
      <alignment horizontal="center" vertical="center"/>
      <protection hidden="1"/>
    </xf>
    <xf numFmtId="0" fontId="9" fillId="0" borderId="0" xfId="0" applyFont="1" applyAlignment="1">
      <alignment vertical="center"/>
    </xf>
    <xf numFmtId="0" fontId="9" fillId="0" borderId="0" xfId="0" applyFont="1" applyAlignment="1" applyProtection="1">
      <alignment vertical="center"/>
      <protection hidden="1"/>
    </xf>
    <xf numFmtId="0" fontId="13" fillId="0" borderId="13" xfId="0" applyFont="1" applyBorder="1" applyAlignment="1" applyProtection="1">
      <alignment horizontal="center" vertical="center" wrapText="1"/>
      <protection hidden="1"/>
    </xf>
    <xf numFmtId="0" fontId="13" fillId="0" borderId="20" xfId="0" applyFont="1" applyBorder="1" applyAlignment="1" applyProtection="1">
      <alignment horizontal="center" vertical="center" wrapText="1"/>
      <protection hidden="1"/>
    </xf>
    <xf numFmtId="0" fontId="13" fillId="0" borderId="14" xfId="0" applyFont="1" applyBorder="1" applyAlignment="1" applyProtection="1">
      <alignment horizontal="center" vertical="center" wrapText="1"/>
      <protection hidden="1"/>
    </xf>
    <xf numFmtId="0" fontId="32" fillId="0" borderId="1" xfId="0" applyFont="1" applyBorder="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27" fillId="0" borderId="0" xfId="0" applyFont="1" applyAlignment="1" applyProtection="1">
      <alignment horizontal="center" vertical="center"/>
      <protection hidden="1"/>
    </xf>
    <xf numFmtId="49" fontId="13" fillId="0" borderId="1" xfId="0" applyNumberFormat="1" applyFont="1" applyBorder="1" applyAlignment="1">
      <alignment horizontal="center" vertical="center" wrapText="1"/>
    </xf>
    <xf numFmtId="0" fontId="9" fillId="0" borderId="1" xfId="0" applyFont="1" applyBorder="1" applyAlignment="1">
      <alignment vertical="center"/>
    </xf>
    <xf numFmtId="0" fontId="11" fillId="0" borderId="1" xfId="0" applyFont="1" applyBorder="1" applyAlignment="1">
      <alignment vertical="center" wrapText="1"/>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2" fontId="9" fillId="0" borderId="1" xfId="0" applyNumberFormat="1" applyFont="1" applyBorder="1" applyAlignment="1">
      <alignment horizontal="center" vertical="center" wrapText="1"/>
    </xf>
    <xf numFmtId="166" fontId="13" fillId="0" borderId="1" xfId="6" applyNumberFormat="1" applyFont="1" applyFill="1" applyBorder="1" applyAlignment="1">
      <alignment horizontal="center" vertical="center"/>
    </xf>
    <xf numFmtId="2" fontId="9" fillId="0" borderId="1" xfId="0" applyNumberFormat="1" applyFont="1" applyBorder="1" applyAlignment="1">
      <alignment vertical="center"/>
    </xf>
    <xf numFmtId="2" fontId="13" fillId="0" borderId="1" xfId="6" applyNumberFormat="1" applyFont="1" applyFill="1" applyBorder="1" applyAlignment="1">
      <alignment horizontal="center" vertical="center"/>
    </xf>
    <xf numFmtId="0" fontId="13" fillId="0" borderId="1" xfId="0" applyFont="1" applyBorder="1" applyAlignment="1">
      <alignment horizontal="center" vertical="center"/>
    </xf>
    <xf numFmtId="0" fontId="32" fillId="0" borderId="3" xfId="0" applyFont="1" applyBorder="1" applyAlignment="1" applyProtection="1">
      <alignment horizontal="right" vertical="top"/>
      <protection hidden="1"/>
    </xf>
    <xf numFmtId="0" fontId="13" fillId="0" borderId="1" xfId="0" applyFont="1" applyBorder="1" applyAlignment="1">
      <alignment vertical="center"/>
    </xf>
    <xf numFmtId="0" fontId="32" fillId="0" borderId="1" xfId="0" applyFont="1" applyBorder="1" applyAlignment="1" applyProtection="1">
      <alignment horizontal="right" vertical="center"/>
      <protection hidden="1"/>
    </xf>
    <xf numFmtId="10" fontId="13" fillId="4" borderId="1" xfId="0" applyNumberFormat="1" applyFont="1" applyFill="1" applyBorder="1" applyAlignment="1" applyProtection="1">
      <alignment vertical="center" wrapText="1"/>
      <protection locked="0" hidden="1"/>
    </xf>
    <xf numFmtId="10" fontId="13" fillId="0" borderId="1" xfId="0" applyNumberFormat="1" applyFont="1" applyBorder="1" applyAlignment="1" applyProtection="1">
      <alignment horizontal="center" vertical="center"/>
      <protection hidden="1"/>
    </xf>
    <xf numFmtId="2" fontId="13" fillId="0" borderId="1" xfId="0" applyNumberFormat="1" applyFont="1" applyBorder="1" applyAlignment="1" applyProtection="1">
      <alignment horizontal="right" vertical="center" wrapText="1"/>
      <protection hidden="1"/>
    </xf>
    <xf numFmtId="0" fontId="13" fillId="0" borderId="1" xfId="0" applyFont="1" applyBorder="1" applyAlignment="1" applyProtection="1">
      <alignment horizontal="right"/>
      <protection hidden="1"/>
    </xf>
    <xf numFmtId="0" fontId="11" fillId="0" borderId="1" xfId="0" applyFont="1" applyBorder="1" applyAlignment="1" applyProtection="1">
      <alignment horizontal="right" vertical="center" wrapText="1"/>
      <protection hidden="1"/>
    </xf>
    <xf numFmtId="0" fontId="13" fillId="0" borderId="1" xfId="0" applyFont="1" applyBorder="1" applyAlignment="1" applyProtection="1">
      <alignment vertical="center" wrapText="1"/>
      <protection hidden="1"/>
    </xf>
    <xf numFmtId="0" fontId="9" fillId="0" borderId="0" xfId="0" applyFont="1" applyAlignment="1">
      <alignment horizontal="center" vertical="center"/>
    </xf>
    <xf numFmtId="2" fontId="9" fillId="0" borderId="0" xfId="0" applyNumberFormat="1" applyFont="1" applyAlignment="1">
      <alignment vertical="center"/>
    </xf>
    <xf numFmtId="0" fontId="9" fillId="0" borderId="0" xfId="0" applyFont="1" applyProtection="1">
      <protection hidden="1"/>
    </xf>
    <xf numFmtId="0" fontId="13" fillId="0" borderId="0" xfId="0" applyFont="1" applyAlignment="1" applyProtection="1">
      <alignment horizontal="center" vertical="center"/>
      <protection hidden="1"/>
    </xf>
    <xf numFmtId="0" fontId="13" fillId="0" borderId="0" xfId="0" applyFont="1" applyAlignment="1" applyProtection="1">
      <alignment vertical="center"/>
      <protection hidden="1"/>
    </xf>
    <xf numFmtId="0" fontId="13" fillId="0" borderId="2" xfId="0" applyFont="1" applyBorder="1" applyAlignment="1">
      <alignment horizontal="center" vertical="center"/>
    </xf>
    <xf numFmtId="0" fontId="2" fillId="0" borderId="18" xfId="0" applyFont="1" applyBorder="1" applyAlignment="1" applyProtection="1">
      <alignment vertical="center" wrapText="1"/>
      <protection hidden="1"/>
    </xf>
    <xf numFmtId="9" fontId="9" fillId="0" borderId="1" xfId="0" applyNumberFormat="1" applyFont="1" applyBorder="1" applyAlignment="1">
      <alignment horizontal="center" vertical="center"/>
    </xf>
    <xf numFmtId="49" fontId="9" fillId="0" borderId="18" xfId="0" applyNumberFormat="1" applyFont="1" applyBorder="1" applyAlignment="1">
      <alignment horizontal="center" vertical="center" wrapText="1"/>
    </xf>
    <xf numFmtId="2" fontId="11" fillId="0" borderId="1" xfId="0" applyNumberFormat="1" applyFont="1" applyBorder="1" applyAlignment="1" applyProtection="1">
      <alignment horizontal="right" vertical="center" wrapText="1"/>
      <protection hidden="1"/>
    </xf>
    <xf numFmtId="9" fontId="9" fillId="4" borderId="1" xfId="0" applyNumberFormat="1"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protection locked="0"/>
    </xf>
    <xf numFmtId="0" fontId="0" fillId="0" borderId="1" xfId="0" applyBorder="1" applyAlignment="1">
      <alignment horizontal="left" vertical="center" wrapText="1"/>
    </xf>
    <xf numFmtId="0" fontId="0" fillId="0" borderId="1" xfId="0" applyBorder="1" applyAlignment="1">
      <alignment horizontal="justify" vertical="top" wrapText="1"/>
    </xf>
    <xf numFmtId="0" fontId="0" fillId="0" borderId="1" xfId="0" applyBorder="1" applyAlignment="1">
      <alignment horizontal="justify" vertical="center" wrapText="1"/>
    </xf>
    <xf numFmtId="0" fontId="13" fillId="0" borderId="1" xfId="0" applyFont="1" applyBorder="1" applyAlignment="1">
      <alignment horizontal="center" vertical="center" wrapText="1"/>
    </xf>
    <xf numFmtId="165" fontId="9" fillId="0" borderId="1" xfId="0" applyNumberFormat="1" applyFont="1" applyBorder="1" applyAlignment="1">
      <alignment vertical="center"/>
    </xf>
    <xf numFmtId="2" fontId="32" fillId="0" borderId="1" xfId="0" applyNumberFormat="1" applyFont="1" applyBorder="1" applyAlignment="1" applyProtection="1">
      <alignment horizontal="right" vertical="top"/>
      <protection hidden="1"/>
    </xf>
    <xf numFmtId="0" fontId="0" fillId="0" borderId="19" xfId="0" applyBorder="1"/>
    <xf numFmtId="0" fontId="13" fillId="0" borderId="3" xfId="0" applyFont="1" applyBorder="1" applyAlignment="1" applyProtection="1">
      <alignment horizontal="center" vertical="center" wrapText="1"/>
      <protection hidden="1"/>
    </xf>
    <xf numFmtId="167" fontId="4" fillId="6" borderId="1" xfId="0" applyNumberFormat="1" applyFont="1" applyFill="1" applyBorder="1" applyAlignment="1">
      <alignment vertical="center"/>
    </xf>
    <xf numFmtId="0" fontId="8" fillId="0" borderId="1" xfId="0" applyFont="1" applyBorder="1" applyAlignment="1" applyProtection="1">
      <alignment horizontal="justify" vertical="center" wrapText="1"/>
      <protection hidden="1"/>
    </xf>
    <xf numFmtId="0" fontId="8" fillId="0" borderId="1" xfId="0" applyFont="1" applyBorder="1" applyAlignment="1" applyProtection="1">
      <alignment horizontal="justify" vertical="center"/>
      <protection hidden="1"/>
    </xf>
    <xf numFmtId="0" fontId="8" fillId="0" borderId="2"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168" fontId="8" fillId="0" borderId="2" xfId="0" applyNumberFormat="1" applyFont="1" applyBorder="1" applyAlignment="1" applyProtection="1">
      <alignment horizontal="center" vertical="center"/>
      <protection hidden="1"/>
    </xf>
    <xf numFmtId="168" fontId="8" fillId="0" borderId="20" xfId="0" applyNumberFormat="1" applyFont="1" applyBorder="1" applyAlignment="1" applyProtection="1">
      <alignment horizontal="center" vertical="center"/>
      <protection hidden="1"/>
    </xf>
    <xf numFmtId="168" fontId="8" fillId="0" borderId="3" xfId="0" applyNumberFormat="1" applyFont="1" applyBorder="1" applyAlignment="1" applyProtection="1">
      <alignment horizontal="center" vertical="center"/>
      <protection hidden="1"/>
    </xf>
    <xf numFmtId="1" fontId="8" fillId="0" borderId="2" xfId="0" applyNumberFormat="1" applyFont="1" applyBorder="1" applyAlignment="1" applyProtection="1">
      <alignment horizontal="center" vertical="center"/>
      <protection hidden="1"/>
    </xf>
    <xf numFmtId="1" fontId="8" fillId="0" borderId="20" xfId="0" applyNumberFormat="1" applyFont="1" applyBorder="1" applyAlignment="1" applyProtection="1">
      <alignment horizontal="center" vertical="center"/>
      <protection hidden="1"/>
    </xf>
    <xf numFmtId="1" fontId="8" fillId="0" borderId="3" xfId="0" applyNumberFormat="1" applyFont="1" applyBorder="1" applyAlignment="1" applyProtection="1">
      <alignment horizontal="center" vertical="center"/>
      <protection hidden="1"/>
    </xf>
    <xf numFmtId="0" fontId="24" fillId="0" borderId="21" xfId="3" applyFont="1" applyBorder="1" applyAlignment="1" applyProtection="1">
      <alignment horizontal="center" vertical="center"/>
      <protection hidden="1"/>
    </xf>
    <xf numFmtId="0" fontId="24" fillId="0" borderId="0" xfId="3" applyFont="1" applyAlignment="1" applyProtection="1">
      <alignment horizontal="left" vertical="top" wrapText="1"/>
      <protection hidden="1"/>
    </xf>
    <xf numFmtId="0" fontId="24" fillId="0" borderId="0" xfId="3" applyFont="1" applyAlignment="1" applyProtection="1">
      <alignment horizontal="left" vertical="top"/>
      <protection hidden="1"/>
    </xf>
    <xf numFmtId="0" fontId="17" fillId="0" borderId="0" xfId="3" applyFont="1" applyAlignment="1" applyProtection="1">
      <alignment horizontal="center" vertical="top"/>
      <protection hidden="1"/>
    </xf>
    <xf numFmtId="0" fontId="17" fillId="0" borderId="22" xfId="3" applyFont="1" applyBorder="1" applyAlignment="1" applyProtection="1">
      <alignment horizontal="center" vertical="top"/>
      <protection hidden="1"/>
    </xf>
    <xf numFmtId="0" fontId="20" fillId="3" borderId="0" xfId="3" applyFont="1" applyFill="1" applyAlignment="1" applyProtection="1">
      <alignment horizontal="center" vertical="center" wrapText="1"/>
      <protection hidden="1"/>
    </xf>
    <xf numFmtId="0" fontId="27" fillId="0" borderId="1" xfId="0" applyFont="1" applyBorder="1" applyAlignment="1" applyProtection="1">
      <alignment horizontal="justify" vertical="center" wrapText="1"/>
      <protection hidden="1"/>
    </xf>
    <xf numFmtId="0" fontId="27" fillId="0" borderId="1" xfId="0" applyFont="1" applyBorder="1" applyAlignment="1" applyProtection="1">
      <alignment horizontal="justify" vertical="center"/>
      <protection hidden="1"/>
    </xf>
    <xf numFmtId="0" fontId="10" fillId="0" borderId="17" xfId="4" applyFont="1" applyBorder="1" applyAlignment="1" applyProtection="1">
      <alignment horizontal="left" vertical="center" wrapText="1"/>
      <protection hidden="1"/>
    </xf>
    <xf numFmtId="0" fontId="11" fillId="0" borderId="20" xfId="4" applyFont="1" applyBorder="1" applyAlignment="1" applyProtection="1">
      <alignment horizontal="center" vertical="center" wrapText="1"/>
      <protection hidden="1"/>
    </xf>
    <xf numFmtId="0" fontId="12" fillId="3" borderId="0" xfId="4" applyFont="1" applyFill="1" applyAlignment="1" applyProtection="1">
      <alignment horizontal="center" vertical="center"/>
      <protection hidden="1"/>
    </xf>
    <xf numFmtId="0" fontId="6" fillId="5" borderId="0" xfId="5" applyFill="1"/>
    <xf numFmtId="0" fontId="4" fillId="0" borderId="1" xfId="0" applyFont="1" applyBorder="1" applyAlignment="1" applyProtection="1">
      <alignment horizontal="center" vertical="center"/>
      <protection hidden="1"/>
    </xf>
    <xf numFmtId="0" fontId="4" fillId="0" borderId="1" xfId="0" applyFont="1" applyBorder="1" applyAlignment="1" applyProtection="1">
      <alignment horizontal="left" vertical="center"/>
      <protection hidden="1"/>
    </xf>
    <xf numFmtId="0" fontId="0" fillId="4" borderId="1" xfId="0" applyFill="1" applyBorder="1" applyProtection="1">
      <protection locked="0" hidden="1"/>
    </xf>
    <xf numFmtId="0" fontId="33" fillId="0" borderId="1" xfId="0" applyFont="1" applyBorder="1" applyAlignment="1">
      <alignment horizontal="center" vertical="center"/>
    </xf>
    <xf numFmtId="49" fontId="3" fillId="0" borderId="1" xfId="0" applyNumberFormat="1" applyFont="1" applyBorder="1" applyAlignment="1">
      <alignment horizontal="center" vertical="center" wrapText="1"/>
    </xf>
    <xf numFmtId="0" fontId="11" fillId="0" borderId="23" xfId="0" applyFont="1" applyBorder="1" applyAlignment="1" applyProtection="1">
      <alignment horizontal="center" vertical="center" wrapText="1"/>
      <protection hidden="1"/>
    </xf>
    <xf numFmtId="0" fontId="11" fillId="0" borderId="18" xfId="0" applyFont="1" applyBorder="1" applyAlignment="1" applyProtection="1">
      <alignment horizontal="center" vertical="center" wrapText="1"/>
      <protection hidden="1"/>
    </xf>
    <xf numFmtId="0" fontId="32" fillId="0" borderId="13" xfId="0" applyFont="1" applyBorder="1" applyAlignment="1" applyProtection="1">
      <alignment horizontal="center" vertical="center" wrapText="1"/>
      <protection hidden="1"/>
    </xf>
    <xf numFmtId="0" fontId="32" fillId="0" borderId="19" xfId="0" applyFont="1" applyBorder="1" applyAlignment="1" applyProtection="1">
      <alignment horizontal="center" vertical="center" wrapText="1"/>
      <protection hidden="1"/>
    </xf>
    <xf numFmtId="0" fontId="32" fillId="0" borderId="11" xfId="0" applyFont="1" applyBorder="1" applyAlignment="1" applyProtection="1">
      <alignment horizontal="center" vertical="center" wrapText="1"/>
      <protection hidden="1"/>
    </xf>
    <xf numFmtId="0" fontId="32" fillId="0" borderId="12" xfId="0" applyFont="1" applyBorder="1" applyAlignment="1" applyProtection="1">
      <alignment horizontal="center" vertical="center" wrapText="1"/>
      <protection hidden="1"/>
    </xf>
    <xf numFmtId="2" fontId="3" fillId="0" borderId="1" xfId="0" applyNumberFormat="1" applyFont="1" applyBorder="1" applyAlignment="1">
      <alignment horizontal="center" vertical="center" wrapText="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2" xfId="0" applyFont="1" applyBorder="1" applyAlignment="1" applyProtection="1">
      <alignment horizontal="left" vertical="center" wrapText="1"/>
      <protection hidden="1"/>
    </xf>
    <xf numFmtId="0" fontId="4" fillId="0" borderId="20" xfId="0" applyFont="1" applyBorder="1" applyAlignment="1" applyProtection="1">
      <alignment horizontal="left" vertical="center" wrapText="1"/>
      <protection hidden="1"/>
    </xf>
    <xf numFmtId="0" fontId="4" fillId="0" borderId="3" xfId="0" applyFont="1" applyBorder="1" applyAlignment="1" applyProtection="1">
      <alignment horizontal="left" vertical="center" wrapText="1"/>
      <protection hidden="1"/>
    </xf>
    <xf numFmtId="0" fontId="2" fillId="0" borderId="23" xfId="0" applyFont="1" applyBorder="1" applyAlignment="1" applyProtection="1">
      <alignment horizontal="center" vertical="center" wrapText="1"/>
      <protection hidden="1"/>
    </xf>
    <xf numFmtId="0" fontId="2" fillId="0" borderId="18"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3" fillId="0" borderId="20"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32" fillId="0" borderId="0" xfId="0" applyFont="1" applyAlignment="1" applyProtection="1">
      <alignment horizontal="left" vertical="center" wrapText="1"/>
      <protection hidden="1"/>
    </xf>
    <xf numFmtId="49" fontId="9" fillId="0" borderId="23" xfId="0" applyNumberFormat="1" applyFont="1" applyBorder="1" applyAlignment="1">
      <alignment horizontal="center" vertical="center" wrapText="1"/>
    </xf>
    <xf numFmtId="49" fontId="9" fillId="0" borderId="18" xfId="0" applyNumberFormat="1" applyFont="1" applyBorder="1" applyAlignment="1">
      <alignment horizontal="center" vertical="center" wrapText="1"/>
    </xf>
    <xf numFmtId="0" fontId="34" fillId="0" borderId="23" xfId="0" applyFont="1" applyBorder="1" applyAlignment="1" applyProtection="1">
      <alignment horizontal="center" vertical="center" wrapText="1"/>
      <protection hidden="1"/>
    </xf>
    <xf numFmtId="0" fontId="34" fillId="0" borderId="18" xfId="0" applyFont="1" applyBorder="1" applyAlignment="1" applyProtection="1">
      <alignment horizontal="center" vertical="center" wrapText="1"/>
      <protection hidden="1"/>
    </xf>
    <xf numFmtId="0" fontId="32" fillId="0" borderId="2" xfId="0" applyFont="1" applyBorder="1" applyAlignment="1" applyProtection="1">
      <alignment horizontal="right" vertical="top"/>
      <protection hidden="1"/>
    </xf>
    <xf numFmtId="0" fontId="32" fillId="0" borderId="20" xfId="0" applyFont="1" applyBorder="1" applyAlignment="1" applyProtection="1">
      <alignment horizontal="right" vertical="top"/>
      <protection hidden="1"/>
    </xf>
    <xf numFmtId="49" fontId="13" fillId="0" borderId="23" xfId="0" applyNumberFormat="1" applyFont="1" applyBorder="1" applyAlignment="1">
      <alignment horizontal="center" vertical="center" wrapText="1"/>
    </xf>
    <xf numFmtId="49" fontId="13" fillId="0" borderId="18" xfId="0" applyNumberFormat="1" applyFont="1" applyBorder="1" applyAlignment="1">
      <alignment horizontal="center" vertical="center" wrapText="1"/>
    </xf>
    <xf numFmtId="0" fontId="35" fillId="0" borderId="2"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3"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vertical="center"/>
    </xf>
    <xf numFmtId="0" fontId="1" fillId="0" borderId="23" xfId="0" applyFont="1" applyBorder="1" applyAlignment="1">
      <alignment vertical="center"/>
    </xf>
    <xf numFmtId="0" fontId="1" fillId="0" borderId="3" xfId="0" applyFont="1" applyBorder="1" applyAlignment="1">
      <alignment vertical="center"/>
    </xf>
    <xf numFmtId="0" fontId="29" fillId="0" borderId="1" xfId="0" applyFont="1" applyBorder="1" applyAlignment="1">
      <alignment horizontal="justify" vertical="center" wrapText="1"/>
    </xf>
    <xf numFmtId="0" fontId="14" fillId="0" borderId="1" xfId="0" applyFont="1" applyBorder="1" applyAlignment="1" applyProtection="1">
      <alignment horizontal="center" vertical="center" wrapText="1"/>
      <protection hidden="1"/>
    </xf>
    <xf numFmtId="0" fontId="18" fillId="0" borderId="1" xfId="0" applyFont="1" applyBorder="1" applyAlignment="1">
      <alignment horizontal="center" vertical="center" wrapText="1"/>
    </xf>
    <xf numFmtId="0" fontId="1" fillId="0" borderId="1" xfId="0" applyFont="1" applyBorder="1" applyAlignment="1">
      <alignment vertical="top"/>
    </xf>
    <xf numFmtId="0" fontId="2"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17" fillId="0" borderId="2" xfId="0" applyFont="1" applyBorder="1" applyAlignment="1">
      <alignment horizontal="center" vertical="top" wrapText="1"/>
    </xf>
    <xf numFmtId="0" fontId="17" fillId="0" borderId="3" xfId="0" applyFont="1" applyBorder="1" applyAlignment="1">
      <alignment horizontal="center" vertical="top" wrapText="1"/>
    </xf>
    <xf numFmtId="0" fontId="14" fillId="0" borderId="1" xfId="0" applyFont="1" applyBorder="1" applyAlignment="1">
      <alignment horizontal="center" vertical="center" wrapText="1"/>
    </xf>
    <xf numFmtId="0" fontId="16" fillId="0" borderId="1" xfId="0" applyFont="1" applyBorder="1" applyAlignment="1">
      <alignment horizontal="left" vertical="center" wrapText="1"/>
    </xf>
    <xf numFmtId="0" fontId="2"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36" fillId="0" borderId="2" xfId="0" applyFont="1" applyBorder="1" applyAlignment="1">
      <alignment horizontal="center" vertical="top" wrapText="1"/>
    </xf>
    <xf numFmtId="0" fontId="36" fillId="0" borderId="3" xfId="0" applyFont="1" applyBorder="1" applyAlignment="1">
      <alignment horizontal="center" vertical="top" wrapText="1"/>
    </xf>
  </cellXfs>
  <cellStyles count="7">
    <cellStyle name="Currency 2" xfId="1" xr:uid="{00000000-0005-0000-0000-000000000000}"/>
    <cellStyle name="Normal" xfId="0" builtinId="0"/>
    <cellStyle name="Normal 2" xfId="2" xr:uid="{00000000-0005-0000-0000-000002000000}"/>
    <cellStyle name="Normal 4" xfId="3" xr:uid="{00000000-0005-0000-0000-000003000000}"/>
    <cellStyle name="Normal_Attacments TW 04" xfId="4" xr:uid="{00000000-0005-0000-0000-000004000000}"/>
    <cellStyle name="Normal_Entertainment Form" xfId="5" xr:uid="{00000000-0005-0000-0000-000005000000}"/>
    <cellStyle name="Percent" xfId="6" builtinId="5"/>
  </cellStyles>
  <dxfs count="2">
    <dxf>
      <font>
        <condense val="0"/>
        <extend val="0"/>
        <color indexed="9"/>
      </font>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
  <sheetViews>
    <sheetView workbookViewId="0">
      <selection activeCell="F9" sqref="F9"/>
    </sheetView>
  </sheetViews>
  <sheetFormatPr defaultRowHeight="15" x14ac:dyDescent="0.25"/>
  <cols>
    <col min="1" max="1" width="27.5703125" customWidth="1"/>
    <col min="2" max="2" width="14.85546875" customWidth="1"/>
    <col min="3" max="3" width="13.140625" customWidth="1"/>
    <col min="8" max="8" width="45.85546875" customWidth="1"/>
  </cols>
  <sheetData>
    <row r="1" spans="1:8" ht="54.95" customHeight="1" x14ac:dyDescent="0.25">
      <c r="A1" s="2" t="s">
        <v>21</v>
      </c>
      <c r="B1" s="143" t="s">
        <v>54</v>
      </c>
      <c r="C1" s="144"/>
      <c r="D1" s="144"/>
      <c r="E1" s="144"/>
      <c r="F1" s="144"/>
      <c r="G1" s="144"/>
      <c r="H1" s="144"/>
    </row>
    <row r="2" spans="1:8" ht="54.95" customHeight="1" x14ac:dyDescent="0.25">
      <c r="A2" s="2" t="s">
        <v>22</v>
      </c>
      <c r="B2" s="145"/>
      <c r="C2" s="146"/>
      <c r="D2" s="146"/>
      <c r="E2" s="146"/>
      <c r="F2" s="146"/>
      <c r="G2" s="146"/>
      <c r="H2" s="147"/>
    </row>
    <row r="3" spans="1:8" ht="54.95" customHeight="1" x14ac:dyDescent="0.25">
      <c r="A3" s="2" t="s">
        <v>23</v>
      </c>
      <c r="B3" s="145"/>
      <c r="C3" s="146"/>
      <c r="D3" s="146"/>
      <c r="E3" s="146"/>
      <c r="F3" s="146"/>
      <c r="G3" s="146"/>
      <c r="H3" s="147"/>
    </row>
    <row r="4" spans="1:8" ht="54.95" customHeight="1" x14ac:dyDescent="0.25">
      <c r="A4" s="3"/>
      <c r="B4" s="148"/>
      <c r="C4" s="149"/>
      <c r="D4" s="149"/>
      <c r="E4" s="149"/>
      <c r="F4" s="149"/>
      <c r="G4" s="149"/>
      <c r="H4" s="150"/>
    </row>
    <row r="5" spans="1:8" ht="54.95" customHeight="1" x14ac:dyDescent="0.25">
      <c r="A5" s="2" t="s">
        <v>24</v>
      </c>
      <c r="B5" s="151" t="s">
        <v>55</v>
      </c>
      <c r="C5" s="152"/>
      <c r="D5" s="152"/>
      <c r="E5" s="152"/>
      <c r="F5" s="152"/>
      <c r="G5" s="152"/>
      <c r="H5" s="153"/>
    </row>
  </sheetData>
  <mergeCells count="5">
    <mergeCell ref="B1:H1"/>
    <mergeCell ref="B2:H2"/>
    <mergeCell ref="B3:H3"/>
    <mergeCell ref="B4:H4"/>
    <mergeCell ref="B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4"/>
  <sheetViews>
    <sheetView workbookViewId="0">
      <selection activeCell="C52" sqref="C52"/>
    </sheetView>
  </sheetViews>
  <sheetFormatPr defaultRowHeight="16.5" x14ac:dyDescent="0.3"/>
  <cols>
    <col min="1" max="1" width="9.140625" style="75"/>
    <col min="2" max="2" width="9.140625" style="76"/>
    <col min="3" max="3" width="83" style="76" customWidth="1"/>
    <col min="4" max="4" width="75.5703125" style="75" customWidth="1"/>
    <col min="5" max="16384" width="9.140625" style="74"/>
  </cols>
  <sheetData>
    <row r="1" spans="1:11" ht="96.75" customHeight="1" x14ac:dyDescent="0.3">
      <c r="A1" s="159" t="s">
        <v>103</v>
      </c>
      <c r="B1" s="159"/>
      <c r="C1" s="159"/>
      <c r="D1" s="72"/>
      <c r="E1" s="73"/>
      <c r="F1" s="73"/>
      <c r="G1" s="73"/>
      <c r="H1" s="73"/>
      <c r="I1" s="73"/>
      <c r="J1" s="73"/>
      <c r="K1" s="73"/>
    </row>
    <row r="2" spans="1:11" ht="18" customHeight="1" x14ac:dyDescent="0.3">
      <c r="D2" s="77"/>
      <c r="E2" s="78"/>
      <c r="F2" s="78"/>
      <c r="G2" s="78"/>
      <c r="H2" s="78"/>
      <c r="I2" s="78"/>
      <c r="J2" s="78"/>
      <c r="K2" s="78"/>
    </row>
    <row r="3" spans="1:11" ht="18" customHeight="1" x14ac:dyDescent="0.3">
      <c r="A3" s="79" t="s">
        <v>2</v>
      </c>
      <c r="B3" s="76" t="s">
        <v>57</v>
      </c>
      <c r="D3" s="80"/>
      <c r="E3" s="81"/>
      <c r="F3" s="81"/>
      <c r="G3" s="81"/>
      <c r="H3" s="81"/>
      <c r="I3" s="81"/>
      <c r="J3" s="81"/>
      <c r="K3" s="81"/>
    </row>
    <row r="4" spans="1:11" ht="18" customHeight="1" x14ac:dyDescent="0.3">
      <c r="B4" s="82" t="s">
        <v>58</v>
      </c>
      <c r="C4" s="83" t="s">
        <v>59</v>
      </c>
      <c r="D4" s="80"/>
      <c r="E4" s="81"/>
      <c r="F4" s="81"/>
      <c r="G4" s="81"/>
      <c r="H4" s="81"/>
      <c r="I4" s="81"/>
      <c r="J4" s="81"/>
      <c r="K4" s="81"/>
    </row>
    <row r="5" spans="1:11" ht="38.1" customHeight="1" x14ac:dyDescent="0.3">
      <c r="B5" s="82" t="s">
        <v>60</v>
      </c>
      <c r="C5" s="83" t="s">
        <v>61</v>
      </c>
      <c r="D5" s="80"/>
      <c r="E5" s="81"/>
      <c r="F5" s="81"/>
      <c r="G5" s="81"/>
      <c r="H5" s="81"/>
      <c r="I5" s="81"/>
      <c r="J5" s="81"/>
      <c r="K5" s="81"/>
    </row>
    <row r="6" spans="1:11" ht="18" customHeight="1" x14ac:dyDescent="0.3">
      <c r="B6" s="82" t="s">
        <v>62</v>
      </c>
      <c r="C6" s="83" t="s">
        <v>63</v>
      </c>
      <c r="D6" s="80"/>
      <c r="E6" s="81"/>
      <c r="F6" s="81"/>
      <c r="G6" s="81"/>
      <c r="H6" s="81"/>
      <c r="I6" s="81"/>
      <c r="J6" s="81"/>
      <c r="K6" s="81"/>
    </row>
    <row r="7" spans="1:11" ht="18" customHeight="1" x14ac:dyDescent="0.3">
      <c r="B7" s="82" t="s">
        <v>64</v>
      </c>
      <c r="C7" s="83" t="s">
        <v>65</v>
      </c>
      <c r="D7" s="80"/>
      <c r="E7" s="81"/>
      <c r="F7" s="81"/>
      <c r="G7" s="81"/>
      <c r="H7" s="81"/>
      <c r="I7" s="81"/>
      <c r="J7" s="81"/>
      <c r="K7" s="81"/>
    </row>
    <row r="8" spans="1:11" ht="18" customHeight="1" x14ac:dyDescent="0.3">
      <c r="B8" s="82" t="s">
        <v>66</v>
      </c>
      <c r="C8" s="83" t="s">
        <v>67</v>
      </c>
      <c r="D8" s="80"/>
      <c r="E8" s="81"/>
      <c r="F8" s="81"/>
      <c r="G8" s="81"/>
      <c r="H8" s="81"/>
      <c r="I8" s="81"/>
      <c r="J8" s="81"/>
      <c r="K8" s="81"/>
    </row>
    <row r="9" spans="1:11" ht="18" customHeight="1" x14ac:dyDescent="0.3">
      <c r="B9" s="82" t="s">
        <v>68</v>
      </c>
      <c r="C9" s="83" t="s">
        <v>69</v>
      </c>
      <c r="D9" s="80"/>
      <c r="E9" s="81"/>
      <c r="F9" s="81"/>
      <c r="G9" s="81"/>
      <c r="H9" s="81"/>
      <c r="I9" s="81"/>
      <c r="J9" s="81"/>
      <c r="K9" s="81"/>
    </row>
    <row r="10" spans="1:11" ht="18" customHeight="1" x14ac:dyDescent="0.3">
      <c r="B10" s="82"/>
      <c r="C10" s="83"/>
      <c r="D10" s="80"/>
      <c r="E10" s="81"/>
      <c r="F10" s="81"/>
      <c r="G10" s="81"/>
      <c r="H10" s="81"/>
      <c r="I10" s="81"/>
      <c r="J10" s="81"/>
      <c r="K10" s="81"/>
    </row>
    <row r="11" spans="1:11" ht="18" hidden="1" customHeight="1" x14ac:dyDescent="0.3">
      <c r="A11" s="79" t="s">
        <v>70</v>
      </c>
      <c r="B11" s="76" t="s">
        <v>71</v>
      </c>
      <c r="D11" s="80"/>
      <c r="E11" s="81"/>
      <c r="F11" s="81"/>
      <c r="G11" s="81"/>
      <c r="H11" s="81"/>
      <c r="I11" s="81"/>
      <c r="J11" s="81"/>
      <c r="K11" s="81"/>
    </row>
    <row r="12" spans="1:11" ht="18" hidden="1" customHeight="1" x14ac:dyDescent="0.3">
      <c r="B12" s="156" t="s">
        <v>72</v>
      </c>
      <c r="C12" s="156"/>
      <c r="D12" s="84"/>
      <c r="E12" s="81"/>
      <c r="F12" s="81"/>
      <c r="G12" s="81"/>
      <c r="H12" s="81"/>
      <c r="I12" s="81"/>
      <c r="J12" s="81"/>
      <c r="K12" s="81"/>
    </row>
    <row r="13" spans="1:11" ht="18" hidden="1" customHeight="1" x14ac:dyDescent="0.3">
      <c r="B13" s="85"/>
      <c r="C13" s="83" t="s">
        <v>73</v>
      </c>
      <c r="D13" s="80"/>
      <c r="E13" s="81"/>
      <c r="F13" s="81"/>
      <c r="G13" s="81"/>
      <c r="H13" s="81"/>
      <c r="I13" s="81"/>
      <c r="J13" s="81"/>
      <c r="K13" s="81"/>
    </row>
    <row r="14" spans="1:11" ht="18" hidden="1" customHeight="1" x14ac:dyDescent="0.3">
      <c r="B14" s="156" t="s">
        <v>74</v>
      </c>
      <c r="C14" s="156"/>
      <c r="D14" s="84"/>
      <c r="E14" s="81"/>
      <c r="F14" s="81"/>
      <c r="G14" s="81"/>
      <c r="H14" s="81"/>
      <c r="I14" s="81"/>
      <c r="J14" s="81"/>
      <c r="K14" s="81"/>
    </row>
    <row r="15" spans="1:11" ht="38.1" hidden="1" customHeight="1" x14ac:dyDescent="0.3">
      <c r="B15" s="86" t="s">
        <v>75</v>
      </c>
      <c r="C15" s="83" t="s">
        <v>76</v>
      </c>
      <c r="D15" s="80"/>
      <c r="E15" s="81"/>
      <c r="F15" s="81"/>
      <c r="G15" s="81"/>
      <c r="H15" s="81"/>
      <c r="I15" s="81"/>
      <c r="J15" s="81"/>
      <c r="K15" s="81"/>
    </row>
    <row r="16" spans="1:11" ht="24.75" hidden="1" customHeight="1" x14ac:dyDescent="0.3">
      <c r="B16" s="86" t="s">
        <v>75</v>
      </c>
      <c r="C16" s="83" t="s">
        <v>77</v>
      </c>
      <c r="D16" s="80"/>
      <c r="E16" s="81"/>
      <c r="F16" s="81"/>
      <c r="G16" s="81"/>
      <c r="H16" s="81"/>
      <c r="I16" s="81"/>
      <c r="J16" s="81"/>
      <c r="K16" s="81"/>
    </row>
    <row r="17" spans="2:11" ht="42" hidden="1" customHeight="1" x14ac:dyDescent="0.3">
      <c r="B17" s="86" t="s">
        <v>75</v>
      </c>
      <c r="C17" s="83" t="s">
        <v>78</v>
      </c>
      <c r="D17" s="80"/>
      <c r="E17" s="81"/>
      <c r="F17" s="81"/>
      <c r="G17" s="81"/>
      <c r="H17" s="81"/>
      <c r="I17" s="81"/>
      <c r="J17" s="81"/>
      <c r="K17" s="81"/>
    </row>
    <row r="18" spans="2:11" ht="18" hidden="1" customHeight="1" x14ac:dyDescent="0.3">
      <c r="B18" s="86" t="s">
        <v>75</v>
      </c>
      <c r="C18" s="83" t="s">
        <v>79</v>
      </c>
      <c r="D18" s="80"/>
      <c r="E18" s="81"/>
      <c r="F18" s="81"/>
      <c r="G18" s="81"/>
      <c r="H18" s="81"/>
      <c r="I18" s="81"/>
      <c r="J18" s="81"/>
      <c r="K18" s="81"/>
    </row>
    <row r="19" spans="2:11" ht="18" hidden="1" customHeight="1" x14ac:dyDescent="0.3">
      <c r="B19" s="86" t="s">
        <v>75</v>
      </c>
      <c r="C19" s="83" t="s">
        <v>80</v>
      </c>
      <c r="D19" s="80"/>
      <c r="E19" s="81"/>
      <c r="F19" s="81"/>
      <c r="G19" s="81"/>
      <c r="H19" s="81"/>
      <c r="I19" s="81"/>
      <c r="J19" s="81"/>
      <c r="K19" s="81"/>
    </row>
    <row r="20" spans="2:11" ht="18" hidden="1" customHeight="1" x14ac:dyDescent="0.3">
      <c r="B20" s="86" t="s">
        <v>75</v>
      </c>
      <c r="C20" s="83" t="s">
        <v>81</v>
      </c>
      <c r="D20" s="80"/>
      <c r="E20" s="81"/>
      <c r="F20" s="81"/>
      <c r="G20" s="81"/>
      <c r="H20" s="81"/>
      <c r="I20" s="81"/>
      <c r="J20" s="81"/>
      <c r="K20" s="81"/>
    </row>
    <row r="21" spans="2:11" ht="18" hidden="1" customHeight="1" x14ac:dyDescent="0.3">
      <c r="B21" s="156" t="s">
        <v>82</v>
      </c>
      <c r="C21" s="156"/>
      <c r="D21" s="80"/>
      <c r="E21" s="81"/>
      <c r="F21" s="81"/>
      <c r="G21" s="81"/>
      <c r="H21" s="81"/>
      <c r="I21" s="81"/>
      <c r="J21" s="81"/>
      <c r="K21" s="81"/>
    </row>
    <row r="22" spans="2:11" ht="18" hidden="1" customHeight="1" x14ac:dyDescent="0.3">
      <c r="B22" s="86" t="s">
        <v>75</v>
      </c>
      <c r="C22" s="83" t="s">
        <v>83</v>
      </c>
      <c r="D22" s="80"/>
      <c r="E22" s="81"/>
      <c r="F22" s="81"/>
      <c r="G22" s="81"/>
      <c r="H22" s="81"/>
      <c r="I22" s="81"/>
      <c r="J22" s="81"/>
      <c r="K22" s="81"/>
    </row>
    <row r="23" spans="2:11" ht="18" hidden="1" customHeight="1" x14ac:dyDescent="0.3">
      <c r="B23" s="86" t="s">
        <v>75</v>
      </c>
      <c r="C23" s="83" t="s">
        <v>84</v>
      </c>
      <c r="D23" s="80"/>
      <c r="E23" s="81"/>
      <c r="F23" s="81"/>
      <c r="G23" s="81"/>
      <c r="H23" s="81"/>
      <c r="I23" s="81"/>
      <c r="J23" s="81"/>
      <c r="K23" s="81"/>
    </row>
    <row r="24" spans="2:11" ht="45.75" hidden="1" customHeight="1" x14ac:dyDescent="0.3">
      <c r="B24" s="155" t="s">
        <v>85</v>
      </c>
      <c r="C24" s="155"/>
      <c r="D24" s="80"/>
      <c r="E24" s="81"/>
      <c r="F24" s="81"/>
      <c r="G24" s="81"/>
      <c r="H24" s="81"/>
      <c r="I24" s="81"/>
      <c r="J24" s="81"/>
      <c r="K24" s="81"/>
    </row>
    <row r="25" spans="2:11" ht="18" hidden="1" customHeight="1" x14ac:dyDescent="0.3">
      <c r="B25" s="86" t="s">
        <v>75</v>
      </c>
      <c r="C25" s="87" t="s">
        <v>86</v>
      </c>
      <c r="D25" s="80"/>
      <c r="E25" s="81"/>
      <c r="F25" s="81"/>
      <c r="G25" s="81"/>
      <c r="H25" s="81"/>
      <c r="I25" s="81"/>
      <c r="J25" s="81"/>
      <c r="K25" s="81"/>
    </row>
    <row r="26" spans="2:11" ht="18" hidden="1" customHeight="1" x14ac:dyDescent="0.3">
      <c r="B26" s="86" t="s">
        <v>75</v>
      </c>
      <c r="C26" s="83" t="s">
        <v>87</v>
      </c>
      <c r="D26" s="80"/>
      <c r="E26" s="81"/>
      <c r="F26" s="81"/>
      <c r="G26" s="81"/>
      <c r="H26" s="81"/>
      <c r="I26" s="81"/>
      <c r="J26" s="81"/>
      <c r="K26" s="81"/>
    </row>
    <row r="27" spans="2:11" ht="35.25" hidden="1" customHeight="1" x14ac:dyDescent="0.3">
      <c r="B27" s="155" t="s">
        <v>88</v>
      </c>
      <c r="C27" s="155"/>
      <c r="D27" s="80"/>
      <c r="E27" s="81"/>
      <c r="F27" s="81"/>
      <c r="G27" s="81"/>
      <c r="H27" s="81"/>
      <c r="I27" s="81"/>
      <c r="J27" s="81"/>
      <c r="K27" s="81"/>
    </row>
    <row r="28" spans="2:11" ht="18" hidden="1" customHeight="1" x14ac:dyDescent="0.3">
      <c r="B28" s="86" t="s">
        <v>75</v>
      </c>
      <c r="C28" s="83" t="s">
        <v>89</v>
      </c>
      <c r="D28" s="80"/>
      <c r="E28" s="81"/>
      <c r="F28" s="81"/>
      <c r="G28" s="81"/>
      <c r="H28" s="81"/>
      <c r="I28" s="81"/>
      <c r="J28" s="81"/>
      <c r="K28" s="81"/>
    </row>
    <row r="29" spans="2:11" ht="18" hidden="1" customHeight="1" x14ac:dyDescent="0.3">
      <c r="B29" s="86" t="s">
        <v>75</v>
      </c>
      <c r="C29" s="83" t="s">
        <v>87</v>
      </c>
      <c r="D29" s="80"/>
      <c r="E29" s="81"/>
      <c r="F29" s="81"/>
      <c r="G29" s="81"/>
      <c r="H29" s="81"/>
      <c r="I29" s="81"/>
      <c r="J29" s="81"/>
      <c r="K29" s="81"/>
    </row>
    <row r="30" spans="2:11" ht="18" hidden="1" customHeight="1" x14ac:dyDescent="0.3">
      <c r="B30" s="86" t="s">
        <v>75</v>
      </c>
      <c r="C30" s="83" t="s">
        <v>90</v>
      </c>
      <c r="D30" s="80"/>
      <c r="E30" s="81"/>
      <c r="F30" s="81"/>
      <c r="G30" s="81"/>
      <c r="H30" s="81"/>
      <c r="I30" s="81"/>
      <c r="J30" s="81"/>
      <c r="K30" s="81"/>
    </row>
    <row r="31" spans="2:11" ht="42" hidden="1" customHeight="1" x14ac:dyDescent="0.3">
      <c r="B31" s="155" t="s">
        <v>91</v>
      </c>
      <c r="C31" s="155"/>
      <c r="D31" s="80"/>
      <c r="E31" s="81"/>
      <c r="F31" s="81"/>
      <c r="G31" s="81"/>
      <c r="H31" s="81"/>
      <c r="I31" s="81"/>
      <c r="J31" s="81"/>
      <c r="K31" s="81"/>
    </row>
    <row r="32" spans="2:11" ht="18" hidden="1" customHeight="1" x14ac:dyDescent="0.3">
      <c r="B32" s="86" t="s">
        <v>75</v>
      </c>
      <c r="C32" s="87" t="s">
        <v>86</v>
      </c>
      <c r="D32" s="80"/>
      <c r="E32" s="81"/>
      <c r="F32" s="81"/>
      <c r="G32" s="81"/>
      <c r="H32" s="81"/>
      <c r="I32" s="81"/>
      <c r="J32" s="81"/>
      <c r="K32" s="81"/>
    </row>
    <row r="33" spans="1:11" ht="18" hidden="1" customHeight="1" x14ac:dyDescent="0.3">
      <c r="B33" s="86" t="s">
        <v>75</v>
      </c>
      <c r="C33" s="83" t="s">
        <v>87</v>
      </c>
      <c r="D33" s="80"/>
      <c r="E33" s="81"/>
      <c r="F33" s="81"/>
      <c r="G33" s="81"/>
      <c r="H33" s="81"/>
      <c r="I33" s="81"/>
      <c r="J33" s="81"/>
      <c r="K33" s="81"/>
    </row>
    <row r="34" spans="1:11" ht="30.75" hidden="1" customHeight="1" x14ac:dyDescent="0.3">
      <c r="B34" s="155" t="s">
        <v>92</v>
      </c>
      <c r="C34" s="155"/>
      <c r="D34" s="80"/>
      <c r="E34" s="81"/>
      <c r="F34" s="81"/>
      <c r="G34" s="81"/>
      <c r="H34" s="81"/>
      <c r="I34" s="81"/>
      <c r="J34" s="81"/>
      <c r="K34" s="81"/>
    </row>
    <row r="35" spans="1:11" ht="18" hidden="1" customHeight="1" x14ac:dyDescent="0.3">
      <c r="B35" s="86" t="s">
        <v>75</v>
      </c>
      <c r="C35" s="83" t="s">
        <v>89</v>
      </c>
      <c r="D35" s="80"/>
      <c r="E35" s="81"/>
      <c r="F35" s="81"/>
      <c r="G35" s="81"/>
      <c r="H35" s="81"/>
      <c r="I35" s="81"/>
      <c r="J35" s="81"/>
      <c r="K35" s="81"/>
    </row>
    <row r="36" spans="1:11" ht="18" hidden="1" customHeight="1" x14ac:dyDescent="0.3">
      <c r="B36" s="86" t="s">
        <v>75</v>
      </c>
      <c r="C36" s="83" t="s">
        <v>87</v>
      </c>
      <c r="D36" s="80"/>
      <c r="E36" s="81"/>
      <c r="F36" s="81"/>
      <c r="G36" s="81"/>
      <c r="H36" s="81"/>
      <c r="I36" s="81"/>
      <c r="J36" s="81"/>
      <c r="K36" s="81"/>
    </row>
    <row r="37" spans="1:11" ht="18" hidden="1" customHeight="1" x14ac:dyDescent="0.3">
      <c r="B37" s="86" t="s">
        <v>75</v>
      </c>
      <c r="C37" s="83" t="s">
        <v>90</v>
      </c>
      <c r="D37" s="80"/>
      <c r="E37" s="81"/>
      <c r="F37" s="81"/>
      <c r="G37" s="81"/>
      <c r="H37" s="81"/>
      <c r="I37" s="81"/>
      <c r="J37" s="81"/>
      <c r="K37" s="81"/>
    </row>
    <row r="38" spans="1:11" ht="35.25" hidden="1" customHeight="1" x14ac:dyDescent="0.3">
      <c r="B38" s="155" t="s">
        <v>93</v>
      </c>
      <c r="C38" s="155"/>
      <c r="D38" s="80"/>
      <c r="E38" s="81"/>
      <c r="F38" s="81"/>
      <c r="G38" s="81"/>
      <c r="H38" s="81"/>
      <c r="I38" s="81"/>
      <c r="J38" s="81"/>
      <c r="K38" s="81"/>
    </row>
    <row r="39" spans="1:11" ht="18" hidden="1" customHeight="1" x14ac:dyDescent="0.3">
      <c r="B39" s="86" t="s">
        <v>75</v>
      </c>
      <c r="C39" s="83" t="s">
        <v>94</v>
      </c>
      <c r="D39" s="80"/>
      <c r="E39" s="81"/>
      <c r="F39" s="81"/>
      <c r="G39" s="81"/>
      <c r="H39" s="81"/>
      <c r="I39" s="81"/>
      <c r="J39" s="81"/>
      <c r="K39" s="81"/>
    </row>
    <row r="40" spans="1:11" ht="18" hidden="1" customHeight="1" x14ac:dyDescent="0.3">
      <c r="B40" s="86" t="s">
        <v>75</v>
      </c>
      <c r="C40" s="83" t="s">
        <v>87</v>
      </c>
      <c r="D40" s="80"/>
      <c r="E40" s="81"/>
      <c r="F40" s="81"/>
      <c r="G40" s="81"/>
      <c r="H40" s="81"/>
      <c r="I40" s="81"/>
      <c r="J40" s="81"/>
      <c r="K40" s="81"/>
    </row>
    <row r="41" spans="1:11" ht="18" hidden="1" customHeight="1" x14ac:dyDescent="0.3">
      <c r="B41" s="86" t="s">
        <v>75</v>
      </c>
      <c r="C41" s="83" t="s">
        <v>90</v>
      </c>
      <c r="D41" s="80"/>
      <c r="E41" s="81"/>
      <c r="F41" s="81"/>
      <c r="G41" s="81"/>
      <c r="H41" s="81"/>
      <c r="I41" s="81"/>
      <c r="J41" s="81"/>
      <c r="K41" s="81"/>
    </row>
    <row r="42" spans="1:11" ht="18" hidden="1" customHeight="1" x14ac:dyDescent="0.3">
      <c r="B42" s="86"/>
      <c r="C42" s="83"/>
      <c r="D42" s="80"/>
      <c r="E42" s="81"/>
      <c r="F42" s="81"/>
      <c r="G42" s="81"/>
      <c r="H42" s="81"/>
      <c r="I42" s="81"/>
      <c r="J42" s="81"/>
      <c r="K42" s="81"/>
    </row>
    <row r="43" spans="1:11" ht="18" hidden="1" customHeight="1" x14ac:dyDescent="0.3">
      <c r="B43" s="156" t="s">
        <v>95</v>
      </c>
      <c r="C43" s="156"/>
      <c r="D43" s="80"/>
      <c r="E43" s="81"/>
      <c r="F43" s="81"/>
      <c r="G43" s="81"/>
      <c r="H43" s="81"/>
      <c r="I43" s="81"/>
      <c r="J43" s="81"/>
      <c r="K43" s="81"/>
    </row>
    <row r="44" spans="1:11" hidden="1" x14ac:dyDescent="0.3">
      <c r="B44" s="86" t="s">
        <v>75</v>
      </c>
      <c r="C44" s="83" t="s">
        <v>96</v>
      </c>
      <c r="D44" s="80"/>
      <c r="E44" s="81"/>
      <c r="F44" s="81"/>
      <c r="G44" s="81"/>
      <c r="H44" s="81"/>
      <c r="I44" s="81"/>
      <c r="J44" s="81"/>
      <c r="K44" s="81"/>
    </row>
    <row r="45" spans="1:11" ht="18" hidden="1" customHeight="1" x14ac:dyDescent="0.3">
      <c r="B45" s="86" t="s">
        <v>75</v>
      </c>
      <c r="C45" s="83" t="s">
        <v>97</v>
      </c>
      <c r="D45" s="80"/>
      <c r="E45" s="81"/>
      <c r="F45" s="81"/>
      <c r="G45" s="81"/>
      <c r="H45" s="81"/>
      <c r="I45" s="81"/>
      <c r="J45" s="81"/>
      <c r="K45" s="81"/>
    </row>
    <row r="46" spans="1:11" ht="36" hidden="1" customHeight="1" x14ac:dyDescent="0.3">
      <c r="B46" s="86" t="s">
        <v>75</v>
      </c>
      <c r="C46" s="83" t="s">
        <v>98</v>
      </c>
    </row>
    <row r="47" spans="1:11" ht="18" hidden="1" customHeight="1" x14ac:dyDescent="0.3">
      <c r="B47" s="86" t="s">
        <v>75</v>
      </c>
      <c r="C47" s="83" t="s">
        <v>99</v>
      </c>
      <c r="D47" s="88"/>
    </row>
    <row r="48" spans="1:11" ht="18" hidden="1" customHeight="1" x14ac:dyDescent="0.3">
      <c r="A48" s="76"/>
      <c r="C48" s="89"/>
      <c r="D48" s="88"/>
    </row>
    <row r="49" spans="1:3" ht="36" customHeight="1" x14ac:dyDescent="0.3">
      <c r="A49" s="157"/>
      <c r="B49" s="157"/>
      <c r="C49" s="157"/>
    </row>
    <row r="50" spans="1:3" ht="18" customHeight="1" x14ac:dyDescent="0.3">
      <c r="A50" s="158" t="s">
        <v>100</v>
      </c>
      <c r="B50" s="158"/>
      <c r="C50" s="158"/>
    </row>
    <row r="51" spans="1:3" ht="18" customHeight="1" x14ac:dyDescent="0.3">
      <c r="A51" s="154" t="s">
        <v>101</v>
      </c>
      <c r="B51" s="154"/>
      <c r="C51" s="154"/>
    </row>
    <row r="52" spans="1:3" ht="18" customHeight="1" x14ac:dyDescent="0.3">
      <c r="B52" s="90"/>
      <c r="C52" s="90"/>
    </row>
    <row r="53" spans="1:3" ht="18" customHeight="1" x14ac:dyDescent="0.3">
      <c r="C53" s="91"/>
    </row>
    <row r="54" spans="1:3" ht="18" customHeight="1" x14ac:dyDescent="0.3">
      <c r="C54" s="89"/>
    </row>
    <row r="55" spans="1:3" ht="18" customHeight="1" x14ac:dyDescent="0.3">
      <c r="C55" s="91"/>
    </row>
    <row r="56" spans="1:3" ht="18" customHeight="1" x14ac:dyDescent="0.3">
      <c r="B56" s="89"/>
      <c r="C56" s="89"/>
    </row>
    <row r="57" spans="1:3" ht="18" customHeight="1" x14ac:dyDescent="0.3">
      <c r="B57" s="89"/>
      <c r="C57" s="89"/>
    </row>
    <row r="58" spans="1:3" ht="18" customHeight="1" x14ac:dyDescent="0.3">
      <c r="B58" s="89"/>
      <c r="C58" s="89"/>
    </row>
    <row r="59" spans="1:3" ht="18" customHeight="1" x14ac:dyDescent="0.3">
      <c r="B59" s="89"/>
      <c r="C59" s="89"/>
    </row>
    <row r="60" spans="1:3" ht="18" customHeight="1" x14ac:dyDescent="0.3">
      <c r="B60" s="89"/>
      <c r="C60" s="89"/>
    </row>
    <row r="61" spans="1:3" ht="18" customHeight="1" x14ac:dyDescent="0.3">
      <c r="B61" s="89"/>
      <c r="C61" s="89"/>
    </row>
    <row r="62" spans="1:3" ht="18" customHeight="1" x14ac:dyDescent="0.3"/>
    <row r="63" spans="1:3" ht="18" customHeight="1" x14ac:dyDescent="0.3"/>
    <row r="64" spans="1:3" ht="18" customHeight="1" x14ac:dyDescent="0.3"/>
    <row r="65" ht="18" customHeight="1" x14ac:dyDescent="0.3"/>
    <row r="66" ht="18" customHeight="1" x14ac:dyDescent="0.3"/>
    <row r="67" ht="18" customHeight="1" x14ac:dyDescent="0.3"/>
    <row r="68" ht="18" customHeight="1" x14ac:dyDescent="0.3"/>
    <row r="69" ht="18" customHeight="1" x14ac:dyDescent="0.3"/>
    <row r="70" ht="18" customHeight="1" x14ac:dyDescent="0.3"/>
    <row r="71" ht="18" customHeight="1" x14ac:dyDescent="0.3"/>
    <row r="72" ht="18" customHeight="1" x14ac:dyDescent="0.3"/>
    <row r="73" ht="18" customHeight="1" x14ac:dyDescent="0.3"/>
    <row r="74" ht="18" customHeight="1" x14ac:dyDescent="0.3"/>
    <row r="75" ht="18" customHeight="1" x14ac:dyDescent="0.3"/>
    <row r="76" ht="18" customHeight="1" x14ac:dyDescent="0.3"/>
    <row r="77" ht="18" customHeight="1" x14ac:dyDescent="0.3"/>
    <row r="78" ht="18" customHeight="1" x14ac:dyDescent="0.3"/>
    <row r="79" ht="18" customHeight="1" x14ac:dyDescent="0.3"/>
    <row r="80"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row r="95" ht="18" customHeight="1" x14ac:dyDescent="0.3"/>
    <row r="96" ht="18" customHeight="1" x14ac:dyDescent="0.3"/>
    <row r="97" ht="18" customHeight="1" x14ac:dyDescent="0.3"/>
    <row r="98" ht="18" customHeight="1" x14ac:dyDescent="0.3"/>
    <row r="99" ht="18" customHeight="1" x14ac:dyDescent="0.3"/>
    <row r="100" ht="18" customHeight="1" x14ac:dyDescent="0.3"/>
    <row r="101" ht="18" customHeight="1" x14ac:dyDescent="0.3"/>
    <row r="102" ht="18" customHeight="1" x14ac:dyDescent="0.3"/>
    <row r="103" ht="18" customHeight="1" x14ac:dyDescent="0.3"/>
    <row r="104" ht="18" customHeight="1" x14ac:dyDescent="0.3"/>
    <row r="105" ht="18" customHeight="1" x14ac:dyDescent="0.3"/>
    <row r="106" ht="18" customHeight="1" x14ac:dyDescent="0.3"/>
    <row r="107" ht="18" customHeight="1" x14ac:dyDescent="0.3"/>
    <row r="108" ht="18" customHeight="1" x14ac:dyDescent="0.3"/>
    <row r="109" ht="18" customHeight="1" x14ac:dyDescent="0.3"/>
    <row r="110" ht="18" customHeight="1" x14ac:dyDescent="0.3"/>
    <row r="111" ht="18" customHeight="1" x14ac:dyDescent="0.3"/>
    <row r="112"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21" ht="18" customHeight="1" x14ac:dyDescent="0.3"/>
    <row r="122" ht="18" customHeight="1" x14ac:dyDescent="0.3"/>
    <row r="123" ht="18" customHeight="1" x14ac:dyDescent="0.3"/>
    <row r="124" ht="18" customHeight="1" x14ac:dyDescent="0.3"/>
    <row r="125" ht="18" customHeight="1" x14ac:dyDescent="0.3"/>
    <row r="126" ht="18" customHeight="1" x14ac:dyDescent="0.3"/>
    <row r="127" ht="18" customHeight="1" x14ac:dyDescent="0.3"/>
    <row r="12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sheetData>
  <sheetProtection algorithmName="SHA-512" hashValue="YwKQewwx3Ln15NgvjKI8Cgl9vrpvWQKDggWEUO2bRr2CtKc2XWJzPD8K2HG0Es73n/s+C5ceCT7GTKNqP8RysA==" saltValue="tbMgO/QukpjTbodHcpZzdQ==" spinCount="100000" sheet="1" objects="1" scenarios="1"/>
  <mergeCells count="13">
    <mergeCell ref="B27:C27"/>
    <mergeCell ref="A1:C1"/>
    <mergeCell ref="B12:C12"/>
    <mergeCell ref="B14:C14"/>
    <mergeCell ref="B21:C21"/>
    <mergeCell ref="B24:C24"/>
    <mergeCell ref="A51:C51"/>
    <mergeCell ref="B31:C31"/>
    <mergeCell ref="B34:C34"/>
    <mergeCell ref="B38:C38"/>
    <mergeCell ref="B43:C43"/>
    <mergeCell ref="A49:C49"/>
    <mergeCell ref="A50:C5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
  <sheetViews>
    <sheetView zoomScaleNormal="100" workbookViewId="0">
      <selection activeCell="C22" sqref="C22"/>
    </sheetView>
  </sheetViews>
  <sheetFormatPr defaultRowHeight="15" x14ac:dyDescent="0.25"/>
  <cols>
    <col min="1" max="1" width="27.5703125" customWidth="1"/>
    <col min="2" max="2" width="14.85546875" customWidth="1"/>
    <col min="3" max="3" width="13.140625" customWidth="1"/>
  </cols>
  <sheetData>
    <row r="1" spans="1:8" ht="40.5" customHeight="1" x14ac:dyDescent="0.25">
      <c r="A1" s="2" t="s">
        <v>21</v>
      </c>
      <c r="B1" s="160" t="s">
        <v>130</v>
      </c>
      <c r="C1" s="161"/>
      <c r="D1" s="161"/>
      <c r="E1" s="161"/>
      <c r="F1" s="161"/>
      <c r="G1" s="161"/>
      <c r="H1" s="161"/>
    </row>
    <row r="2" spans="1:8" ht="50.25" customHeight="1" x14ac:dyDescent="0.25">
      <c r="A2" s="2" t="s">
        <v>22</v>
      </c>
      <c r="B2" s="145"/>
      <c r="C2" s="146"/>
      <c r="D2" s="146"/>
      <c r="E2" s="146"/>
      <c r="F2" s="146"/>
      <c r="G2" s="146"/>
      <c r="H2" s="147"/>
    </row>
    <row r="3" spans="1:8" ht="42.75" customHeight="1" x14ac:dyDescent="0.25">
      <c r="A3" s="2" t="s">
        <v>23</v>
      </c>
      <c r="B3" s="145"/>
      <c r="C3" s="146"/>
      <c r="D3" s="146"/>
      <c r="E3" s="146"/>
      <c r="F3" s="146"/>
      <c r="G3" s="146"/>
      <c r="H3" s="147"/>
    </row>
    <row r="4" spans="1:8" ht="39" customHeight="1" x14ac:dyDescent="0.25">
      <c r="A4" s="3"/>
      <c r="B4" s="148"/>
      <c r="C4" s="149"/>
      <c r="D4" s="149"/>
      <c r="E4" s="149"/>
      <c r="F4" s="149"/>
      <c r="G4" s="149"/>
      <c r="H4" s="150"/>
    </row>
    <row r="5" spans="1:8" ht="51.75" customHeight="1" x14ac:dyDescent="0.25">
      <c r="A5" s="2" t="s">
        <v>24</v>
      </c>
      <c r="B5" s="151" t="s">
        <v>126</v>
      </c>
      <c r="C5" s="152"/>
      <c r="D5" s="152"/>
      <c r="E5" s="152"/>
      <c r="F5" s="152"/>
      <c r="G5" s="152"/>
      <c r="H5" s="153"/>
    </row>
  </sheetData>
  <mergeCells count="5">
    <mergeCell ref="B1:H1"/>
    <mergeCell ref="B2:H2"/>
    <mergeCell ref="B3:H3"/>
    <mergeCell ref="B4:H4"/>
    <mergeCell ref="B5:H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2"/>
  <sheetViews>
    <sheetView view="pageBreakPreview" zoomScaleNormal="100" zoomScaleSheetLayoutView="100" workbookViewId="0">
      <selection activeCell="E23" sqref="E23"/>
    </sheetView>
  </sheetViews>
  <sheetFormatPr defaultRowHeight="15" x14ac:dyDescent="0.25"/>
  <cols>
    <col min="1" max="1" width="33" customWidth="1"/>
    <col min="2" max="2" width="11.7109375" customWidth="1"/>
    <col min="3" max="3" width="58.85546875" customWidth="1"/>
  </cols>
  <sheetData>
    <row r="1" spans="1:3" x14ac:dyDescent="0.25">
      <c r="A1" s="162" t="str">
        <f>+BASIC!A1</f>
        <v>Name of Package :</v>
      </c>
      <c r="B1" s="162"/>
      <c r="C1" s="162"/>
    </row>
    <row r="2" spans="1:3" ht="56.25" customHeight="1" x14ac:dyDescent="0.25">
      <c r="A2" s="163" t="str">
        <f>+BASICS!B1</f>
        <v>Providing and fixing of SS railing, cupboard shutters &amp; PVC door shutters in Residential Quarters at Vapi SS</v>
      </c>
      <c r="B2" s="163"/>
      <c r="C2" s="163"/>
    </row>
    <row r="3" spans="1:3" x14ac:dyDescent="0.25">
      <c r="A3" s="4"/>
      <c r="B3" s="4"/>
      <c r="C3" s="4"/>
    </row>
    <row r="4" spans="1:3" x14ac:dyDescent="0.25">
      <c r="A4" s="164" t="s">
        <v>25</v>
      </c>
      <c r="B4" s="164"/>
      <c r="C4" s="164"/>
    </row>
    <row r="5" spans="1:3" ht="16.5" x14ac:dyDescent="0.25">
      <c r="A5" s="5"/>
      <c r="B5" s="5"/>
      <c r="C5" s="6"/>
    </row>
    <row r="6" spans="1:3" ht="33" x14ac:dyDescent="0.25">
      <c r="A6" s="7" t="s">
        <v>26</v>
      </c>
      <c r="B6" s="8"/>
      <c r="C6" s="9" t="s">
        <v>27</v>
      </c>
    </row>
    <row r="7" spans="1:3" ht="16.5" x14ac:dyDescent="0.25">
      <c r="A7" s="10"/>
      <c r="B7" s="10"/>
      <c r="C7" s="11"/>
    </row>
    <row r="8" spans="1:3" ht="16.5" x14ac:dyDescent="0.25">
      <c r="A8" s="12" t="str">
        <f>IF(C6="Individual Firm","Name of Sole Bidder [Individual Firm]",IF(C6="Licensee of a Manufacturer","Name of Bidder [Licensee]",IF(C6="Representative of a Manufacturer","Name of Bidder [Authorised Representative]","Name of Lead Partner")))</f>
        <v>Name of Sole Bidder [Individual Firm]</v>
      </c>
      <c r="B8" s="13"/>
      <c r="C8" s="14"/>
    </row>
    <row r="9" spans="1:3" ht="33" x14ac:dyDescent="0.25">
      <c r="A9" s="15" t="s">
        <v>28</v>
      </c>
      <c r="B9" s="16"/>
      <c r="C9" s="14" t="s">
        <v>29</v>
      </c>
    </row>
    <row r="10" spans="1:3" ht="16.5" x14ac:dyDescent="0.25">
      <c r="A10" s="17"/>
      <c r="B10" s="18"/>
      <c r="C10" s="14" t="s">
        <v>29</v>
      </c>
    </row>
    <row r="11" spans="1:3" ht="16.5" x14ac:dyDescent="0.25">
      <c r="A11" s="19"/>
      <c r="B11" s="20"/>
      <c r="C11" s="14" t="s">
        <v>29</v>
      </c>
    </row>
    <row r="12" spans="1:3" ht="16.5" x14ac:dyDescent="0.25">
      <c r="A12" s="6"/>
      <c r="B12" s="6"/>
      <c r="C12" s="10"/>
    </row>
    <row r="13" spans="1:3" ht="16.5" x14ac:dyDescent="0.25">
      <c r="A13" s="12" t="str">
        <f>IF(C6="Individual Firm","",IF(C6="Licensee of a Manufacturer","Name of Manufacturer [Licenser]",IF(C6="Representative of a Manufacturer","Name of Manufacturer","Name of Other Partner")))</f>
        <v/>
      </c>
      <c r="B13" s="13"/>
      <c r="C13" s="14" t="s">
        <v>29</v>
      </c>
    </row>
    <row r="14" spans="1:3" ht="16.5" x14ac:dyDescent="0.25">
      <c r="A14" s="21"/>
      <c r="B14" s="16"/>
      <c r="C14" s="14" t="s">
        <v>29</v>
      </c>
    </row>
    <row r="15" spans="1:3" ht="16.5" x14ac:dyDescent="0.25">
      <c r="A15" s="17"/>
      <c r="B15" s="18"/>
      <c r="C15" s="14" t="s">
        <v>29</v>
      </c>
    </row>
    <row r="16" spans="1:3" ht="16.5" x14ac:dyDescent="0.25">
      <c r="A16" s="165"/>
      <c r="B16" s="165"/>
      <c r="C16" s="14" t="s">
        <v>29</v>
      </c>
    </row>
    <row r="17" spans="1:3" ht="16.5" x14ac:dyDescent="0.25">
      <c r="A17" s="6"/>
      <c r="B17" s="6"/>
      <c r="C17" s="10"/>
    </row>
    <row r="18" spans="1:3" ht="16.5" x14ac:dyDescent="0.25">
      <c r="A18" s="22" t="s">
        <v>30</v>
      </c>
      <c r="B18" s="23"/>
      <c r="C18" s="24"/>
    </row>
    <row r="19" spans="1:3" ht="16.5" x14ac:dyDescent="0.25">
      <c r="A19" s="22" t="s">
        <v>31</v>
      </c>
      <c r="B19" s="23"/>
      <c r="C19" s="14"/>
    </row>
    <row r="20" spans="1:3" ht="16.5" x14ac:dyDescent="0.25">
      <c r="A20" s="25"/>
      <c r="B20" s="25"/>
      <c r="C20" s="25"/>
    </row>
    <row r="21" spans="1:3" ht="16.5" x14ac:dyDescent="0.25">
      <c r="A21" s="22" t="s">
        <v>32</v>
      </c>
      <c r="B21" s="23"/>
      <c r="C21" s="26"/>
    </row>
    <row r="22" spans="1:3" ht="16.5" x14ac:dyDescent="0.25">
      <c r="A22" s="22" t="s">
        <v>33</v>
      </c>
      <c r="B22" s="23"/>
      <c r="C22" s="14"/>
    </row>
  </sheetData>
  <sheetProtection algorithmName="SHA-512" hashValue="bWGR8p/MjA5PQdz8wuLq8nkKl8CPF0mYEDiixrhcoB81rSoprD1liVBExkcUBLJ9Ur6mW0yet4UnqTmS2FZfLw==" saltValue="vPkqvwOVJ8Z5NB9Gu3ec8A==" spinCount="100000" sheet="1" objects="1" scenarios="1"/>
  <mergeCells count="4">
    <mergeCell ref="A1:C1"/>
    <mergeCell ref="A2:C2"/>
    <mergeCell ref="A4:C4"/>
    <mergeCell ref="A16:B16"/>
  </mergeCells>
  <conditionalFormatting sqref="A13:B15 A16">
    <cfRule type="expression" dxfId="1" priority="1" stopIfTrue="1">
      <formula>$D$6= "Individual Firm"</formula>
    </cfRule>
  </conditionalFormatting>
  <conditionalFormatting sqref="C7">
    <cfRule type="expression" dxfId="0" priority="2" stopIfTrue="1">
      <formula>$AA$6=0</formula>
    </cfRule>
  </conditionalFormatting>
  <dataValidations count="1">
    <dataValidation type="list" allowBlank="1" showInputMessage="1" showErrorMessage="1" sqref="C6" xr:uid="{00000000-0002-0000-0300-000000000000}">
      <formula1>$AA$2:$AA$5</formula1>
    </dataValidation>
  </dataValidations>
  <pageMargins left="0.7" right="0.7" top="0.75" bottom="0.75" header="0.3" footer="0.3"/>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0"/>
  <sheetViews>
    <sheetView tabSelected="1" topLeftCell="C28" workbookViewId="0">
      <selection activeCell="F31" sqref="F31"/>
    </sheetView>
  </sheetViews>
  <sheetFormatPr defaultRowHeight="13.5" x14ac:dyDescent="0.25"/>
  <cols>
    <col min="1" max="1" width="5.5703125" style="122" customWidth="1"/>
    <col min="2" max="2" width="10.5703125" style="122" customWidth="1"/>
    <col min="3" max="3" width="12.140625" style="122" customWidth="1"/>
    <col min="4" max="4" width="14.7109375" style="122" customWidth="1"/>
    <col min="5" max="5" width="8.5703125" style="94" customWidth="1"/>
    <col min="6" max="6" width="7.28515625" style="94" customWidth="1"/>
    <col min="7" max="7" width="64.85546875" style="94" customWidth="1"/>
    <col min="8" max="8" width="9.140625" style="94"/>
    <col min="9" max="9" width="15.5703125" style="94" customWidth="1"/>
    <col min="10" max="10" width="10.7109375" style="94" customWidth="1"/>
    <col min="11" max="12" width="13.5703125" style="94" customWidth="1"/>
    <col min="13" max="13" width="23.7109375" style="94" customWidth="1"/>
    <col min="14" max="14" width="19" style="94" customWidth="1"/>
    <col min="15" max="15" width="15" style="94" customWidth="1"/>
    <col min="16" max="16" width="9.140625" style="94"/>
    <col min="17" max="17" width="12.42578125" style="94" bestFit="1" customWidth="1"/>
    <col min="18" max="16384" width="9.140625" style="94"/>
  </cols>
  <sheetData>
    <row r="1" spans="1:15" s="71" customFormat="1" ht="15" x14ac:dyDescent="0.25">
      <c r="A1" s="169" t="s">
        <v>3</v>
      </c>
      <c r="B1" s="169"/>
      <c r="C1" s="169"/>
      <c r="D1" s="169"/>
      <c r="E1" s="169"/>
      <c r="F1" s="169"/>
      <c r="G1" s="169"/>
      <c r="H1" s="169"/>
      <c r="I1" s="169"/>
      <c r="J1" s="169"/>
      <c r="K1" s="169"/>
      <c r="L1" s="169"/>
      <c r="M1" s="169"/>
      <c r="N1" s="169"/>
      <c r="O1" s="169"/>
    </row>
    <row r="2" spans="1:15" s="71" customFormat="1" ht="15" x14ac:dyDescent="0.25">
      <c r="A2" s="170" t="s">
        <v>4</v>
      </c>
      <c r="B2" s="170"/>
      <c r="C2" s="170"/>
      <c r="D2" s="170"/>
      <c r="E2" s="170"/>
      <c r="F2" s="170"/>
      <c r="G2" s="170"/>
      <c r="H2" s="170"/>
      <c r="I2" s="170"/>
      <c r="J2" s="170"/>
      <c r="K2" s="170"/>
      <c r="L2" s="170"/>
      <c r="M2" s="170"/>
      <c r="N2" s="170"/>
      <c r="O2" s="170"/>
    </row>
    <row r="3" spans="1:15" s="71" customFormat="1" ht="15" x14ac:dyDescent="0.25">
      <c r="A3" s="170" t="s">
        <v>5</v>
      </c>
      <c r="B3" s="170"/>
      <c r="C3" s="170"/>
      <c r="D3" s="170"/>
      <c r="E3" s="170"/>
      <c r="F3" s="170"/>
      <c r="G3" s="170"/>
      <c r="H3" s="170"/>
      <c r="I3" s="170"/>
      <c r="J3" s="170"/>
      <c r="K3" s="170"/>
      <c r="L3" s="170"/>
      <c r="M3" s="170"/>
      <c r="N3" s="170"/>
      <c r="O3" s="170"/>
    </row>
    <row r="4" spans="1:15" s="71" customFormat="1" ht="15" customHeight="1" x14ac:dyDescent="0.25">
      <c r="A4" s="177" t="s">
        <v>127</v>
      </c>
      <c r="B4" s="177"/>
      <c r="C4" s="177"/>
      <c r="D4" s="177"/>
      <c r="E4" s="177"/>
      <c r="F4" s="177"/>
      <c r="G4" s="177"/>
      <c r="H4" s="177"/>
      <c r="I4" s="177"/>
      <c r="J4" s="177"/>
      <c r="K4" s="177"/>
      <c r="L4" s="177"/>
      <c r="M4" s="177"/>
      <c r="N4" s="177"/>
      <c r="O4" s="177"/>
    </row>
    <row r="5" spans="1:15" s="71" customFormat="1" ht="15" x14ac:dyDescent="0.25">
      <c r="A5" s="178" t="s">
        <v>6</v>
      </c>
      <c r="B5" s="179"/>
      <c r="C5" s="179"/>
      <c r="D5" s="179"/>
      <c r="E5" s="179"/>
      <c r="F5" s="179"/>
      <c r="G5" s="179"/>
      <c r="H5" s="179"/>
      <c r="I5" s="179"/>
      <c r="J5" s="179"/>
      <c r="K5" s="179"/>
      <c r="L5" s="179"/>
      <c r="M5" s="179"/>
      <c r="N5" s="179"/>
      <c r="O5" s="179"/>
    </row>
    <row r="6" spans="1:15" s="71" customFormat="1" ht="15" x14ac:dyDescent="0.25">
      <c r="A6" s="180" t="s">
        <v>7</v>
      </c>
      <c r="B6" s="181"/>
      <c r="C6" s="181"/>
      <c r="D6" s="181"/>
      <c r="E6" s="181"/>
      <c r="F6" s="181"/>
      <c r="G6" s="181"/>
      <c r="H6" s="181"/>
      <c r="I6" s="181"/>
      <c r="J6" s="181"/>
      <c r="K6" s="181"/>
      <c r="L6" s="182"/>
      <c r="M6" s="167" t="s">
        <v>8</v>
      </c>
      <c r="N6" s="167"/>
      <c r="O6" s="167"/>
    </row>
    <row r="7" spans="1:15" s="71" customFormat="1" ht="15" x14ac:dyDescent="0.25">
      <c r="A7" s="167" t="s">
        <v>9</v>
      </c>
      <c r="B7" s="167"/>
      <c r="C7" s="167"/>
      <c r="D7" s="167"/>
      <c r="E7" s="168"/>
      <c r="F7" s="168"/>
      <c r="G7" s="168"/>
      <c r="H7" s="168"/>
      <c r="I7" s="168"/>
      <c r="J7" s="168"/>
      <c r="K7" s="168"/>
      <c r="L7" s="168"/>
      <c r="M7" s="167" t="s">
        <v>10</v>
      </c>
      <c r="N7" s="167"/>
      <c r="O7" s="167"/>
    </row>
    <row r="8" spans="1:15" s="71" customFormat="1" ht="15" x14ac:dyDescent="0.25">
      <c r="A8" s="167" t="s">
        <v>11</v>
      </c>
      <c r="B8" s="167"/>
      <c r="C8" s="167"/>
      <c r="D8" s="167"/>
      <c r="E8" s="168"/>
      <c r="F8" s="168"/>
      <c r="G8" s="168"/>
      <c r="H8" s="168"/>
      <c r="I8" s="168"/>
      <c r="J8" s="168"/>
      <c r="K8" s="168"/>
      <c r="L8" s="168"/>
      <c r="M8" s="167" t="s">
        <v>12</v>
      </c>
      <c r="N8" s="167"/>
      <c r="O8" s="167"/>
    </row>
    <row r="9" spans="1:15" s="71" customFormat="1" ht="15" x14ac:dyDescent="0.25">
      <c r="A9" s="92"/>
      <c r="B9" s="92"/>
      <c r="C9" s="92"/>
      <c r="D9" s="92"/>
      <c r="E9" s="168"/>
      <c r="F9" s="168"/>
      <c r="G9" s="168"/>
      <c r="H9" s="168"/>
      <c r="I9" s="168"/>
      <c r="J9" s="168"/>
      <c r="K9" s="168"/>
      <c r="L9" s="168"/>
      <c r="M9" s="167" t="s">
        <v>13</v>
      </c>
      <c r="N9" s="167"/>
      <c r="O9" s="167"/>
    </row>
    <row r="10" spans="1:15" s="71" customFormat="1" ht="15" x14ac:dyDescent="0.25">
      <c r="A10" s="93"/>
      <c r="B10" s="93"/>
      <c r="C10" s="93"/>
      <c r="D10" s="93"/>
      <c r="E10" s="168"/>
      <c r="F10" s="168"/>
      <c r="G10" s="168"/>
      <c r="H10" s="168"/>
      <c r="I10" s="168"/>
      <c r="J10" s="168"/>
      <c r="K10" s="168"/>
      <c r="L10" s="168"/>
      <c r="M10" s="167" t="s">
        <v>14</v>
      </c>
      <c r="N10" s="167"/>
      <c r="O10" s="167"/>
    </row>
    <row r="11" spans="1:15" s="71" customFormat="1" ht="15" x14ac:dyDescent="0.25">
      <c r="A11" s="166"/>
      <c r="B11" s="166"/>
      <c r="C11" s="166"/>
      <c r="D11" s="166"/>
      <c r="E11" s="166"/>
      <c r="F11" s="166"/>
      <c r="G11" s="166"/>
      <c r="H11" s="166"/>
      <c r="I11" s="166"/>
      <c r="J11" s="166"/>
      <c r="K11" s="166"/>
      <c r="L11" s="166"/>
      <c r="M11" s="167" t="s">
        <v>15</v>
      </c>
      <c r="N11" s="167"/>
      <c r="O11" s="167"/>
    </row>
    <row r="12" spans="1:15" customFormat="1" ht="15" customHeight="1" x14ac:dyDescent="0.25">
      <c r="A12" s="185" t="s">
        <v>128</v>
      </c>
      <c r="B12" s="186"/>
      <c r="C12" s="186"/>
      <c r="D12" s="186"/>
      <c r="E12" s="186"/>
      <c r="F12" s="186"/>
      <c r="G12" s="186"/>
      <c r="H12" s="186"/>
      <c r="I12" s="186"/>
      <c r="J12" s="186"/>
      <c r="K12" s="186"/>
      <c r="L12" s="186"/>
      <c r="M12" s="186"/>
      <c r="N12" s="187"/>
      <c r="O12" s="140"/>
    </row>
    <row r="13" spans="1:15" s="95" customFormat="1" ht="16.5" x14ac:dyDescent="0.25">
      <c r="A13" s="96"/>
      <c r="B13" s="98"/>
      <c r="C13" s="97"/>
      <c r="D13" s="98"/>
      <c r="E13" s="98"/>
      <c r="F13" s="98"/>
      <c r="G13" s="98"/>
      <c r="H13" s="98"/>
      <c r="I13" s="98"/>
      <c r="J13" s="98"/>
      <c r="K13" s="98"/>
      <c r="L13" s="98"/>
      <c r="M13" s="98"/>
      <c r="N13" s="98"/>
      <c r="O13" s="141"/>
    </row>
    <row r="14" spans="1:15" s="100" customFormat="1" ht="15" customHeight="1" x14ac:dyDescent="0.25">
      <c r="A14" s="171" t="s">
        <v>16</v>
      </c>
      <c r="B14" s="183" t="s">
        <v>113</v>
      </c>
      <c r="C14" s="99" t="s">
        <v>17</v>
      </c>
      <c r="D14" s="191" t="s">
        <v>20</v>
      </c>
      <c r="E14" s="173" t="s">
        <v>47</v>
      </c>
      <c r="F14" s="174"/>
      <c r="G14" s="171" t="s">
        <v>121</v>
      </c>
      <c r="H14" s="171" t="s">
        <v>1</v>
      </c>
      <c r="I14" s="171" t="s">
        <v>0</v>
      </c>
      <c r="J14" s="171" t="s">
        <v>18</v>
      </c>
      <c r="K14" s="171" t="s">
        <v>105</v>
      </c>
      <c r="L14" s="171" t="s">
        <v>106</v>
      </c>
      <c r="M14" s="171" t="s">
        <v>107</v>
      </c>
      <c r="N14" s="171" t="s">
        <v>108</v>
      </c>
      <c r="O14" s="171" t="s">
        <v>109</v>
      </c>
    </row>
    <row r="15" spans="1:15" s="101" customFormat="1" ht="93" customHeight="1" x14ac:dyDescent="0.25">
      <c r="A15" s="172"/>
      <c r="B15" s="184"/>
      <c r="C15" s="99" t="s">
        <v>19</v>
      </c>
      <c r="D15" s="192"/>
      <c r="E15" s="175"/>
      <c r="F15" s="176"/>
      <c r="G15" s="172"/>
      <c r="H15" s="172"/>
      <c r="I15" s="172"/>
      <c r="J15" s="172"/>
      <c r="K15" s="172"/>
      <c r="L15" s="172"/>
      <c r="M15" s="172"/>
      <c r="N15" s="172"/>
      <c r="O15" s="172"/>
    </row>
    <row r="16" spans="1:15" ht="35.25" customHeight="1" x14ac:dyDescent="0.25">
      <c r="A16" s="102"/>
      <c r="B16" s="128"/>
      <c r="C16" s="102"/>
      <c r="D16" s="102"/>
      <c r="E16" s="103"/>
      <c r="F16" s="103"/>
      <c r="G16" s="104" t="s">
        <v>122</v>
      </c>
      <c r="H16" s="104"/>
      <c r="I16" s="104"/>
      <c r="J16" s="104"/>
      <c r="K16" s="103"/>
      <c r="L16" s="103"/>
      <c r="M16" s="103"/>
      <c r="N16" s="103"/>
      <c r="O16" s="103"/>
    </row>
    <row r="17" spans="1:18" ht="42.75" customHeight="1" x14ac:dyDescent="0.25">
      <c r="A17" s="195" t="s">
        <v>114</v>
      </c>
      <c r="B17" s="128"/>
      <c r="C17" s="102"/>
      <c r="D17" s="102"/>
      <c r="E17" s="103"/>
      <c r="F17" s="103"/>
      <c r="G17" s="134" t="s">
        <v>132</v>
      </c>
      <c r="H17" s="104"/>
      <c r="I17" s="104"/>
      <c r="J17" s="104"/>
      <c r="K17" s="103"/>
      <c r="L17" s="103"/>
      <c r="M17" s="103"/>
      <c r="N17" s="103"/>
      <c r="O17" s="103"/>
    </row>
    <row r="18" spans="1:18" ht="22.5" customHeight="1" x14ac:dyDescent="0.25">
      <c r="A18" s="196"/>
      <c r="B18" s="105" t="s">
        <v>152</v>
      </c>
      <c r="C18" s="106">
        <v>995476</v>
      </c>
      <c r="D18" s="133"/>
      <c r="E18" s="129">
        <v>0.18</v>
      </c>
      <c r="F18" s="132"/>
      <c r="G18" s="135" t="s">
        <v>133</v>
      </c>
      <c r="H18" s="137" t="s">
        <v>131</v>
      </c>
      <c r="I18" s="108">
        <v>32</v>
      </c>
      <c r="J18" s="103">
        <v>358.4</v>
      </c>
      <c r="K18" s="109">
        <v>0.18</v>
      </c>
      <c r="L18" s="111">
        <f>J18/(1+K18)</f>
        <v>303.72881355932202</v>
      </c>
      <c r="M18" s="110">
        <f>I18*L18</f>
        <v>9719.3220338983047</v>
      </c>
      <c r="N18" s="111">
        <f>IF(ISBLANK(F18),E18*M18,F18*M18)</f>
        <v>1749.4779661016948</v>
      </c>
      <c r="O18" s="111">
        <f>M18+N18</f>
        <v>11468.8</v>
      </c>
      <c r="R18" s="123"/>
    </row>
    <row r="19" spans="1:18" ht="45" customHeight="1" x14ac:dyDescent="0.25">
      <c r="A19" s="189" t="s">
        <v>115</v>
      </c>
      <c r="B19" s="105"/>
      <c r="C19" s="106"/>
      <c r="D19" s="106"/>
      <c r="E19" s="106"/>
      <c r="F19" s="106"/>
      <c r="G19" s="135" t="s">
        <v>134</v>
      </c>
      <c r="H19" s="107"/>
      <c r="I19" s="108"/>
      <c r="J19" s="103"/>
      <c r="K19" s="109"/>
      <c r="L19" s="111"/>
      <c r="M19" s="110"/>
      <c r="N19" s="111"/>
      <c r="O19" s="111"/>
      <c r="R19" s="123"/>
    </row>
    <row r="20" spans="1:18" ht="22.5" customHeight="1" x14ac:dyDescent="0.25">
      <c r="A20" s="190"/>
      <c r="B20" s="105" t="s">
        <v>153</v>
      </c>
      <c r="C20" s="106">
        <v>995476</v>
      </c>
      <c r="D20" s="133"/>
      <c r="E20" s="129">
        <v>0.18</v>
      </c>
      <c r="F20" s="132"/>
      <c r="G20" s="135" t="s">
        <v>135</v>
      </c>
      <c r="H20" s="137" t="s">
        <v>131</v>
      </c>
      <c r="I20" s="108">
        <v>48</v>
      </c>
      <c r="J20" s="103">
        <v>356.75</v>
      </c>
      <c r="K20" s="109">
        <v>0.18</v>
      </c>
      <c r="L20" s="111">
        <f>J20/(1+K20)</f>
        <v>302.33050847457628</v>
      </c>
      <c r="M20" s="110">
        <f>I20*L20</f>
        <v>14511.864406779661</v>
      </c>
      <c r="N20" s="111">
        <f>IF(ISBLANK(F20),E20*M20,F20*M20)</f>
        <v>2612.1355932203392</v>
      </c>
      <c r="O20" s="111">
        <f>M20+N20</f>
        <v>17124</v>
      </c>
      <c r="R20" s="123"/>
    </row>
    <row r="21" spans="1:18" ht="33.75" customHeight="1" x14ac:dyDescent="0.25">
      <c r="A21" s="130" t="s">
        <v>116</v>
      </c>
      <c r="B21" s="105" t="s">
        <v>154</v>
      </c>
      <c r="C21" s="106">
        <v>995476</v>
      </c>
      <c r="D21" s="133"/>
      <c r="E21" s="129">
        <v>0.18</v>
      </c>
      <c r="F21" s="132"/>
      <c r="G21" s="136" t="s">
        <v>136</v>
      </c>
      <c r="H21" s="137" t="s">
        <v>131</v>
      </c>
      <c r="I21" s="108">
        <v>96</v>
      </c>
      <c r="J21" s="103">
        <v>74.25</v>
      </c>
      <c r="K21" s="109">
        <v>0.18</v>
      </c>
      <c r="L21" s="111">
        <f>J21/(1+K21)</f>
        <v>62.923728813559329</v>
      </c>
      <c r="M21" s="110">
        <f>I21*L21</f>
        <v>6040.6779661016953</v>
      </c>
      <c r="N21" s="111">
        <f>IF(ISBLANK(F21),E21*M21,F21*M21)</f>
        <v>1087.3220338983051</v>
      </c>
      <c r="O21" s="111">
        <f>M21+N21</f>
        <v>7128</v>
      </c>
      <c r="R21" s="123"/>
    </row>
    <row r="22" spans="1:18" ht="51.75" customHeight="1" x14ac:dyDescent="0.25">
      <c r="A22" s="189" t="s">
        <v>118</v>
      </c>
      <c r="B22" s="105"/>
      <c r="C22" s="106"/>
      <c r="D22" s="106"/>
      <c r="E22" s="106"/>
      <c r="F22" s="103"/>
      <c r="G22" s="136" t="s">
        <v>137</v>
      </c>
      <c r="H22" s="107"/>
      <c r="I22" s="108"/>
      <c r="J22" s="103"/>
      <c r="K22" s="103"/>
      <c r="L22" s="110"/>
      <c r="M22" s="103"/>
      <c r="N22" s="103"/>
      <c r="O22" s="110"/>
      <c r="R22" s="123"/>
    </row>
    <row r="23" spans="1:18" ht="16.5" x14ac:dyDescent="0.25">
      <c r="A23" s="190"/>
      <c r="B23" s="105" t="s">
        <v>155</v>
      </c>
      <c r="C23" s="106">
        <v>995476</v>
      </c>
      <c r="D23" s="133"/>
      <c r="E23" s="129">
        <v>0.18</v>
      </c>
      <c r="F23" s="132"/>
      <c r="G23" s="136" t="s">
        <v>138</v>
      </c>
      <c r="H23" s="137" t="s">
        <v>131</v>
      </c>
      <c r="I23" s="108">
        <v>96</v>
      </c>
      <c r="J23" s="103">
        <v>39.700000000000003</v>
      </c>
      <c r="K23" s="109">
        <v>0.18</v>
      </c>
      <c r="L23" s="111">
        <f>J23/(1+K23)</f>
        <v>33.644067796610173</v>
      </c>
      <c r="M23" s="110">
        <f>I23*L23</f>
        <v>3229.8305084745766</v>
      </c>
      <c r="N23" s="111">
        <f>IF(ISBLANK(F23),E23*M23,F23*M23)</f>
        <v>581.36949152542377</v>
      </c>
      <c r="O23" s="111">
        <f>M23+N23</f>
        <v>3811.2000000000003</v>
      </c>
      <c r="R23" s="123"/>
    </row>
    <row r="24" spans="1:18" ht="315" x14ac:dyDescent="0.25">
      <c r="A24" s="189" t="s">
        <v>117</v>
      </c>
      <c r="B24" s="105"/>
      <c r="C24" s="106"/>
      <c r="D24" s="106"/>
      <c r="E24" s="106"/>
      <c r="F24" s="106"/>
      <c r="G24" s="136" t="s">
        <v>139</v>
      </c>
      <c r="H24" s="107"/>
      <c r="I24" s="108"/>
      <c r="J24" s="103"/>
      <c r="K24" s="109"/>
      <c r="L24" s="111"/>
      <c r="M24" s="110"/>
      <c r="N24" s="111"/>
      <c r="O24" s="111"/>
      <c r="R24" s="123"/>
    </row>
    <row r="25" spans="1:18" ht="81" customHeight="1" x14ac:dyDescent="0.25">
      <c r="A25" s="190"/>
      <c r="B25" s="105" t="s">
        <v>156</v>
      </c>
      <c r="C25" s="106">
        <v>995476</v>
      </c>
      <c r="D25" s="133"/>
      <c r="E25" s="129">
        <v>0.18</v>
      </c>
      <c r="F25" s="132"/>
      <c r="G25" s="134" t="s">
        <v>140</v>
      </c>
      <c r="H25" s="107" t="s">
        <v>141</v>
      </c>
      <c r="I25" s="108">
        <v>22.4</v>
      </c>
      <c r="J25" s="103">
        <v>3754.2</v>
      </c>
      <c r="K25" s="109">
        <v>0.18</v>
      </c>
      <c r="L25" s="111">
        <f>J25/(1+K25)</f>
        <v>3181.5254237288136</v>
      </c>
      <c r="M25" s="110">
        <f>I25*L25</f>
        <v>71266.169491525419</v>
      </c>
      <c r="N25" s="111">
        <f>IF(ISBLANK(F25),E25*M25,F25*M25)</f>
        <v>12827.910508474575</v>
      </c>
      <c r="O25" s="111">
        <f>M25+N25</f>
        <v>84094.079999999987</v>
      </c>
      <c r="R25" s="123"/>
    </row>
    <row r="26" spans="1:18" ht="109.5" customHeight="1" x14ac:dyDescent="0.25">
      <c r="A26" s="105" t="s">
        <v>119</v>
      </c>
      <c r="B26" s="105" t="s">
        <v>157</v>
      </c>
      <c r="C26" s="106">
        <v>995476</v>
      </c>
      <c r="D26" s="133"/>
      <c r="E26" s="129">
        <v>0.18</v>
      </c>
      <c r="F26" s="132"/>
      <c r="G26" s="136" t="s">
        <v>142</v>
      </c>
      <c r="H26" s="107" t="s">
        <v>141</v>
      </c>
      <c r="I26" s="108">
        <v>87.11</v>
      </c>
      <c r="J26" s="103">
        <v>2829.25</v>
      </c>
      <c r="K26" s="109">
        <v>0.18</v>
      </c>
      <c r="L26" s="111">
        <f>J26/(1+K26)</f>
        <v>2397.6694915254238</v>
      </c>
      <c r="M26" s="110">
        <f>I26*L26</f>
        <v>208860.98940677967</v>
      </c>
      <c r="N26" s="111">
        <f>IF(ISBLANK(F26),E26*M26,F26*M26)</f>
        <v>37594.978093220336</v>
      </c>
      <c r="O26" s="111">
        <f>M26+N26</f>
        <v>246455.9675</v>
      </c>
      <c r="R26" s="123"/>
    </row>
    <row r="27" spans="1:18" ht="79.5" customHeight="1" x14ac:dyDescent="0.25">
      <c r="A27" s="105" t="s">
        <v>120</v>
      </c>
      <c r="B27" s="105" t="s">
        <v>158</v>
      </c>
      <c r="C27" s="106">
        <v>995476</v>
      </c>
      <c r="D27" s="133"/>
      <c r="E27" s="129">
        <v>0.18</v>
      </c>
      <c r="F27" s="132"/>
      <c r="G27" s="135" t="s">
        <v>143</v>
      </c>
      <c r="H27" s="107" t="s">
        <v>131</v>
      </c>
      <c r="I27" s="108">
        <v>336</v>
      </c>
      <c r="J27" s="138">
        <v>272</v>
      </c>
      <c r="K27" s="109">
        <v>0.18</v>
      </c>
      <c r="L27" s="111">
        <f>J27/(1+K27)</f>
        <v>230.5084745762712</v>
      </c>
      <c r="M27" s="110">
        <f>I27*L27</f>
        <v>77450.847457627126</v>
      </c>
      <c r="N27" s="111">
        <f>IF(ISBLANK(F27),E27*M27,F27*M27)</f>
        <v>13941.152542372882</v>
      </c>
      <c r="O27" s="111">
        <f>M27+N27</f>
        <v>91392</v>
      </c>
      <c r="R27" s="123"/>
    </row>
    <row r="28" spans="1:18" ht="156" customHeight="1" x14ac:dyDescent="0.25">
      <c r="A28" s="105" t="s">
        <v>149</v>
      </c>
      <c r="B28" s="105" t="s">
        <v>159</v>
      </c>
      <c r="C28" s="106">
        <v>995476</v>
      </c>
      <c r="D28" s="133"/>
      <c r="E28" s="129">
        <v>0.18</v>
      </c>
      <c r="F28" s="132"/>
      <c r="G28" s="136" t="s">
        <v>144</v>
      </c>
      <c r="H28" s="107" t="s">
        <v>145</v>
      </c>
      <c r="I28" s="108">
        <v>3549.06</v>
      </c>
      <c r="J28" s="103">
        <v>772.4</v>
      </c>
      <c r="K28" s="109">
        <v>0.18</v>
      </c>
      <c r="L28" s="111">
        <f>J28/(1+K28)</f>
        <v>654.57627118644075</v>
      </c>
      <c r="M28" s="110">
        <f>I28*L28</f>
        <v>2323130.4610169493</v>
      </c>
      <c r="N28" s="111">
        <f>IF(ISBLANK(F28),E28*M28,F28*M28)</f>
        <v>418163.48298305087</v>
      </c>
      <c r="O28" s="111">
        <f>M28+N28</f>
        <v>2741293.9440000001</v>
      </c>
      <c r="R28" s="123"/>
    </row>
    <row r="29" spans="1:18" ht="39.75" customHeight="1" x14ac:dyDescent="0.25">
      <c r="A29" s="189" t="s">
        <v>150</v>
      </c>
      <c r="B29" s="105"/>
      <c r="C29" s="106"/>
      <c r="D29" s="106"/>
      <c r="E29" s="106"/>
      <c r="F29" s="106"/>
      <c r="G29" s="136" t="s">
        <v>146</v>
      </c>
      <c r="H29" s="107"/>
      <c r="I29" s="108"/>
      <c r="J29" s="103"/>
      <c r="K29" s="109"/>
      <c r="L29" s="111"/>
      <c r="M29" s="110"/>
      <c r="N29" s="111"/>
      <c r="O29" s="111"/>
      <c r="R29" s="123"/>
    </row>
    <row r="30" spans="1:18" ht="24.75" customHeight="1" x14ac:dyDescent="0.25">
      <c r="A30" s="190"/>
      <c r="B30" s="105" t="s">
        <v>160</v>
      </c>
      <c r="C30" s="106">
        <v>995419</v>
      </c>
      <c r="D30" s="133"/>
      <c r="E30" s="129">
        <v>0.18</v>
      </c>
      <c r="F30" s="132"/>
      <c r="G30" s="136" t="s">
        <v>147</v>
      </c>
      <c r="H30" s="107" t="s">
        <v>131</v>
      </c>
      <c r="I30" s="108">
        <v>148</v>
      </c>
      <c r="J30" s="103">
        <v>143.5</v>
      </c>
      <c r="K30" s="109">
        <v>0.18</v>
      </c>
      <c r="L30" s="111">
        <f>J30/(1+K30)</f>
        <v>121.61016949152543</v>
      </c>
      <c r="M30" s="110">
        <f>I30*L30</f>
        <v>17998.305084745763</v>
      </c>
      <c r="N30" s="111">
        <f>IF(ISBLANK(F30),E30*M30,F30*M30)</f>
        <v>3239.6949152542375</v>
      </c>
      <c r="O30" s="111">
        <f>M30+N30</f>
        <v>21238</v>
      </c>
      <c r="R30" s="123"/>
    </row>
    <row r="31" spans="1:18" ht="45" x14ac:dyDescent="0.25">
      <c r="A31" s="105" t="s">
        <v>151</v>
      </c>
      <c r="B31" s="105" t="s">
        <v>125</v>
      </c>
      <c r="C31" s="106">
        <v>995419</v>
      </c>
      <c r="D31" s="133"/>
      <c r="E31" s="129">
        <v>0.18</v>
      </c>
      <c r="F31" s="132"/>
      <c r="G31" s="136" t="s">
        <v>148</v>
      </c>
      <c r="H31" s="107" t="s">
        <v>145</v>
      </c>
      <c r="I31" s="108">
        <v>7227.27</v>
      </c>
      <c r="J31" s="103">
        <v>3.85</v>
      </c>
      <c r="K31" s="109">
        <v>0.18</v>
      </c>
      <c r="L31" s="111">
        <f>J31/(1+K31)</f>
        <v>3.2627118644067798</v>
      </c>
      <c r="M31" s="110">
        <f>I31*L31</f>
        <v>23580.499576271188</v>
      </c>
      <c r="N31" s="111">
        <f>IF(ISBLANK(F31),E31*M31,F31*M31)</f>
        <v>4244.4899237288137</v>
      </c>
      <c r="O31" s="111">
        <f>M31+N31</f>
        <v>27824.989500000003</v>
      </c>
      <c r="R31" s="123"/>
    </row>
    <row r="32" spans="1:18" ht="25.5" customHeight="1" x14ac:dyDescent="0.25">
      <c r="A32" s="112"/>
      <c r="B32" s="127"/>
      <c r="C32" s="193" t="s">
        <v>124</v>
      </c>
      <c r="D32" s="194"/>
      <c r="E32" s="194"/>
      <c r="F32" s="194"/>
      <c r="G32" s="194"/>
      <c r="H32" s="194"/>
      <c r="I32" s="194"/>
      <c r="J32" s="194"/>
      <c r="K32" s="194"/>
      <c r="L32" s="113"/>
      <c r="M32" s="139">
        <f>SUM(M18:M31)</f>
        <v>2755788.9669491528</v>
      </c>
      <c r="N32" s="139">
        <f>SUM(N18:N31)</f>
        <v>496042.01405084744</v>
      </c>
      <c r="O32" s="139">
        <f>SUM(O18:O31)</f>
        <v>3251830.9810000001</v>
      </c>
    </row>
    <row r="33" spans="1:17" ht="24.75" customHeight="1" x14ac:dyDescent="0.25">
      <c r="A33" s="112"/>
      <c r="B33" s="112"/>
      <c r="C33" s="112"/>
      <c r="D33" s="112"/>
      <c r="E33" s="114"/>
      <c r="F33" s="114"/>
      <c r="G33" s="114"/>
      <c r="H33" s="114"/>
      <c r="I33" s="114"/>
      <c r="J33" s="114"/>
      <c r="K33" s="115" t="s">
        <v>123</v>
      </c>
      <c r="L33" s="115"/>
      <c r="M33" s="116"/>
      <c r="N33" s="117">
        <f>M33</f>
        <v>0</v>
      </c>
      <c r="O33" s="115"/>
    </row>
    <row r="34" spans="1:17" ht="16.5" x14ac:dyDescent="0.25">
      <c r="A34" s="112"/>
      <c r="B34" s="112"/>
      <c r="C34" s="112"/>
      <c r="D34" s="112"/>
      <c r="E34" s="114"/>
      <c r="F34" s="114"/>
      <c r="G34" s="114"/>
      <c r="H34" s="114"/>
      <c r="I34" s="114"/>
      <c r="J34" s="114"/>
      <c r="K34" s="115" t="s">
        <v>110</v>
      </c>
      <c r="L34" s="115"/>
      <c r="M34" s="118">
        <f>M33*M32</f>
        <v>0</v>
      </c>
      <c r="N34" s="118">
        <f>N33*N32</f>
        <v>0</v>
      </c>
      <c r="O34" s="115"/>
    </row>
    <row r="35" spans="1:17" ht="16.5" x14ac:dyDescent="0.3">
      <c r="A35" s="112"/>
      <c r="B35" s="112"/>
      <c r="C35" s="112"/>
      <c r="D35" s="112"/>
      <c r="E35" s="114"/>
      <c r="F35" s="114"/>
      <c r="G35" s="114"/>
      <c r="H35" s="114"/>
      <c r="I35" s="114"/>
      <c r="J35" s="114"/>
      <c r="K35" s="115" t="s">
        <v>111</v>
      </c>
      <c r="L35" s="115"/>
      <c r="M35" s="131">
        <f>M32+M34</f>
        <v>2755788.9669491528</v>
      </c>
      <c r="N35" s="119"/>
      <c r="O35" s="115"/>
    </row>
    <row r="36" spans="1:17" ht="16.5" x14ac:dyDescent="0.25">
      <c r="A36" s="112"/>
      <c r="B36" s="112"/>
      <c r="C36" s="112"/>
      <c r="D36" s="112"/>
      <c r="E36" s="114"/>
      <c r="F36" s="114"/>
      <c r="G36" s="114"/>
      <c r="H36" s="114"/>
      <c r="I36" s="114"/>
      <c r="J36" s="114"/>
      <c r="K36" s="120" t="s">
        <v>112</v>
      </c>
      <c r="L36" s="120"/>
      <c r="M36" s="121"/>
      <c r="N36" s="131">
        <f>N34+N32</f>
        <v>496042.01405084744</v>
      </c>
      <c r="O36" s="120"/>
    </row>
    <row r="37" spans="1:17" x14ac:dyDescent="0.25">
      <c r="Q37" s="123"/>
    </row>
    <row r="38" spans="1:17" ht="25.5" customHeight="1" x14ac:dyDescent="0.25">
      <c r="A38" s="188" t="s">
        <v>52</v>
      </c>
      <c r="B38" s="188"/>
      <c r="C38" s="188"/>
      <c r="D38" s="188"/>
      <c r="E38" s="188"/>
      <c r="F38" s="188"/>
      <c r="G38" s="188"/>
      <c r="H38" s="124"/>
      <c r="I38" s="124"/>
      <c r="J38" s="124"/>
      <c r="K38" s="124"/>
      <c r="L38" s="124"/>
      <c r="M38" s="124"/>
      <c r="N38" s="124"/>
      <c r="O38" s="124"/>
    </row>
    <row r="39" spans="1:17" ht="16.5" x14ac:dyDescent="0.25">
      <c r="A39" s="125" t="s">
        <v>42</v>
      </c>
      <c r="B39" s="125"/>
      <c r="C39" s="124"/>
      <c r="D39" s="124"/>
      <c r="E39" s="124"/>
      <c r="F39" s="124"/>
      <c r="G39" s="124"/>
      <c r="H39" s="124"/>
      <c r="I39" s="124"/>
      <c r="J39" s="124"/>
      <c r="K39" s="124"/>
      <c r="L39" s="124"/>
      <c r="M39" s="126" t="s">
        <v>43</v>
      </c>
      <c r="N39" s="124"/>
      <c r="O39" s="124"/>
    </row>
    <row r="40" spans="1:17" ht="16.5" x14ac:dyDescent="0.25">
      <c r="A40" s="125" t="s">
        <v>44</v>
      </c>
      <c r="B40" s="125"/>
      <c r="C40" s="124"/>
      <c r="D40" s="124"/>
      <c r="E40" s="124"/>
      <c r="F40" s="124"/>
      <c r="G40" s="124"/>
      <c r="H40" s="124"/>
      <c r="I40" s="124"/>
      <c r="J40" s="124"/>
      <c r="K40" s="124"/>
      <c r="L40" s="124"/>
      <c r="M40" s="126" t="s">
        <v>45</v>
      </c>
      <c r="N40" s="124"/>
      <c r="O40" s="124"/>
    </row>
  </sheetData>
  <sheetProtection algorithmName="SHA-512" hashValue="S3GSm7+PjGPTmVAJISkxWaxulqHLckX1D8InHia5PElCxETIem19g+OF0gqxA7zekUQlV0ytX9PWOKAkSczpMw==" saltValue="JpvlTJDYb+/4rQ2Le0Iw2A==" spinCount="100000" sheet="1" objects="1" scenarios="1"/>
  <mergeCells count="40">
    <mergeCell ref="A38:G38"/>
    <mergeCell ref="E8:L8"/>
    <mergeCell ref="M8:O8"/>
    <mergeCell ref="A22:A23"/>
    <mergeCell ref="H14:H15"/>
    <mergeCell ref="A19:A20"/>
    <mergeCell ref="A8:D8"/>
    <mergeCell ref="A14:A15"/>
    <mergeCell ref="D14:D15"/>
    <mergeCell ref="G14:G15"/>
    <mergeCell ref="C32:K32"/>
    <mergeCell ref="L14:L15"/>
    <mergeCell ref="M14:M15"/>
    <mergeCell ref="A17:A18"/>
    <mergeCell ref="A24:A25"/>
    <mergeCell ref="A29:A30"/>
    <mergeCell ref="A1:O1"/>
    <mergeCell ref="A2:O2"/>
    <mergeCell ref="N14:N15"/>
    <mergeCell ref="O14:O15"/>
    <mergeCell ref="E14:F15"/>
    <mergeCell ref="A3:O3"/>
    <mergeCell ref="A4:O4"/>
    <mergeCell ref="A5:O5"/>
    <mergeCell ref="A6:L6"/>
    <mergeCell ref="M6:O6"/>
    <mergeCell ref="A7:D7"/>
    <mergeCell ref="I14:I15"/>
    <mergeCell ref="J14:J15"/>
    <mergeCell ref="B14:B15"/>
    <mergeCell ref="K14:K15"/>
    <mergeCell ref="A12:N12"/>
    <mergeCell ref="A11:L11"/>
    <mergeCell ref="M11:O11"/>
    <mergeCell ref="E9:L9"/>
    <mergeCell ref="E7:L7"/>
    <mergeCell ref="M7:O7"/>
    <mergeCell ref="M9:O9"/>
    <mergeCell ref="E10:L10"/>
    <mergeCell ref="M10:O10"/>
  </mergeCells>
  <dataValidations count="1">
    <dataValidation allowBlank="1" showInputMessage="1" showErrorMessage="1" prompt="Please Enter Percentage" sqref="M33" xr:uid="{00000000-0002-0000-0400-000000000000}"/>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6"/>
  <sheetViews>
    <sheetView view="pageBreakPreview" zoomScale="120" zoomScaleNormal="100" zoomScaleSheetLayoutView="120" workbookViewId="0">
      <selection activeCell="D11" sqref="D11"/>
    </sheetView>
  </sheetViews>
  <sheetFormatPr defaultRowHeight="15" x14ac:dyDescent="0.3"/>
  <cols>
    <col min="1" max="1" width="8.5703125" style="51" customWidth="1"/>
    <col min="2" max="2" width="67.7109375" style="28" customWidth="1"/>
    <col min="3" max="3" width="17.85546875" style="28" customWidth="1"/>
    <col min="4" max="4" width="22.5703125" style="28" customWidth="1"/>
    <col min="5" max="16384" width="9.140625" style="28"/>
  </cols>
  <sheetData>
    <row r="1" spans="1:9" ht="36" customHeight="1" x14ac:dyDescent="0.3">
      <c r="A1" s="197" t="s">
        <v>53</v>
      </c>
      <c r="B1" s="198"/>
      <c r="C1" s="198"/>
      <c r="D1" s="199"/>
    </row>
    <row r="2" spans="1:9" x14ac:dyDescent="0.3">
      <c r="A2" s="200" t="s">
        <v>48</v>
      </c>
      <c r="B2" s="200"/>
      <c r="C2" s="200"/>
      <c r="D2" s="200"/>
    </row>
    <row r="3" spans="1:9" x14ac:dyDescent="0.3">
      <c r="A3" s="201"/>
      <c r="B3" s="202"/>
      <c r="C3" s="201" t="s">
        <v>8</v>
      </c>
      <c r="D3" s="201"/>
    </row>
    <row r="4" spans="1:9" x14ac:dyDescent="0.3">
      <c r="A4" s="52" t="s">
        <v>35</v>
      </c>
      <c r="B4" s="53">
        <f>+'Name of Bidder'!C8</f>
        <v>0</v>
      </c>
      <c r="C4" s="203" t="s">
        <v>10</v>
      </c>
      <c r="D4" s="201"/>
    </row>
    <row r="5" spans="1:9" x14ac:dyDescent="0.3">
      <c r="A5" s="52" t="s">
        <v>36</v>
      </c>
      <c r="B5" s="53" t="str">
        <f>+'Name of Bidder'!C9</f>
        <v>…….. …… ………. ……….</v>
      </c>
      <c r="C5" s="203" t="s">
        <v>12</v>
      </c>
      <c r="D5" s="201"/>
    </row>
    <row r="6" spans="1:9" x14ac:dyDescent="0.3">
      <c r="A6" s="54"/>
      <c r="B6" s="53" t="str">
        <f>+'Name of Bidder'!C10</f>
        <v>…….. …… ………. ……….</v>
      </c>
      <c r="C6" s="203" t="s">
        <v>13</v>
      </c>
      <c r="D6" s="201"/>
    </row>
    <row r="7" spans="1:9" x14ac:dyDescent="0.3">
      <c r="A7" s="54"/>
      <c r="B7" s="53" t="str">
        <f>+'Name of Bidder'!C11</f>
        <v>…….. …… ………. ……….</v>
      </c>
      <c r="C7" s="203" t="s">
        <v>14</v>
      </c>
      <c r="D7" s="201"/>
    </row>
    <row r="8" spans="1:9" x14ac:dyDescent="0.3">
      <c r="A8" s="55"/>
      <c r="B8" s="56"/>
      <c r="C8" s="201" t="s">
        <v>15</v>
      </c>
      <c r="D8" s="201"/>
    </row>
    <row r="9" spans="1:9" ht="30" x14ac:dyDescent="0.3">
      <c r="A9" s="57" t="s">
        <v>16</v>
      </c>
      <c r="B9" s="204" t="s">
        <v>49</v>
      </c>
      <c r="C9" s="204"/>
      <c r="D9" s="57" t="s">
        <v>50</v>
      </c>
      <c r="I9" s="58"/>
    </row>
    <row r="10" spans="1:9" ht="33" customHeight="1" x14ac:dyDescent="0.3">
      <c r="A10" s="59">
        <v>1</v>
      </c>
      <c r="B10" s="204" t="s">
        <v>51</v>
      </c>
      <c r="C10" s="204"/>
      <c r="D10" s="60"/>
    </row>
    <row r="11" spans="1:9" ht="45" customHeight="1" x14ac:dyDescent="0.3">
      <c r="A11" s="59" t="s">
        <v>40</v>
      </c>
      <c r="B11" s="204" t="s">
        <v>102</v>
      </c>
      <c r="C11" s="204"/>
      <c r="D11" s="62">
        <f>'Sch-3A'!N36</f>
        <v>496042.01405084744</v>
      </c>
    </row>
    <row r="12" spans="1:9" ht="43.5" customHeight="1" x14ac:dyDescent="0.3">
      <c r="A12" s="59">
        <v>2</v>
      </c>
      <c r="B12" s="204" t="s">
        <v>104</v>
      </c>
      <c r="C12" s="204"/>
      <c r="D12" s="61">
        <f>SUM(D11:D11)</f>
        <v>496042.01405084744</v>
      </c>
    </row>
    <row r="13" spans="1:9" x14ac:dyDescent="0.3">
      <c r="A13" s="63"/>
      <c r="D13" s="44"/>
    </row>
    <row r="14" spans="1:9" x14ac:dyDescent="0.3">
      <c r="A14" s="63"/>
      <c r="D14" s="44"/>
    </row>
    <row r="15" spans="1:9" x14ac:dyDescent="0.3">
      <c r="A15" s="63" t="s">
        <v>42</v>
      </c>
      <c r="B15" s="45">
        <f>+'Name of Bidder'!C21</f>
        <v>0</v>
      </c>
      <c r="C15" s="50" t="s">
        <v>43</v>
      </c>
      <c r="D15" s="67">
        <f>+'Name of Bidder'!C18</f>
        <v>0</v>
      </c>
    </row>
    <row r="16" spans="1:9" x14ac:dyDescent="0.3">
      <c r="A16" s="64" t="s">
        <v>44</v>
      </c>
      <c r="B16" s="68">
        <f>+'Name of Bidder'!C22</f>
        <v>0</v>
      </c>
      <c r="C16" s="65" t="s">
        <v>45</v>
      </c>
      <c r="D16" s="67">
        <f>+'Name of Bidder'!C19</f>
        <v>0</v>
      </c>
    </row>
  </sheetData>
  <sheetProtection algorithmName="SHA-512" hashValue="Uy03DD9H6jBWIIEvXzMWuGaTKXQn9XMb+NCGad9eam9yCO5W08ctyeKvv7680rYwQsorOFItRdUoNqAdNSH2jA==" saltValue="nt5oRa8Sw3SVwQ+wuiyIeQ==" spinCount="100000" sheet="1" objects="1" scenarios="1"/>
  <mergeCells count="13">
    <mergeCell ref="C5:D5"/>
    <mergeCell ref="B11:C11"/>
    <mergeCell ref="B12:C12"/>
    <mergeCell ref="C6:D6"/>
    <mergeCell ref="C7:D7"/>
    <mergeCell ref="C8:D8"/>
    <mergeCell ref="B9:C9"/>
    <mergeCell ref="B10:C10"/>
    <mergeCell ref="A1:D1"/>
    <mergeCell ref="A2:D2"/>
    <mergeCell ref="A3:B3"/>
    <mergeCell ref="C3:D3"/>
    <mergeCell ref="C4:D4"/>
  </mergeCells>
  <pageMargins left="0.7" right="0.7" top="0.75" bottom="0.75" header="0.3" footer="0.3"/>
  <pageSetup paperSize="9"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1"/>
  <sheetViews>
    <sheetView view="pageBreakPreview" topLeftCell="B1" zoomScale="110" zoomScaleNormal="100" zoomScaleSheetLayoutView="110" workbookViewId="0">
      <selection activeCell="B17" sqref="B17:C17"/>
    </sheetView>
  </sheetViews>
  <sheetFormatPr defaultRowHeight="18.75" x14ac:dyDescent="0.3"/>
  <cols>
    <col min="1" max="1" width="11.5703125" style="49" customWidth="1"/>
    <col min="2" max="2" width="66.85546875" style="28" customWidth="1"/>
    <col min="3" max="3" width="19.7109375" style="28" customWidth="1"/>
    <col min="4" max="4" width="30.28515625" style="28" customWidth="1"/>
    <col min="5" max="5" width="11.5703125" style="28" bestFit="1" customWidth="1"/>
    <col min="6" max="8" width="9.140625" style="28"/>
    <col min="9" max="9" width="12.42578125" style="28" bestFit="1" customWidth="1"/>
    <col min="10" max="16384" width="9.140625" style="28"/>
  </cols>
  <sheetData>
    <row r="1" spans="1:11" ht="26.25" x14ac:dyDescent="0.3">
      <c r="A1" s="205" t="s">
        <v>34</v>
      </c>
      <c r="B1" s="205"/>
      <c r="C1" s="205"/>
      <c r="D1" s="205"/>
      <c r="E1" s="27"/>
      <c r="F1" s="27"/>
      <c r="G1" s="27"/>
      <c r="H1" s="27"/>
      <c r="I1" s="27"/>
      <c r="J1" s="27"/>
      <c r="K1" s="27"/>
    </row>
    <row r="2" spans="1:11" ht="23.25" x14ac:dyDescent="0.3">
      <c r="A2" s="206" t="s">
        <v>46</v>
      </c>
      <c r="B2" s="206"/>
      <c r="C2" s="206"/>
      <c r="D2" s="206"/>
    </row>
    <row r="3" spans="1:11" ht="15" x14ac:dyDescent="0.3">
      <c r="A3" s="201"/>
      <c r="B3" s="201"/>
      <c r="C3" s="201" t="s">
        <v>8</v>
      </c>
      <c r="D3" s="201"/>
    </row>
    <row r="4" spans="1:11" ht="15" x14ac:dyDescent="0.3">
      <c r="A4" s="29" t="s">
        <v>35</v>
      </c>
      <c r="B4" s="30">
        <f>+'Name of Bidder'!C8</f>
        <v>0</v>
      </c>
      <c r="C4" s="1" t="s">
        <v>10</v>
      </c>
      <c r="D4" s="1"/>
    </row>
    <row r="5" spans="1:11" ht="15" x14ac:dyDescent="0.3">
      <c r="A5" s="29" t="s">
        <v>36</v>
      </c>
      <c r="B5" s="30" t="str">
        <f>+'Name of Bidder'!C9</f>
        <v>…….. …… ………. ……….</v>
      </c>
      <c r="C5" s="1" t="s">
        <v>12</v>
      </c>
      <c r="D5" s="1"/>
    </row>
    <row r="6" spans="1:11" ht="18" x14ac:dyDescent="0.3">
      <c r="A6" s="31"/>
      <c r="B6" s="30" t="str">
        <f>+'Name of Bidder'!C10</f>
        <v>…….. …… ………. ……….</v>
      </c>
      <c r="C6" s="1" t="s">
        <v>13</v>
      </c>
      <c r="D6" s="1"/>
    </row>
    <row r="7" spans="1:11" ht="18" x14ac:dyDescent="0.3">
      <c r="A7" s="31"/>
      <c r="B7" s="30" t="str">
        <f>+'Name of Bidder'!C11</f>
        <v>…….. …… ………. ……….</v>
      </c>
      <c r="C7" s="1" t="s">
        <v>14</v>
      </c>
      <c r="D7" s="1"/>
    </row>
    <row r="8" spans="1:11" ht="15" x14ac:dyDescent="0.3">
      <c r="A8" s="207"/>
      <c r="B8" s="207"/>
      <c r="C8" s="1" t="s">
        <v>15</v>
      </c>
      <c r="D8" s="1"/>
    </row>
    <row r="9" spans="1:11" s="34" customFormat="1" ht="33" customHeight="1" x14ac:dyDescent="0.2">
      <c r="A9" s="32" t="s">
        <v>16</v>
      </c>
      <c r="B9" s="208" t="s">
        <v>37</v>
      </c>
      <c r="C9" s="208"/>
      <c r="D9" s="33" t="s">
        <v>38</v>
      </c>
    </row>
    <row r="10" spans="1:11" s="34" customFormat="1" ht="33" customHeight="1" x14ac:dyDescent="0.2">
      <c r="A10" s="32">
        <v>1</v>
      </c>
      <c r="B10" s="214" t="s">
        <v>39</v>
      </c>
      <c r="C10" s="214"/>
      <c r="D10" s="33"/>
    </row>
    <row r="11" spans="1:11" ht="33" customHeight="1" x14ac:dyDescent="0.3">
      <c r="A11" s="35" t="s">
        <v>40</v>
      </c>
      <c r="B11" s="215" t="s">
        <v>56</v>
      </c>
      <c r="C11" s="215"/>
      <c r="D11" s="1"/>
    </row>
    <row r="12" spans="1:11" ht="65.099999999999994" customHeight="1" x14ac:dyDescent="0.3">
      <c r="A12" s="35"/>
      <c r="B12" s="216" t="s">
        <v>129</v>
      </c>
      <c r="C12" s="216"/>
      <c r="D12" s="36">
        <f>'Sch-3A'!M35</f>
        <v>2755788.9669491528</v>
      </c>
      <c r="E12" s="37"/>
    </row>
    <row r="13" spans="1:11" ht="42" customHeight="1" x14ac:dyDescent="0.3">
      <c r="A13" s="35"/>
      <c r="B13" s="217" t="s">
        <v>162</v>
      </c>
      <c r="C13" s="218"/>
      <c r="D13" s="142">
        <f>(+D12)</f>
        <v>2755788.9669491528</v>
      </c>
      <c r="E13" s="37"/>
    </row>
    <row r="14" spans="1:11" ht="36" customHeight="1" x14ac:dyDescent="0.3">
      <c r="A14" s="35"/>
      <c r="B14" s="209"/>
      <c r="C14" s="210"/>
      <c r="D14" s="36"/>
      <c r="E14" s="37"/>
    </row>
    <row r="15" spans="1:11" ht="61.5" customHeight="1" x14ac:dyDescent="0.3">
      <c r="A15" s="38">
        <v>2</v>
      </c>
      <c r="B15" s="211" t="s">
        <v>161</v>
      </c>
      <c r="C15" s="212"/>
      <c r="D15" s="142">
        <f>+'Sch5 Taxes'!D12</f>
        <v>496042.01405084744</v>
      </c>
    </row>
    <row r="16" spans="1:11" ht="37.5" customHeight="1" x14ac:dyDescent="0.3">
      <c r="A16" s="35"/>
      <c r="B16" s="39"/>
      <c r="C16" s="40"/>
      <c r="D16" s="36"/>
    </row>
    <row r="17" spans="1:9" ht="33" customHeight="1" x14ac:dyDescent="0.3">
      <c r="A17" s="35"/>
      <c r="B17" s="213" t="s">
        <v>41</v>
      </c>
      <c r="C17" s="213"/>
      <c r="D17" s="70">
        <f>SUM(D13,D15)</f>
        <v>3251830.9810000001</v>
      </c>
    </row>
    <row r="18" spans="1:9" ht="18" hidden="1" x14ac:dyDescent="0.3">
      <c r="A18" s="41"/>
      <c r="B18" s="42"/>
      <c r="C18" s="42"/>
      <c r="D18" s="66"/>
      <c r="F18" s="37"/>
      <c r="G18" s="37"/>
      <c r="H18" s="37"/>
      <c r="I18" s="37"/>
    </row>
    <row r="19" spans="1:9" ht="18" hidden="1" x14ac:dyDescent="0.3">
      <c r="A19" s="43"/>
      <c r="D19" s="44"/>
    </row>
    <row r="20" spans="1:9" ht="18" x14ac:dyDescent="0.3">
      <c r="A20" s="43" t="s">
        <v>42</v>
      </c>
      <c r="B20" s="45">
        <f>+'Name of Bidder'!C21</f>
        <v>0</v>
      </c>
      <c r="C20" s="46" t="s">
        <v>43</v>
      </c>
      <c r="D20" s="69">
        <f>'Name of Bidder'!C18</f>
        <v>0</v>
      </c>
    </row>
    <row r="21" spans="1:9" ht="18" x14ac:dyDescent="0.3">
      <c r="A21" s="47" t="s">
        <v>44</v>
      </c>
      <c r="B21" s="68">
        <f>+'Name of Bidder'!C22</f>
        <v>0</v>
      </c>
      <c r="C21" s="48" t="s">
        <v>45</v>
      </c>
      <c r="D21" s="69">
        <f>'Name of Bidder'!C19</f>
        <v>0</v>
      </c>
    </row>
  </sheetData>
  <sheetProtection algorithmName="SHA-512" hashValue="2w8sEZV9Mq/7g3un9fBTnghctTO6GnENSzoy2DrNXYt8XTTyHHG35/Ht1ngMnDFDs/+E4DbGmsAdGo0lCgzF3A==" saltValue="cTQXSJ/tKhF74c3O7ylATQ==" spinCount="100000" sheet="1" objects="1" scenarios="1"/>
  <mergeCells count="13">
    <mergeCell ref="B9:C9"/>
    <mergeCell ref="B14:C14"/>
    <mergeCell ref="B15:C15"/>
    <mergeCell ref="B17:C17"/>
    <mergeCell ref="B10:C10"/>
    <mergeCell ref="B11:C11"/>
    <mergeCell ref="B12:C12"/>
    <mergeCell ref="B13:C13"/>
    <mergeCell ref="A1:D1"/>
    <mergeCell ref="A2:D2"/>
    <mergeCell ref="A3:B3"/>
    <mergeCell ref="C3:D3"/>
    <mergeCell ref="A8:B8"/>
  </mergeCells>
  <printOptions horizontalCentered="1" verticalCentered="1"/>
  <pageMargins left="0.25" right="0.25" top="0.75" bottom="0.7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BASIC</vt:lpstr>
      <vt:lpstr>Instructions</vt:lpstr>
      <vt:lpstr>BASICS</vt:lpstr>
      <vt:lpstr>Name of Bidder</vt:lpstr>
      <vt:lpstr>Sch-3A</vt:lpstr>
      <vt:lpstr>Sch5 Taxes</vt:lpstr>
      <vt:lpstr>Sch6 Summary</vt:lpstr>
      <vt:lpstr>BASICS!Print_Area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2024-03-19T10:05:01Z</dcterms:modified>
</cp:coreProperties>
</file>