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filterPrivacy="1" defaultThemeVersion="124226"/>
  <xr:revisionPtr revIDLastSave="422" documentId="13_ncr:1_{A96A21CA-7638-4E59-B221-F6E22F6C968A}" xr6:coauthVersionLast="36" xr6:coauthVersionMax="47" xr10:uidLastSave="{6EF23815-50D6-4E35-AAA4-2F2CEDBDDDB5}"/>
  <workbookProtection workbookAlgorithmName="SHA-512" workbookHashValue="BfV54PpU9aVKwpSpGMTGAryts5QYX3M9YiOVzVoZzNhjvHBuaWvoR1bn3n82ewnJaBwft1ML6bW4FjKoPEC8Iw==" workbookSaltValue="uNJpOKHw36w23FwAHU3L/g==" workbookSpinCount="100000" lockStructure="1"/>
  <bookViews>
    <workbookView xWindow="-120" yWindow="-120" windowWidth="29040" windowHeight="15720" firstSheet="1" activeTab="3" xr2:uid="{00000000-000D-0000-FFFF-FFFF00000000}"/>
  </bookViews>
  <sheets>
    <sheet name="BASIC" sheetId="8" state="hidden" r:id="rId1"/>
    <sheet name="Instructions" sheetId="19" r:id="rId2"/>
    <sheet name="BASICS" sheetId="20" r:id="rId3"/>
    <sheet name="Name of Bidder" sheetId="9" r:id="rId4"/>
    <sheet name="Sch-3A" sheetId="21" r:id="rId5"/>
    <sheet name="Sch-3B" sheetId="22" r:id="rId6"/>
    <sheet name="Sch5 Taxes" sheetId="14" r:id="rId7"/>
    <sheet name="Sch6 Summary" sheetId="15" r:id="rId8"/>
  </sheets>
  <definedNames>
    <definedName name="_xlnm.Print_Area" localSheetId="2">BASICS!$A$1:$F$5</definedName>
    <definedName name="_xlnm.Print_Area" localSheetId="7">'Sch6 Summary'!$A$1:$D$23</definedName>
  </definedNames>
  <calcPr calcId="191029"/>
</workbook>
</file>

<file path=xl/calcChain.xml><?xml version="1.0" encoding="utf-8"?>
<calcChain xmlns="http://schemas.openxmlformats.org/spreadsheetml/2006/main">
  <c r="K19" i="22" l="1"/>
  <c r="L19" i="22" s="1"/>
  <c r="M43" i="21"/>
  <c r="N43" i="21" s="1"/>
  <c r="O43" i="21" s="1"/>
  <c r="M44" i="21"/>
  <c r="N44" i="21" s="1"/>
  <c r="O44" i="21" s="1"/>
  <c r="M27" i="21"/>
  <c r="N27" i="21" l="1"/>
  <c r="O27" i="21" s="1"/>
  <c r="O47" i="21"/>
  <c r="M45" i="21" l="1"/>
  <c r="N45" i="21" s="1"/>
  <c r="O45" i="21" s="1"/>
  <c r="M42" i="21"/>
  <c r="N42" i="21" s="1"/>
  <c r="O42" i="21" s="1"/>
  <c r="M41" i="21"/>
  <c r="N41" i="21" s="1"/>
  <c r="O41" i="21" s="1"/>
  <c r="M40" i="21"/>
  <c r="N40" i="21" s="1"/>
  <c r="O40" i="21" s="1"/>
  <c r="M38" i="21"/>
  <c r="N38" i="21" s="1"/>
  <c r="O38" i="21" s="1"/>
  <c r="M36" i="21"/>
  <c r="N36" i="21" s="1"/>
  <c r="O36" i="21" s="1"/>
  <c r="M34" i="21"/>
  <c r="N34" i="21" s="1"/>
  <c r="O34" i="21" s="1"/>
  <c r="M32" i="21"/>
  <c r="N32" i="21" s="1"/>
  <c r="O32" i="21" s="1"/>
  <c r="M30" i="21"/>
  <c r="N30" i="21" s="1"/>
  <c r="O30" i="21" s="1"/>
  <c r="M29" i="21"/>
  <c r="N29" i="21" s="1"/>
  <c r="O29" i="21" s="1"/>
  <c r="M25" i="21"/>
  <c r="N25" i="21" s="1"/>
  <c r="O25" i="21" s="1"/>
  <c r="M24" i="21"/>
  <c r="N24" i="21" s="1"/>
  <c r="O24" i="21" s="1"/>
  <c r="M22" i="21"/>
  <c r="N22" i="21" s="1"/>
  <c r="O22" i="21" s="1"/>
  <c r="M21" i="21"/>
  <c r="N21" i="21" s="1"/>
  <c r="O21" i="21" s="1"/>
  <c r="M19" i="21"/>
  <c r="N19" i="21" s="1"/>
  <c r="K20" i="22"/>
  <c r="L20" i="22" s="1"/>
  <c r="O19" i="21" l="1"/>
  <c r="N46" i="21"/>
  <c r="K21" i="22" l="1"/>
  <c r="O46" i="21" l="1"/>
  <c r="L21" i="22"/>
  <c r="N48" i="21" l="1"/>
  <c r="N49" i="21" s="1"/>
  <c r="D14" i="15"/>
  <c r="B5" i="15"/>
  <c r="B6" i="15"/>
  <c r="B7" i="15"/>
  <c r="B4" i="15"/>
  <c r="B5" i="14"/>
  <c r="B6" i="14"/>
  <c r="B7" i="14"/>
  <c r="B4" i="14"/>
  <c r="A2" i="9"/>
  <c r="D23" i="15"/>
  <c r="D22" i="15"/>
  <c r="B23" i="15"/>
  <c r="B22" i="15"/>
  <c r="D17" i="14"/>
  <c r="D16" i="14"/>
  <c r="B17" i="14"/>
  <c r="B16" i="14"/>
  <c r="A1" i="9"/>
  <c r="A13" i="9"/>
  <c r="A8" i="9"/>
  <c r="D12" i="14" l="1"/>
  <c r="D12" i="15"/>
  <c r="D15" i="15" s="1"/>
  <c r="P46" i="21" l="1"/>
  <c r="M21" i="22"/>
  <c r="O48" i="21"/>
  <c r="O50" i="21" s="1"/>
  <c r="D11" i="14" l="1"/>
  <c r="D13" i="14" s="1"/>
  <c r="D17" i="15" l="1"/>
  <c r="D19" i="15" s="1"/>
</calcChain>
</file>

<file path=xl/sharedStrings.xml><?xml version="1.0" encoding="utf-8"?>
<sst xmlns="http://schemas.openxmlformats.org/spreadsheetml/2006/main" count="360" uniqueCount="233">
  <si>
    <t>Quantity</t>
  </si>
  <si>
    <t>Unit</t>
  </si>
  <si>
    <t>I</t>
  </si>
  <si>
    <t>पावर ग्रिड कारपोरेशन ऑफ इंडिया लिमिटेड</t>
  </si>
  <si>
    <t>POWER GRID CORPORATION OF INDIA LTD.</t>
  </si>
  <si>
    <t>WRTS-II,RHQ,VADODARA</t>
  </si>
  <si>
    <t>(SCHEDULE OF RATES AND PRICES)</t>
  </si>
  <si>
    <t>Bidder’s Name and Address (Sole Bidder) :</t>
  </si>
  <si>
    <t>To:</t>
  </si>
  <si>
    <t>Name        :</t>
  </si>
  <si>
    <t>Contract Services</t>
  </si>
  <si>
    <t>Address    :</t>
  </si>
  <si>
    <t>Power Grid Corporation of India Ltd.,</t>
  </si>
  <si>
    <t>Western Region Transmission syatem -II</t>
  </si>
  <si>
    <t xml:space="preserve">Plot No. 54, Near Riya revati resort , </t>
  </si>
  <si>
    <t>Sama - savli road, vadodara-390008</t>
  </si>
  <si>
    <t>Sl. No.</t>
  </si>
  <si>
    <t>SAC</t>
  </si>
  <si>
    <t>Unit Erection Charges</t>
  </si>
  <si>
    <t>(Service Accounting Codes)</t>
  </si>
  <si>
    <t>Whether SAC in column ‘3’ is confirmed. If not  indicate applicable the SAC #</t>
  </si>
  <si>
    <t>Name of Package :</t>
  </si>
  <si>
    <t>Package No          :</t>
  </si>
  <si>
    <t>Specification No. :</t>
  </si>
  <si>
    <t>Completion Period</t>
  </si>
  <si>
    <t>Enter following details of the bidder</t>
  </si>
  <si>
    <t>Specify type of Bidder                    [Select from drop down menu]</t>
  </si>
  <si>
    <t>Individual Firm</t>
  </si>
  <si>
    <t xml:space="preserve">Address of Registered Office &amp; Mobile Numbers </t>
  </si>
  <si>
    <t>…….. …… ………. ……….</t>
  </si>
  <si>
    <t xml:space="preserve">Printed Name </t>
  </si>
  <si>
    <t>Designation</t>
  </si>
  <si>
    <t xml:space="preserve">Date     </t>
  </si>
  <si>
    <t xml:space="preserve">Place     </t>
  </si>
  <si>
    <t xml:space="preserve">Schedule-6 </t>
  </si>
  <si>
    <t xml:space="preserve">Name </t>
  </si>
  <si>
    <t>Address</t>
  </si>
  <si>
    <t>Description</t>
  </si>
  <si>
    <t>Total Price (INR)</t>
  </si>
  <si>
    <t>Service/Installation Charges</t>
  </si>
  <si>
    <t>a.</t>
  </si>
  <si>
    <t>Total of Service/Installation Charge 
(ITEMS TAB: Item 01  for BID PRICE SUMMARY Statement )</t>
  </si>
  <si>
    <t>Total GST against Service/Installation Charge
(ITEMS TAB: Item 02  for BID PRICE SUMMARY Statement )</t>
  </si>
  <si>
    <t xml:space="preserve">Grand Total </t>
  </si>
  <si>
    <t xml:space="preserve">Date : </t>
  </si>
  <si>
    <t>Printed Name   :</t>
  </si>
  <si>
    <t>Place :</t>
  </si>
  <si>
    <t>Designation   :</t>
  </si>
  <si>
    <t>Grand Summary</t>
  </si>
  <si>
    <t>Rate of GST applicable ( in %)</t>
  </si>
  <si>
    <t>(SUMMARY OF TAXES &amp; DUTIES)</t>
  </si>
  <si>
    <t>Item Nos.</t>
  </si>
  <si>
    <t>Total Price
 (in ₹)</t>
  </si>
  <si>
    <t>TOTAL GST on Services</t>
  </si>
  <si>
    <t># In case the bidder leaves the cell for confirmation of the SAC and/or  GST rate “blank”,  the SAC and corresponding GST rate indicated by the Employer shall be deemed to be the one confirmed by the Bidder.</t>
  </si>
  <si>
    <t xml:space="preserve">Schedule-5 </t>
  </si>
  <si>
    <t xml:space="preserve">Construction of TL Store Shed (50M X 10M) at Itarsi S/s </t>
  </si>
  <si>
    <t>10 Months</t>
  </si>
  <si>
    <t>TOTAL SCHEDULE NO.-3A</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</si>
  <si>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</si>
  <si>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</si>
  <si>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</si>
  <si>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</si>
  <si>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</si>
  <si>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</si>
  <si>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</si>
  <si>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</si>
  <si>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</si>
  <si>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</si>
  <si>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</si>
  <si>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</si>
  <si>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</si>
  <si>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</si>
  <si>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</si>
  <si>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</si>
  <si>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</si>
  <si>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</si>
  <si>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</si>
  <si>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</si>
  <si>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</si>
  <si>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t>Fill up names and address of the Sole Bidder and /or Joint Venture.</t>
  </si>
  <si>
    <t>Fill up date in dd-mmm-yyyy format from drop down menu.</t>
  </si>
  <si>
    <t>Click for Sch-1 given at the right top of the worksheet to go to Sch-1.</t>
  </si>
  <si>
    <t>Sch -1 : (Abstract Of Cost)</t>
  </si>
  <si>
    <t xml:space="preserve">Summary of all the Schedules  shall be displayed automatically. </t>
  </si>
  <si>
    <t>No cell is required to be filled in by the bidder in this worksheet.</t>
  </si>
  <si>
    <t>Sch-2 (Schedule  Items for Civil Works for FOR CONSTRUCTION OF TL STORE (50m x 10 m)  FOR BANASKANTHA SUBSTATION  ) :</t>
  </si>
  <si>
    <t>Total amount shall get calculated automatically.</t>
  </si>
  <si>
    <t>Sch-3 (Non-Schedule  Items for FOR CONSTRUCTION OF TL STORE (50m x 10 m)  FOR BANASKANTHA SUBSTATION ) :</t>
  </si>
  <si>
    <t>The rate quoted shall be inclusive of the Service Tax.</t>
  </si>
  <si>
    <t>Sch-4 (Schedule  Items for CONSTRUCTION OF OPEN STORE YARD OF SIZE  (110m x 40) m  for BANASKANTHA SUBSTATION  ) :</t>
  </si>
  <si>
    <t>Sch-5 (Non-Schedule  Items for CONSTRUCTION OF OPEN STORE YARD OF SIZE  (110m x 40) m  for BANASKANTHA SUBSTATION ) :</t>
  </si>
  <si>
    <t>Sch-6 ( INTERNAL ELECTRIFICATION WORKS OF 50x10 STORE  SHED FOR BANASKANTHA SUBSTATION  ) :</t>
  </si>
  <si>
    <t>Fill up unit rates for all the items in numeric values greater than 0 (zero). If unit rate is left blank, the corresponding item shall be deemed to be included in the total price.</t>
  </si>
  <si>
    <t>Fill up ref. no. as bidder's ref no. of this letter.</t>
  </si>
  <si>
    <t xml:space="preserve">This letter shall consider the net price as per Sch-3 . </t>
  </si>
  <si>
    <t xml:space="preserve">Fill up names &amp; Designation of the representatives of other JV partner(s) if the bidder is JV (Joint Venture) . </t>
  </si>
  <si>
    <t>Fill up additional information as required.</t>
  </si>
  <si>
    <t>* * *</t>
  </si>
  <si>
    <t>Happy Bidding !</t>
  </si>
  <si>
    <t xml:space="preserve">GRAND TOTAL </t>
  </si>
  <si>
    <t>Reduction of GST factor considered in DSR</t>
  </si>
  <si>
    <t>Unit Erection Charges Excluding GST</t>
  </si>
  <si>
    <t>Total Erection Charges
 (Excl. GST)</t>
  </si>
  <si>
    <t>Total Tax GST @18%</t>
  </si>
  <si>
    <t>Total Erection chrages Including GST</t>
  </si>
  <si>
    <t>Add Amount above/below +/- on the amount for DSR Items as per quoted percentage</t>
  </si>
  <si>
    <t>Total of Schedule Items Part-3A</t>
  </si>
  <si>
    <t>Total Tax</t>
  </si>
  <si>
    <t>Service Code</t>
  </si>
  <si>
    <t>1</t>
  </si>
  <si>
    <t>2</t>
  </si>
  <si>
    <t>3</t>
  </si>
  <si>
    <t>4</t>
  </si>
  <si>
    <t>Description
(DSR'23 Items- Civil Works)</t>
  </si>
  <si>
    <t>Add percentage (%) above/below +/- on DSR 2023 Rates (to be quoted by contractor)</t>
  </si>
  <si>
    <t>Total of Schedule Items as per DSR'23 Rates (Schedule I)</t>
  </si>
  <si>
    <t xml:space="preserve">PART -B :Non Schedule Items </t>
  </si>
  <si>
    <t>b.</t>
  </si>
  <si>
    <t>TOTAL SCHEDULE NO.-3B</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</si>
  <si>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t>
  </si>
  <si>
    <t>2.8.1</t>
  </si>
  <si>
    <t>All kinds of soil.</t>
  </si>
  <si>
    <t>Cum.</t>
  </si>
  <si>
    <t>Providing and laying in position cement concrete of specified grade excluding the cost of centering and shuttering - All work up to plinth level :</t>
  </si>
  <si>
    <t>4.1.8</t>
  </si>
  <si>
    <t>4.3.1</t>
  </si>
  <si>
    <t>Foundations, footings, bases for columns</t>
  </si>
  <si>
    <t>Sqm.</t>
  </si>
  <si>
    <t>Cement mortar 1:6 (1 cement : 6 coarse sand)</t>
  </si>
  <si>
    <t>13.1.2</t>
  </si>
  <si>
    <t>1:6 (1 cement: 6 fine sand)</t>
  </si>
  <si>
    <t>NS-01</t>
  </si>
  <si>
    <t>Description
(Non-Scheduled Items- Civil Works)</t>
  </si>
  <si>
    <t>PART -A : Scheduled Items as per DSR 2023</t>
  </si>
  <si>
    <t>Total Tax GST</t>
  </si>
  <si>
    <r>
      <t xml:space="preserve">Total GST on Supply &amp; Installation Services  (indentified in Schedule-3A) </t>
    </r>
    <r>
      <rPr>
        <sz val="10"/>
        <rFont val="Cambria"/>
        <family val="1"/>
        <scheme val="major"/>
      </rPr>
      <t xml:space="preserve"> which are not included in the Installation as per the provision of the Bidding Documents, as applicable</t>
    </r>
  </si>
  <si>
    <r>
      <t xml:space="preserve">Total GST on Supply &amp; Installation Services  (indentified in Schedule-3B) </t>
    </r>
    <r>
      <rPr>
        <sz val="10"/>
        <rFont val="Cambria"/>
        <family val="1"/>
        <scheme val="major"/>
      </rPr>
      <t xml:space="preserve"> which are not included in the Installation as per the provision of the Bidding Documents, as applicable</t>
    </r>
  </si>
  <si>
    <t>2.25</t>
  </si>
  <si>
    <t>4.3</t>
  </si>
  <si>
    <t>Whether GST in column ‘5’ is confirmed. If not  indicate applicable the GST#</t>
  </si>
  <si>
    <t>Whether GST in column ‘4’ is confirmed. If not  indicate applicable the GST #</t>
  </si>
  <si>
    <t>Grand Total of NS Items</t>
  </si>
  <si>
    <t>5</t>
  </si>
  <si>
    <t>6</t>
  </si>
  <si>
    <t>a)</t>
  </si>
  <si>
    <t>b)</t>
  </si>
  <si>
    <t>11</t>
  </si>
  <si>
    <t>13</t>
  </si>
  <si>
    <t>15</t>
  </si>
  <si>
    <t>16</t>
  </si>
  <si>
    <t>17</t>
  </si>
  <si>
    <t>18</t>
  </si>
  <si>
    <t>20</t>
  </si>
  <si>
    <t>21</t>
  </si>
  <si>
    <t>All kinds of soil</t>
  </si>
  <si>
    <t>Earth work in excavation by mechanical means (Hydraulic excavator)/ manual means over areas (exceeding 30 cm in depth, 1.5 m in width as well as 10 sqm on plan) including getting out and disposal of excavated earth lead upto 50 m and lift upto 1.5 m, as directed by Engineer-incharge.</t>
  </si>
  <si>
    <t>2.6.1</t>
  </si>
  <si>
    <t>Filling available excavated earth (excluding rock) in trenches, plinth, sides, of the foundation etc. in layers not exceeding 20 cms in depth, consolidating each deposited layer by ramming and watering, lead upto 50 mtrs and lift upto 1.5 mtrs.</t>
  </si>
  <si>
    <t>4.1.3</t>
  </si>
  <si>
    <t>1:2:4 (1 cement : 2 coarse sand (zone-III) derived from natural sources : 4 graded stone aggregate 20 mm nominal size derived from natural sources)</t>
  </si>
  <si>
    <t>1:4:8 (1 Cement : 3 coarse sand (zone-III): 6 graded stone aggregate 40 mm nominal size).</t>
  </si>
  <si>
    <t>Centering and shuttering including strutting, propping etc. and removalof form work for :</t>
  </si>
  <si>
    <t>4.3.3</t>
  </si>
  <si>
    <t>Columns, piers, abutments, pillars, posts and struts</t>
  </si>
  <si>
    <t>Brick work with common burnt clay F.P.S. (non modular) bricks of class designation 7.5 in foundation and plinth in:</t>
  </si>
  <si>
    <t>6.1.2</t>
  </si>
  <si>
    <t>12 mm cement plaster of mix:</t>
  </si>
  <si>
    <t>Finishing walls with water proofing cement paint of required shade :</t>
  </si>
  <si>
    <t>13.44.1</t>
  </si>
  <si>
    <t>New work (Two or more coats applied @ 3.84 kg/10 sqm)</t>
  </si>
  <si>
    <t>Painting with synthetic enamel paint of approved brand and manufacture of required color to give an even shade:</t>
  </si>
  <si>
    <t>13.62.1</t>
  </si>
  <si>
    <t>Two or more coats on new work over an under coat of suitable shade with ordinary paint of approved brand and manufacture.</t>
  </si>
  <si>
    <t>Preparation and consolidation of sub grade with power road roller of 8 to 12 tonne capacity after excavating earth to an average of 22.5 cm depth, dressing to camber and consolidating with road roller including making good the undulations etc. and re-rolling the sub grade and disposal of surplus earthwith lead upto 50 metres.</t>
  </si>
  <si>
    <t>Chain Link Fencing as per POWERGRID Technical Specifications &amp; Standard Drawing</t>
  </si>
  <si>
    <t>995433</t>
  </si>
  <si>
    <t>120000345</t>
  </si>
  <si>
    <t>120000349</t>
  </si>
  <si>
    <t>120000391</t>
  </si>
  <si>
    <t>120000437</t>
  </si>
  <si>
    <t>995454</t>
  </si>
  <si>
    <t>120000442</t>
  </si>
  <si>
    <t>120000456</t>
  </si>
  <si>
    <t>995457</t>
  </si>
  <si>
    <t>120000458</t>
  </si>
  <si>
    <t>995421</t>
  </si>
  <si>
    <t>120000601</t>
  </si>
  <si>
    <t>995456</t>
  </si>
  <si>
    <t>995476</t>
  </si>
  <si>
    <t>120001143</t>
  </si>
  <si>
    <t>120001400</t>
  </si>
  <si>
    <t>995472</t>
  </si>
  <si>
    <t>120001464</t>
  </si>
  <si>
    <t>995473</t>
  </si>
  <si>
    <t>120001491</t>
  </si>
  <si>
    <t>120001732</t>
  </si>
  <si>
    <t>995428</t>
  </si>
  <si>
    <t>120001788</t>
  </si>
  <si>
    <t>120001854</t>
  </si>
  <si>
    <t>995477</t>
  </si>
  <si>
    <t>06 Months</t>
  </si>
  <si>
    <r>
      <t>In case of JV partners more than 2, enter details of 3</t>
    </r>
    <r>
      <rPr>
        <vertAlign val="superscript"/>
        <sz val="12"/>
        <rFont val="Aptos"/>
        <family val="2"/>
      </rPr>
      <t>rd</t>
    </r>
    <r>
      <rPr>
        <sz val="12"/>
        <rFont val="Aptos"/>
        <family val="2"/>
      </rPr>
      <t xml:space="preserve"> &amp; more partners along with details of 2</t>
    </r>
    <r>
      <rPr>
        <vertAlign val="superscript"/>
        <sz val="12"/>
        <rFont val="Aptos"/>
        <family val="2"/>
      </rPr>
      <t>nd</t>
    </r>
    <r>
      <rPr>
        <sz val="12"/>
        <rFont val="Aptos"/>
        <family val="2"/>
      </rPr>
      <t xml:space="preserve"> partner.</t>
    </r>
  </si>
  <si>
    <r>
      <t>Schedule Items:</t>
    </r>
    <r>
      <rPr>
        <sz val="12"/>
        <rFont val="Aptos"/>
        <family val="2"/>
      </rPr>
      <t xml:space="preserve"> only % above/below DSR-2014 is to be filled up.</t>
    </r>
  </si>
  <si>
    <r>
      <rPr>
        <b/>
        <sz val="12"/>
        <rFont val="Aptos"/>
        <family val="2"/>
      </rPr>
      <t>Non-Schedule Items</t>
    </r>
    <r>
      <rPr>
        <sz val="12"/>
        <rFont val="Aptos"/>
        <family val="2"/>
      </rPr>
      <t>: Fill up unit rates for all the items in numeric values greater than 0 (zero). If unit rate is left blank, the corresponding item shall be deemed to be included in the total price.</t>
    </r>
  </si>
  <si>
    <r>
      <t>Bid from 2</t>
    </r>
    <r>
      <rPr>
        <b/>
        <vertAlign val="superscript"/>
        <sz val="12"/>
        <color indexed="12"/>
        <rFont val="Aptos"/>
        <family val="2"/>
      </rPr>
      <t>nd</t>
    </r>
    <r>
      <rPr>
        <b/>
        <sz val="12"/>
        <color indexed="12"/>
        <rFont val="Aptos"/>
        <family val="2"/>
      </rPr>
      <t xml:space="preserve"> Envelope :</t>
    </r>
  </si>
  <si>
    <t>General Instruction to the Bidders for filling up this workbook of Price Schedules for Construction of open storage yard for storage of cable drums being supplied under bulk procurement at 765/400 kV Bina Sub-Station.</t>
  </si>
  <si>
    <t>Construction of open storage yard for storage of cable drums being supplied under bulk procurement at 765/400 kV Bina Sub-Station</t>
  </si>
  <si>
    <t>Rfx No. 5001000xxx</t>
  </si>
  <si>
    <t>WR2/NT/W-CIVIL/DOM/G01/24/xxxxx</t>
  </si>
  <si>
    <t>Rfx No. 5001000xxxx</t>
  </si>
  <si>
    <t>Installation Charges- Sch 3A: Schedule Items for Construction of open storage yard for storage of cable drums being supplied under bulk procurement at 765/400 kV Bina Sub-Station</t>
  </si>
  <si>
    <t>BILL OF QUANTITIES FOR Construction of open storage yard for storage of cable drums being supplied under bulk procurement at 765/400 kV Bina Sub-Station</t>
  </si>
  <si>
    <t>Installation Charges- Sch 3B: Non Schedule Items for Construction of open storage yard for storage of cable drums being supplied under bulk procurement at 765/400 kV Bina Sub-Station</t>
  </si>
  <si>
    <t>Installation Charges- Schedule Civil Items for Construction of open storage yard for storage of cable drums being supplied under bulk procurement at 765/400 kV Bina Sub-Station</t>
  </si>
  <si>
    <t>Installation Charges- Non Schedule Civil Items for Construction of open storage yard for storage of cable drums being supplied under bulk procurement at 765/400 kV Bina Sub-Station</t>
  </si>
  <si>
    <t>Providing and laying cement concrete in retaining walls, return walls, walls (any thickness) including attached pilasters, columns, piers, abutments, pillars, posts, struts, buttresses, string or lacing courses, parapets, coping, bed blocks, anchor blocks, plain window sills, fillets, sunken floor etc., up to floor five level, excluding the cost of centering, shuttering and finishing:</t>
  </si>
  <si>
    <t>4.2.3</t>
  </si>
  <si>
    <t>1:2:4 (1 Cement : 2 coarse sand (zone-III) derived from natural sources : 4 graded stone aggregate 20 mm nominal size derived from natural sources)</t>
  </si>
  <si>
    <t>Steel work welded in built up sections/ framed work, including cutting, hoisting, fixing in position and applying a priming coat of approved steel primer using structural steel etc. as required</t>
  </si>
  <si>
    <t>10.25.2</t>
  </si>
  <si>
    <t>In gratings, frames, guard bar, ladder, railings, brackets, gates and similar works</t>
  </si>
  <si>
    <t>Cement concrete 1:2:4 (1 cement : 2 coarse sand : 4 graded stone aggregate 40 mm nominal size) in pavements, laid to required slope and camber in panels as required including consolidation finishing and tamping complete.</t>
  </si>
  <si>
    <t>Providing and fixing pre-moulded joint filler in expansion joints of RCC roads / CC pavements after making the joints dust free with high pressure air jet cleaners, all complete as per direction of the Engineer-in-Charge. (Pre-moulded joint fillers shall be made of bitumen hot sealing compound impregnated fibre board having impregnation more than 35%, conforming to IS:1838 for fibre board and IS: 1834 for hot sealing bitumen compound grade A.)</t>
  </si>
  <si>
    <t>Providing and filling in position rubberized bitumen hot sealing
compound for sealing of expansion joints in roads / pavements all complete as per direction of the Engineer-in-Charge.</t>
  </si>
  <si>
    <t>16.46.1</t>
  </si>
  <si>
    <t>Using grade 'A' sealing compound conforming to IS: 1834.</t>
  </si>
  <si>
    <t>Providing and fixing G.I. chain link fabric fencing made of G.I. wire of 3.15 mm dia and 75 mm mesh size conforming to IS: 2721 of required width including MS tube of required size of grade YST210 and conform to IS: 1161, strengthening with 50 x 6 mm thk MS flat, nuts, bolts and washers as required complete as per drawing. The whole assembly of tubular post and frame of panels shall be hot dip galvanized. The zinc coating shall be minimum 610 gram per square meter. The purity of zinc shall be 99.95% as per IS: 209.</t>
  </si>
  <si>
    <t>NS-02</t>
  </si>
  <si>
    <t>Cum</t>
  </si>
  <si>
    <t>Meter</t>
  </si>
  <si>
    <t>Kg</t>
  </si>
  <si>
    <t>per cm depth per cm width per meter length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</si>
</sst>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0.0"/>
    <numFmt numFmtId="165" formatCode="#\,##\,##0.00"/>
    <numFmt numFmtId="166" formatCode="[$-409]dd\-mmm\-yy;@"/>
    <numFmt numFmtId="167" formatCode="[$₹-4009]\ #,##0.00"/>
    <numFmt numFmtId="168" formatCode="0.000"/>
    <numFmt numFmtId="169" formatCode="&quot;₹&quot;\ #,##0.000"/>
    <numFmt numFmtId="170" formatCode="0.000%"/>
    <numFmt numFmtId="171" formatCode="0.0000"/>
  </numFmts>
  <fonts count="39">
    <font>
      <sz val="11"/>
      <color theme="1"/>
      <name val="Calibri"/>
      <family val="2"/>
      <scheme val="minor"/>
    </font>
    <font>
      <sz val="10"/>
      <name val="Arial"/>
      <family val="2"/>
    </font>
    <font>
      <b/>
      <sz val="12"/>
      <name val="Book Antiqua"/>
      <family val="1"/>
    </font>
    <font>
      <sz val="12"/>
      <name val="Book Antiqua"/>
      <family val="1"/>
    </font>
    <font>
      <sz val="10"/>
      <name val="Book Antiqua"/>
      <family val="1"/>
    </font>
    <font>
      <sz val="11"/>
      <name val="Book Antiqua"/>
      <family val="1"/>
    </font>
    <font>
      <sz val="11"/>
      <color theme="1"/>
      <name val="Calibri"/>
      <family val="2"/>
      <scheme val="minor"/>
    </font>
    <font>
      <sz val="10"/>
      <name val="Cambria"/>
      <family val="1"/>
      <scheme val="major"/>
    </font>
    <font>
      <b/>
      <sz val="10"/>
      <name val="Cambria"/>
      <family val="1"/>
      <scheme val="major"/>
    </font>
    <font>
      <sz val="11"/>
      <name val="Cambria"/>
      <family val="1"/>
      <scheme val="major"/>
    </font>
    <font>
      <b/>
      <sz val="11"/>
      <name val="Cambria"/>
      <family val="1"/>
      <scheme val="major"/>
    </font>
    <font>
      <b/>
      <sz val="12"/>
      <name val="Cambria"/>
      <family val="1"/>
      <scheme val="major"/>
    </font>
    <font>
      <b/>
      <sz val="11"/>
      <color theme="1"/>
      <name val="Cambria"/>
      <family val="1"/>
      <scheme val="major"/>
    </font>
    <font>
      <b/>
      <sz val="18"/>
      <color theme="1"/>
      <name val="Cambria"/>
      <family val="1"/>
      <scheme val="major"/>
    </font>
    <font>
      <sz val="10"/>
      <color theme="1"/>
      <name val="Cambria"/>
      <family val="1"/>
      <scheme val="major"/>
    </font>
    <font>
      <b/>
      <sz val="20"/>
      <name val="Cambria"/>
      <family val="1"/>
      <scheme val="major"/>
    </font>
    <font>
      <b/>
      <sz val="18"/>
      <name val="Cambria"/>
      <family val="1"/>
      <scheme val="major"/>
    </font>
    <font>
      <sz val="14"/>
      <name val="Cambria"/>
      <family val="1"/>
      <scheme val="major"/>
    </font>
    <font>
      <b/>
      <sz val="14"/>
      <name val="Cambria"/>
      <family val="1"/>
      <scheme val="major"/>
    </font>
    <font>
      <b/>
      <sz val="16"/>
      <name val="Cambria"/>
      <family val="1"/>
      <scheme val="major"/>
    </font>
    <font>
      <b/>
      <sz val="14"/>
      <color theme="1"/>
      <name val="Cambria"/>
      <family val="1"/>
      <scheme val="major"/>
    </font>
    <font>
      <sz val="10"/>
      <name val="Aptos"/>
      <family val="2"/>
    </font>
    <font>
      <sz val="10"/>
      <color theme="1"/>
      <name val="Aptos"/>
      <family val="2"/>
    </font>
    <font>
      <b/>
      <sz val="10"/>
      <name val="Aptos"/>
      <family val="2"/>
    </font>
    <font>
      <b/>
      <sz val="10"/>
      <color rgb="FFFF0000"/>
      <name val="Aptos"/>
      <family val="2"/>
    </font>
    <font>
      <b/>
      <sz val="10"/>
      <color theme="1"/>
      <name val="Aptos"/>
      <family val="2"/>
    </font>
    <font>
      <b/>
      <sz val="14"/>
      <color indexed="9"/>
      <name val="Aptos"/>
      <family val="2"/>
    </font>
    <font>
      <b/>
      <sz val="14"/>
      <color indexed="12"/>
      <name val="Aptos"/>
      <family val="2"/>
    </font>
    <font>
      <b/>
      <sz val="12"/>
      <name val="Aptos"/>
      <family val="2"/>
    </font>
    <font>
      <sz val="11"/>
      <name val="Aptos"/>
      <family val="2"/>
    </font>
    <font>
      <sz val="12"/>
      <name val="Aptos"/>
      <family val="2"/>
    </font>
    <font>
      <b/>
      <sz val="11"/>
      <name val="Aptos"/>
      <family val="2"/>
    </font>
    <font>
      <b/>
      <sz val="12"/>
      <color indexed="12"/>
      <name val="Aptos"/>
      <family val="2"/>
    </font>
    <font>
      <vertAlign val="superscript"/>
      <sz val="12"/>
      <name val="Aptos"/>
      <family val="2"/>
    </font>
    <font>
      <b/>
      <vertAlign val="superscript"/>
      <sz val="12"/>
      <color indexed="12"/>
      <name val="Aptos"/>
      <family val="2"/>
    </font>
    <font>
      <b/>
      <sz val="14"/>
      <name val="Aptos"/>
      <family val="2"/>
    </font>
    <font>
      <sz val="11"/>
      <color theme="1"/>
      <name val="Aptos"/>
      <family val="2"/>
    </font>
    <font>
      <b/>
      <sz val="11"/>
      <color indexed="12"/>
      <name val="Aptos"/>
      <family val="2"/>
    </font>
    <font>
      <b/>
      <sz val="11"/>
      <color indexed="9"/>
      <name val="Aptos"/>
      <family val="2"/>
    </font>
  </fonts>
  <fills count="6">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rgb="FF92D050"/>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0">
    <xf numFmtId="0" fontId="0" fillId="0" borderId="0"/>
    <xf numFmtId="44" fontId="1" fillId="0" borderId="0" applyFont="0" applyFill="0" applyBorder="0" applyAlignment="0" applyProtection="0"/>
    <xf numFmtId="0" fontId="1" fillId="0" borderId="0"/>
    <xf numFmtId="0" fontId="5" fillId="0" borderId="0"/>
    <xf numFmtId="0" fontId="4" fillId="0" borderId="0"/>
    <xf numFmtId="0" fontId="1" fillId="0" borderId="0"/>
    <xf numFmtId="9" fontId="6" fillId="0" borderId="0" applyFont="0" applyFill="0" applyBorder="0" applyAlignment="0" applyProtection="0"/>
    <xf numFmtId="0" fontId="1" fillId="0" borderId="0"/>
    <xf numFmtId="0" fontId="1" fillId="0" borderId="0"/>
    <xf numFmtId="0" fontId="1" fillId="0" borderId="0"/>
  </cellStyleXfs>
  <cellXfs count="255">
    <xf numFmtId="0" fontId="0" fillId="0" borderId="0" xfId="0"/>
    <xf numFmtId="0" fontId="2" fillId="0" borderId="1" xfId="0" applyFont="1" applyBorder="1" applyAlignment="1" applyProtection="1">
      <alignment vertical="center"/>
      <protection hidden="1"/>
    </xf>
    <xf numFmtId="0" fontId="3" fillId="0" borderId="1" xfId="0" applyFont="1" applyBorder="1" applyAlignment="1" applyProtection="1">
      <alignment vertical="center"/>
      <protection hidden="1"/>
    </xf>
    <xf numFmtId="0" fontId="7" fillId="0" borderId="1" xfId="0" applyFont="1" applyBorder="1" applyAlignment="1">
      <alignment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9" fillId="0" borderId="0" xfId="0" applyFont="1" applyAlignment="1" applyProtection="1">
      <alignment vertical="center"/>
      <protection hidden="1"/>
    </xf>
    <xf numFmtId="0" fontId="7" fillId="0" borderId="0" xfId="0" applyFont="1" applyAlignment="1">
      <alignment horizontal="center"/>
    </xf>
    <xf numFmtId="0" fontId="7" fillId="0" borderId="0" xfId="0" applyFont="1"/>
    <xf numFmtId="0" fontId="7" fillId="0" borderId="2" xfId="0" applyFont="1" applyBorder="1" applyAlignment="1">
      <alignment horizontal="center" vertical="center"/>
    </xf>
    <xf numFmtId="0" fontId="7" fillId="0" borderId="1" xfId="5" applyFont="1" applyBorder="1" applyAlignment="1">
      <alignment horizontal="left"/>
    </xf>
    <xf numFmtId="0" fontId="7" fillId="0" borderId="2" xfId="0" applyFont="1" applyBorder="1" applyAlignment="1">
      <alignment horizontal="center" vertical="top"/>
    </xf>
    <xf numFmtId="0" fontId="7" fillId="0" borderId="1" xfId="0" applyFont="1" applyBorder="1" applyAlignment="1">
      <alignment horizontal="center" vertical="top"/>
    </xf>
    <xf numFmtId="0" fontId="7" fillId="0" borderId="18" xfId="0" applyFont="1" applyBorder="1" applyAlignment="1">
      <alignment vertical="top"/>
    </xf>
    <xf numFmtId="0" fontId="12" fillId="0" borderId="1" xfId="0" applyFont="1" applyBorder="1" applyAlignment="1">
      <alignment horizontal="center" vertical="center" wrapText="1"/>
    </xf>
    <xf numFmtId="0" fontId="9" fillId="0" borderId="0" xfId="0" applyFont="1"/>
    <xf numFmtId="0" fontId="12" fillId="0" borderId="1" xfId="0" applyFont="1" applyBorder="1" applyAlignment="1">
      <alignment horizontal="center" vertical="center"/>
    </xf>
    <xf numFmtId="0" fontId="7" fillId="0" borderId="1" xfId="0" applyFont="1" applyBorder="1" applyAlignment="1">
      <alignment vertical="top" wrapText="1"/>
    </xf>
    <xf numFmtId="2" fontId="10" fillId="0" borderId="1" xfId="0" applyNumberFormat="1" applyFont="1" applyBorder="1" applyAlignment="1">
      <alignment horizontal="right" vertical="center" wrapText="1"/>
    </xf>
    <xf numFmtId="2" fontId="12" fillId="0" borderId="1" xfId="0" applyNumberFormat="1" applyFont="1" applyBorder="1" applyAlignment="1">
      <alignment horizontal="right" vertical="center" wrapText="1"/>
    </xf>
    <xf numFmtId="0" fontId="7" fillId="0" borderId="15" xfId="0" applyFont="1" applyBorder="1" applyAlignment="1">
      <alignment horizontal="center" vertical="center"/>
    </xf>
    <xf numFmtId="0" fontId="7" fillId="0" borderId="16" xfId="0" applyFont="1" applyBorder="1"/>
    <xf numFmtId="15" fontId="7" fillId="0" borderId="0" xfId="0" applyNumberFormat="1" applyFont="1" applyAlignment="1">
      <alignment horizontal="left"/>
    </xf>
    <xf numFmtId="49" fontId="7" fillId="0" borderId="16" xfId="0" applyNumberFormat="1" applyFont="1" applyBorder="1" applyAlignment="1">
      <alignment vertical="center"/>
    </xf>
    <xf numFmtId="0" fontId="7" fillId="0" borderId="11" xfId="0" applyFont="1" applyBorder="1" applyAlignment="1">
      <alignment horizontal="center" vertical="center"/>
    </xf>
    <xf numFmtId="0" fontId="14" fillId="0" borderId="0" xfId="0" applyFont="1" applyAlignment="1">
      <alignment horizontal="left" vertical="center"/>
    </xf>
    <xf numFmtId="0" fontId="7" fillId="0" borderId="17" xfId="0" applyFont="1" applyBorder="1" applyAlignment="1">
      <alignment vertical="center"/>
    </xf>
    <xf numFmtId="0" fontId="7" fillId="0" borderId="1" xfId="5" applyFont="1" applyBorder="1"/>
    <xf numFmtId="0" fontId="17" fillId="0" borderId="1" xfId="0" applyFont="1" applyBorder="1" applyAlignment="1">
      <alignment horizontal="center" vertical="top"/>
    </xf>
    <xf numFmtId="0" fontId="1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xf>
    <xf numFmtId="0" fontId="17" fillId="0" borderId="1" xfId="0" applyFont="1" applyBorder="1" applyAlignment="1">
      <alignment horizontal="center" vertical="center"/>
    </xf>
    <xf numFmtId="165" fontId="9" fillId="0" borderId="1" xfId="0" applyNumberFormat="1" applyFont="1" applyBorder="1" applyAlignment="1">
      <alignment vertical="center"/>
    </xf>
    <xf numFmtId="2" fontId="7" fillId="0" borderId="0" xfId="0" applyNumberFormat="1" applyFont="1"/>
    <xf numFmtId="0" fontId="18" fillId="0" borderId="1" xfId="0"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167" fontId="11" fillId="0" borderId="1" xfId="0" applyNumberFormat="1" applyFont="1" applyBorder="1" applyAlignment="1">
      <alignment vertical="center"/>
    </xf>
    <xf numFmtId="0" fontId="17" fillId="0" borderId="13" xfId="0" applyFont="1" applyBorder="1" applyAlignment="1">
      <alignment horizontal="center" vertical="center" wrapText="1"/>
    </xf>
    <xf numFmtId="0" fontId="7" fillId="0" borderId="14" xfId="0" applyFont="1" applyBorder="1" applyAlignment="1">
      <alignment vertical="center" wrapText="1"/>
    </xf>
    <xf numFmtId="165" fontId="7" fillId="0" borderId="19" xfId="0" applyNumberFormat="1" applyFont="1" applyBorder="1" applyAlignment="1">
      <alignment vertical="center" wrapText="1"/>
    </xf>
    <xf numFmtId="0" fontId="17" fillId="0" borderId="15" xfId="0" applyFont="1" applyBorder="1" applyAlignment="1">
      <alignment horizontal="center" vertical="center"/>
    </xf>
    <xf numFmtId="0" fontId="7" fillId="0" borderId="0" xfId="0" applyFont="1" applyAlignment="1">
      <alignment horizontal="right" vertical="center"/>
    </xf>
    <xf numFmtId="49" fontId="14" fillId="0" borderId="0" xfId="0" applyNumberFormat="1" applyFont="1" applyAlignment="1">
      <alignment horizontal="left" vertical="center"/>
    </xf>
    <xf numFmtId="0" fontId="17" fillId="0" borderId="11" xfId="0" applyFont="1" applyBorder="1" applyAlignment="1">
      <alignment horizontal="center" vertical="center"/>
    </xf>
    <xf numFmtId="0" fontId="7" fillId="0" borderId="17" xfId="0" applyFont="1" applyBorder="1" applyAlignment="1">
      <alignment horizontal="right" vertical="center"/>
    </xf>
    <xf numFmtId="0" fontId="17" fillId="0" borderId="0" xfId="0" applyFont="1" applyAlignment="1">
      <alignment horizontal="center"/>
    </xf>
    <xf numFmtId="167" fontId="7" fillId="0" borderId="0" xfId="0" applyNumberFormat="1" applyFont="1"/>
    <xf numFmtId="169" fontId="21" fillId="0" borderId="1" xfId="9" applyNumberFormat="1" applyFont="1" applyBorder="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2" fillId="0" borderId="1" xfId="0" applyFont="1" applyBorder="1" applyAlignment="1">
      <alignment horizontal="center" vertical="center"/>
    </xf>
    <xf numFmtId="0" fontId="22" fillId="0" borderId="1" xfId="0" applyFont="1" applyBorder="1" applyAlignment="1">
      <alignment vertical="center" wrapText="1"/>
    </xf>
    <xf numFmtId="49" fontId="21" fillId="0" borderId="1" xfId="0" applyNumberFormat="1" applyFont="1" applyBorder="1" applyAlignment="1">
      <alignment horizontal="center" vertical="center" wrapText="1"/>
    </xf>
    <xf numFmtId="0" fontId="21" fillId="0" borderId="1" xfId="0" applyFont="1" applyBorder="1" applyAlignment="1">
      <alignment horizontal="justify" vertical="center" wrapText="1"/>
    </xf>
    <xf numFmtId="0" fontId="21" fillId="0" borderId="1" xfId="0" applyFont="1" applyBorder="1" applyAlignment="1">
      <alignment horizontal="left" vertical="center" wrapText="1"/>
    </xf>
    <xf numFmtId="0" fontId="21" fillId="5" borderId="1" xfId="0" applyFont="1" applyFill="1" applyBorder="1" applyAlignment="1">
      <alignment horizontal="justify" vertical="center" wrapText="1"/>
    </xf>
    <xf numFmtId="0" fontId="21" fillId="0" borderId="1" xfId="0" applyFont="1" applyBorder="1" applyAlignment="1">
      <alignment horizontal="center" vertical="center"/>
    </xf>
    <xf numFmtId="0" fontId="21"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0" fontId="23" fillId="0" borderId="18" xfId="0" applyFont="1" applyBorder="1" applyAlignment="1" applyProtection="1">
      <alignment horizontal="center" vertical="center" wrapText="1"/>
      <protection hidden="1"/>
    </xf>
    <xf numFmtId="0" fontId="23" fillId="0" borderId="0" xfId="0" applyFont="1" applyAlignment="1" applyProtection="1">
      <alignment horizontal="center" vertical="center"/>
      <protection hidden="1"/>
    </xf>
    <xf numFmtId="0" fontId="23" fillId="0" borderId="1" xfId="0" applyFont="1" applyBorder="1" applyAlignment="1" applyProtection="1">
      <alignment horizontal="center" vertical="center" wrapText="1"/>
      <protection hidden="1"/>
    </xf>
    <xf numFmtId="0" fontId="21" fillId="0" borderId="1" xfId="0" applyFont="1" applyBorder="1" applyAlignment="1">
      <alignment vertical="center"/>
    </xf>
    <xf numFmtId="0" fontId="21" fillId="0" borderId="0" xfId="0" applyFont="1" applyAlignment="1">
      <alignment vertical="center"/>
    </xf>
    <xf numFmtId="0" fontId="21" fillId="4" borderId="1" xfId="0" applyFont="1" applyFill="1" applyBorder="1" applyAlignment="1" applyProtection="1">
      <alignment horizontal="center" vertical="center"/>
      <protection locked="0"/>
    </xf>
    <xf numFmtId="9" fontId="21" fillId="4" borderId="1" xfId="0" applyNumberFormat="1" applyFont="1" applyFill="1" applyBorder="1" applyAlignment="1" applyProtection="1">
      <alignment horizontal="center" vertical="center"/>
      <protection locked="0"/>
    </xf>
    <xf numFmtId="0" fontId="21" fillId="0" borderId="0" xfId="0" applyFont="1" applyAlignment="1">
      <alignment horizontal="center" vertical="center"/>
    </xf>
    <xf numFmtId="2" fontId="21" fillId="0" borderId="0" xfId="0" applyNumberFormat="1" applyFont="1" applyAlignment="1">
      <alignment vertical="center"/>
    </xf>
    <xf numFmtId="0" fontId="22" fillId="0" borderId="0" xfId="0" applyFont="1" applyAlignment="1">
      <alignment horizontal="center" vertical="center"/>
    </xf>
    <xf numFmtId="0" fontId="21" fillId="0" borderId="20" xfId="0" applyFont="1" applyBorder="1" applyAlignment="1" applyProtection="1">
      <alignment horizontal="center" vertical="center" wrapText="1"/>
      <protection hidden="1"/>
    </xf>
    <xf numFmtId="0" fontId="22" fillId="0" borderId="0" xfId="0" applyFont="1" applyAlignment="1">
      <alignment vertical="center"/>
    </xf>
    <xf numFmtId="0" fontId="21" fillId="0" borderId="13" xfId="0" applyFont="1" applyBorder="1" applyAlignment="1" applyProtection="1">
      <alignment horizontal="center" vertical="center" wrapText="1"/>
      <protection hidden="1"/>
    </xf>
    <xf numFmtId="0" fontId="21" fillId="0" borderId="14"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25" fillId="0" borderId="18" xfId="0" applyFont="1" applyBorder="1" applyAlignment="1" applyProtection="1">
      <alignment horizontal="center" vertical="center" wrapText="1"/>
      <protection hidden="1"/>
    </xf>
    <xf numFmtId="0" fontId="25" fillId="0" borderId="11" xfId="0" applyFont="1" applyBorder="1" applyAlignment="1" applyProtection="1">
      <alignment horizontal="center" vertical="center" wrapText="1"/>
      <protection hidden="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1" fillId="0" borderId="2" xfId="0" applyFont="1" applyBorder="1" applyAlignment="1">
      <alignment horizontal="center" vertical="center"/>
    </xf>
    <xf numFmtId="0" fontId="25" fillId="0" borderId="1" xfId="0" applyFont="1" applyBorder="1" applyAlignment="1" applyProtection="1">
      <alignment horizontal="right" vertical="center"/>
      <protection hidden="1"/>
    </xf>
    <xf numFmtId="2" fontId="25" fillId="0" borderId="1" xfId="0" applyNumberFormat="1" applyFont="1" applyBorder="1" applyAlignment="1" applyProtection="1">
      <alignment horizontal="right" vertical="center"/>
      <protection hidden="1"/>
    </xf>
    <xf numFmtId="168" fontId="21" fillId="0" borderId="1" xfId="0" applyNumberFormat="1" applyFont="1" applyBorder="1" applyAlignment="1" applyProtection="1">
      <alignment horizontal="center" vertical="center"/>
      <protection hidden="1"/>
    </xf>
    <xf numFmtId="0" fontId="23" fillId="0" borderId="1" xfId="0" applyFont="1" applyBorder="1" applyAlignment="1" applyProtection="1">
      <alignment horizontal="right" vertical="center" wrapText="1"/>
      <protection hidden="1"/>
    </xf>
    <xf numFmtId="0" fontId="23" fillId="0" borderId="1" xfId="0" applyFont="1" applyBorder="1" applyAlignment="1">
      <alignment horizontal="justify" vertical="center" wrapText="1"/>
    </xf>
    <xf numFmtId="0" fontId="25" fillId="0" borderId="12" xfId="0" applyFont="1" applyBorder="1" applyAlignment="1" applyProtection="1">
      <alignment horizontal="center" vertical="center" wrapText="1"/>
      <protection hidden="1"/>
    </xf>
    <xf numFmtId="0" fontId="25" fillId="0" borderId="3" xfId="0" applyFont="1" applyBorder="1" applyAlignment="1" applyProtection="1">
      <alignment horizontal="center" vertical="center"/>
      <protection hidden="1"/>
    </xf>
    <xf numFmtId="2" fontId="25" fillId="0" borderId="1" xfId="0" applyNumberFormat="1" applyFont="1" applyBorder="1" applyAlignment="1" applyProtection="1">
      <alignment horizontal="center" vertical="center"/>
      <protection hidden="1"/>
    </xf>
    <xf numFmtId="9" fontId="21" fillId="0" borderId="1" xfId="0" applyNumberFormat="1" applyFont="1" applyBorder="1" applyAlignment="1">
      <alignment horizontal="center" vertical="center"/>
    </xf>
    <xf numFmtId="0" fontId="25" fillId="0" borderId="1" xfId="0" applyFont="1" applyBorder="1" applyAlignment="1" applyProtection="1">
      <alignment vertical="center"/>
      <protection hidden="1"/>
    </xf>
    <xf numFmtId="2" fontId="21" fillId="0" borderId="1" xfId="0" applyNumberFormat="1" applyFont="1" applyBorder="1" applyAlignment="1">
      <alignment horizontal="center" vertical="center"/>
    </xf>
    <xf numFmtId="168" fontId="25" fillId="0" borderId="1" xfId="0" applyNumberFormat="1" applyFont="1" applyBorder="1" applyAlignment="1" applyProtection="1">
      <alignment horizontal="center" vertical="center"/>
      <protection hidden="1"/>
    </xf>
    <xf numFmtId="168" fontId="21" fillId="0" borderId="1" xfId="0" applyNumberFormat="1" applyFont="1" applyBorder="1" applyAlignment="1" applyProtection="1">
      <alignment horizontal="center" vertical="center" wrapText="1"/>
      <protection hidden="1"/>
    </xf>
    <xf numFmtId="168" fontId="23" fillId="0" borderId="1" xfId="0" applyNumberFormat="1" applyFont="1" applyBorder="1" applyAlignment="1" applyProtection="1">
      <alignment horizontal="center" vertical="center" wrapText="1"/>
      <protection hidden="1"/>
    </xf>
    <xf numFmtId="0" fontId="22" fillId="0" borderId="1" xfId="0" applyFont="1" applyBorder="1" applyAlignment="1">
      <alignment vertical="center"/>
    </xf>
    <xf numFmtId="0" fontId="21" fillId="0" borderId="1" xfId="0" applyFont="1" applyBorder="1" applyAlignment="1">
      <alignment vertical="center" wrapText="1"/>
    </xf>
    <xf numFmtId="0" fontId="27" fillId="0" borderId="0" xfId="3" applyFont="1" applyAlignment="1" applyProtection="1">
      <alignment horizontal="center" vertical="center" wrapText="1"/>
      <protection hidden="1"/>
    </xf>
    <xf numFmtId="0" fontId="28" fillId="0" borderId="0" xfId="3" applyFont="1" applyProtection="1">
      <protection hidden="1"/>
    </xf>
    <xf numFmtId="0" fontId="29" fillId="0" borderId="0" xfId="3" applyFont="1" applyProtection="1">
      <protection hidden="1"/>
    </xf>
    <xf numFmtId="0" fontId="29" fillId="0" borderId="0" xfId="3" applyFont="1" applyAlignment="1" applyProtection="1">
      <alignment vertical="top"/>
      <protection hidden="1"/>
    </xf>
    <xf numFmtId="0" fontId="30" fillId="0" borderId="0" xfId="3" applyFont="1" applyAlignment="1" applyProtection="1">
      <alignment vertical="top"/>
      <protection hidden="1"/>
    </xf>
    <xf numFmtId="0" fontId="30" fillId="0" borderId="0" xfId="3" applyFont="1" applyAlignment="1" applyProtection="1">
      <alignment vertical="center"/>
      <protection hidden="1"/>
    </xf>
    <xf numFmtId="0" fontId="30" fillId="0" borderId="0" xfId="3" applyFont="1" applyProtection="1">
      <protection hidden="1"/>
    </xf>
    <xf numFmtId="0" fontId="31" fillId="0" borderId="0" xfId="3" applyFont="1" applyAlignment="1" applyProtection="1">
      <alignment horizontal="center" vertical="top"/>
      <protection hidden="1"/>
    </xf>
    <xf numFmtId="0" fontId="30" fillId="0" borderId="0" xfId="3" applyFont="1" applyAlignment="1" applyProtection="1">
      <alignment horizontal="justify" vertical="center"/>
      <protection hidden="1"/>
    </xf>
    <xf numFmtId="0" fontId="30" fillId="0" borderId="0" xfId="3" applyFont="1" applyAlignment="1" applyProtection="1">
      <alignment vertical="top" wrapText="1"/>
      <protection hidden="1"/>
    </xf>
    <xf numFmtId="164" fontId="28" fillId="0" borderId="0" xfId="3" quotePrefix="1" applyNumberFormat="1" applyFont="1" applyAlignment="1" applyProtection="1">
      <alignment horizontal="left" vertical="top" wrapText="1" indent="1"/>
      <protection hidden="1"/>
    </xf>
    <xf numFmtId="0" fontId="30" fillId="0" borderId="0" xfId="3" applyFont="1" applyAlignment="1" applyProtection="1">
      <alignment horizontal="justify" vertical="top"/>
      <protection hidden="1"/>
    </xf>
    <xf numFmtId="0" fontId="32" fillId="0" borderId="0" xfId="3" applyFont="1" applyAlignment="1" applyProtection="1">
      <alignment horizontal="justify" vertical="center"/>
      <protection hidden="1"/>
    </xf>
    <xf numFmtId="0" fontId="30" fillId="0" borderId="0" xfId="3" applyFont="1" applyAlignment="1" applyProtection="1">
      <alignment horizontal="right" vertical="top" wrapText="1"/>
      <protection hidden="1"/>
    </xf>
    <xf numFmtId="0" fontId="30" fillId="0" borderId="0" xfId="3" applyFont="1" applyAlignment="1" applyProtection="1">
      <alignment horizontal="center" vertical="top" wrapText="1"/>
      <protection hidden="1"/>
    </xf>
    <xf numFmtId="0" fontId="28" fillId="0" borderId="0" xfId="3" applyFont="1" applyAlignment="1" applyProtection="1">
      <alignment horizontal="left" vertical="top"/>
      <protection hidden="1"/>
    </xf>
    <xf numFmtId="164" fontId="28" fillId="0" borderId="0" xfId="3" quotePrefix="1" applyNumberFormat="1" applyFont="1" applyAlignment="1" applyProtection="1">
      <alignment horizontal="left" vertical="top" wrapText="1"/>
      <protection hidden="1"/>
    </xf>
    <xf numFmtId="0" fontId="32" fillId="0" borderId="0" xfId="3" applyFont="1" applyAlignment="1" applyProtection="1">
      <alignment horizontal="center" vertical="top"/>
      <protection hidden="1"/>
    </xf>
    <xf numFmtId="0" fontId="30" fillId="0" borderId="0" xfId="3" applyFont="1" applyAlignment="1" applyProtection="1">
      <alignment horizontal="justify"/>
      <protection hidden="1"/>
    </xf>
    <xf numFmtId="0" fontId="28" fillId="0" borderId="1" xfId="0" applyFont="1" applyBorder="1" applyAlignment="1" applyProtection="1">
      <alignment vertical="center"/>
      <protection hidden="1"/>
    </xf>
    <xf numFmtId="0" fontId="36" fillId="0" borderId="0" xfId="0" applyFont="1"/>
    <xf numFmtId="0" fontId="30" fillId="0" borderId="1" xfId="0" applyFont="1" applyBorder="1" applyAlignment="1" applyProtection="1">
      <alignment vertical="center"/>
      <protection hidden="1"/>
    </xf>
    <xf numFmtId="0" fontId="31" fillId="0" borderId="0" xfId="4" applyFont="1" applyAlignment="1" applyProtection="1">
      <alignment horizontal="center" vertical="center"/>
      <protection hidden="1"/>
    </xf>
    <xf numFmtId="0" fontId="29" fillId="0" borderId="0" xfId="4" applyFont="1" applyAlignment="1" applyProtection="1">
      <alignment horizontal="justify" vertical="center"/>
      <protection hidden="1"/>
    </xf>
    <xf numFmtId="0" fontId="29" fillId="0" borderId="0" xfId="4" applyFont="1" applyAlignment="1" applyProtection="1">
      <alignment vertical="center"/>
      <protection hidden="1"/>
    </xf>
    <xf numFmtId="0" fontId="29" fillId="0" borderId="2" xfId="4" applyFont="1" applyBorder="1" applyAlignment="1" applyProtection="1">
      <alignment vertical="center" wrapText="1"/>
      <protection hidden="1"/>
    </xf>
    <xf numFmtId="0" fontId="29" fillId="0" borderId="3" xfId="4" applyFont="1" applyBorder="1" applyAlignment="1" applyProtection="1">
      <alignment vertical="center" wrapText="1"/>
      <protection hidden="1"/>
    </xf>
    <xf numFmtId="0" fontId="30" fillId="2" borderId="1" xfId="4" applyFont="1" applyFill="1" applyBorder="1" applyAlignment="1" applyProtection="1">
      <alignment horizontal="left" vertical="center"/>
      <protection locked="0"/>
    </xf>
    <xf numFmtId="0" fontId="29" fillId="0" borderId="0" xfId="4" applyFont="1" applyAlignment="1" applyProtection="1">
      <alignment vertical="center" wrapText="1"/>
      <protection hidden="1"/>
    </xf>
    <xf numFmtId="0" fontId="29" fillId="0" borderId="0" xfId="4" applyFont="1" applyAlignment="1" applyProtection="1">
      <alignment horizontal="center" vertical="center"/>
      <protection hidden="1"/>
    </xf>
    <xf numFmtId="0" fontId="29" fillId="0" borderId="4" xfId="4" applyFont="1" applyBorder="1" applyAlignment="1" applyProtection="1">
      <alignment vertical="center"/>
      <protection hidden="1"/>
    </xf>
    <xf numFmtId="0" fontId="29" fillId="0" borderId="5" xfId="4" applyFont="1" applyBorder="1" applyAlignment="1" applyProtection="1">
      <alignment vertical="center"/>
      <protection hidden="1"/>
    </xf>
    <xf numFmtId="0" fontId="29" fillId="2" borderId="6" xfId="4" applyFont="1" applyFill="1" applyBorder="1" applyAlignment="1" applyProtection="1">
      <alignment vertical="center" wrapText="1"/>
      <protection locked="0"/>
    </xf>
    <xf numFmtId="0" fontId="29" fillId="0" borderId="7" xfId="4" applyFont="1" applyBorder="1" applyAlignment="1" applyProtection="1">
      <alignment vertical="center" wrapText="1"/>
      <protection hidden="1"/>
    </xf>
    <xf numFmtId="0" fontId="29" fillId="0" borderId="8" xfId="4" applyFont="1" applyBorder="1" applyAlignment="1" applyProtection="1">
      <alignment vertical="center"/>
      <protection hidden="1"/>
    </xf>
    <xf numFmtId="0" fontId="29" fillId="0" borderId="9" xfId="4" applyFont="1" applyBorder="1" applyAlignment="1" applyProtection="1">
      <alignment vertical="center"/>
      <protection hidden="1"/>
    </xf>
    <xf numFmtId="0" fontId="29" fillId="0" borderId="10" xfId="4" applyFont="1" applyBorder="1" applyAlignment="1" applyProtection="1">
      <alignment vertical="center"/>
      <protection hidden="1"/>
    </xf>
    <xf numFmtId="0" fontId="29" fillId="0" borderId="11" xfId="4" applyFont="1" applyBorder="1" applyAlignment="1" applyProtection="1">
      <alignment vertical="center"/>
      <protection hidden="1"/>
    </xf>
    <xf numFmtId="0" fontId="29" fillId="0" borderId="12" xfId="4" applyFont="1" applyBorder="1" applyAlignment="1" applyProtection="1">
      <alignment vertical="center"/>
      <protection hidden="1"/>
    </xf>
    <xf numFmtId="0" fontId="29" fillId="0" borderId="7" xfId="4" applyFont="1" applyBorder="1" applyAlignment="1" applyProtection="1">
      <alignment vertical="center"/>
      <protection hidden="1"/>
    </xf>
    <xf numFmtId="0" fontId="29" fillId="0" borderId="2" xfId="4" applyFont="1" applyBorder="1" applyAlignment="1" applyProtection="1">
      <alignment horizontal="left" vertical="center"/>
      <protection hidden="1"/>
    </xf>
    <xf numFmtId="0" fontId="29" fillId="0" borderId="3" xfId="4" applyFont="1" applyBorder="1" applyAlignment="1" applyProtection="1">
      <alignment horizontal="left" vertical="center"/>
      <protection hidden="1"/>
    </xf>
    <xf numFmtId="49" fontId="29" fillId="2" borderId="6" xfId="4" applyNumberFormat="1" applyFont="1" applyFill="1" applyBorder="1" applyAlignment="1" applyProtection="1">
      <alignment vertical="center" wrapText="1"/>
      <protection locked="0"/>
    </xf>
    <xf numFmtId="0" fontId="29" fillId="0" borderId="0" xfId="4" applyFont="1" applyAlignment="1" applyProtection="1">
      <alignment horizontal="left" vertical="center"/>
      <protection hidden="1"/>
    </xf>
    <xf numFmtId="15" fontId="29" fillId="2" borderId="6" xfId="4" applyNumberFormat="1" applyFont="1" applyFill="1" applyBorder="1" applyAlignment="1" applyProtection="1">
      <alignment vertical="center" wrapText="1"/>
      <protection locked="0"/>
    </xf>
    <xf numFmtId="0" fontId="36" fillId="0" borderId="1" xfId="0" applyFont="1" applyBorder="1" applyAlignment="1">
      <alignment horizontal="center" vertical="center"/>
    </xf>
    <xf numFmtId="0" fontId="21" fillId="0" borderId="1" xfId="0" applyFont="1" applyBorder="1" applyAlignment="1">
      <alignment horizontal="center" vertical="center"/>
    </xf>
    <xf numFmtId="2"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9" fontId="21" fillId="0" borderId="23" xfId="6" applyFont="1" applyBorder="1" applyAlignment="1">
      <alignment vertical="center"/>
    </xf>
    <xf numFmtId="170" fontId="21" fillId="4" borderId="1" xfId="0" applyNumberFormat="1" applyFont="1" applyFill="1" applyBorder="1" applyAlignment="1" applyProtection="1">
      <alignment horizontal="center" vertical="center" wrapText="1"/>
      <protection locked="0" hidden="1"/>
    </xf>
    <xf numFmtId="170" fontId="21" fillId="4" borderId="1" xfId="0" applyNumberFormat="1" applyFont="1" applyFill="1" applyBorder="1" applyAlignment="1" applyProtection="1">
      <alignment horizontal="center" vertical="center" wrapText="1"/>
      <protection hidden="1"/>
    </xf>
    <xf numFmtId="0" fontId="21" fillId="0" borderId="1" xfId="0" applyFont="1" applyBorder="1" applyAlignment="1">
      <alignment horizontal="center" vertical="center"/>
    </xf>
    <xf numFmtId="0" fontId="22" fillId="0" borderId="23" xfId="0" applyFont="1" applyBorder="1" applyAlignment="1">
      <alignment horizontal="center" vertical="center"/>
    </xf>
    <xf numFmtId="49" fontId="21" fillId="4" borderId="23" xfId="0" applyNumberFormat="1" applyFont="1" applyFill="1" applyBorder="1" applyAlignment="1">
      <alignment horizontal="center" vertical="center" wrapText="1"/>
    </xf>
    <xf numFmtId="0" fontId="21" fillId="0" borderId="23" xfId="0" applyFont="1" applyBorder="1" applyAlignment="1">
      <alignment horizontal="center" vertical="center"/>
    </xf>
    <xf numFmtId="49" fontId="21" fillId="4" borderId="1" xfId="0" applyNumberFormat="1" applyFont="1" applyFill="1" applyBorder="1" applyAlignment="1">
      <alignment horizontal="center" vertical="center" wrapText="1"/>
    </xf>
    <xf numFmtId="9" fontId="21" fillId="0" borderId="1" xfId="6" applyFont="1" applyBorder="1" applyAlignment="1">
      <alignment vertical="center"/>
    </xf>
    <xf numFmtId="9" fontId="21" fillId="4" borderId="1" xfId="6" applyFont="1" applyFill="1" applyBorder="1" applyAlignment="1" applyProtection="1">
      <alignment vertical="center"/>
      <protection locked="0"/>
    </xf>
    <xf numFmtId="171" fontId="21" fillId="0" borderId="1" xfId="0" applyNumberFormat="1" applyFont="1" applyBorder="1" applyAlignment="1">
      <alignment horizontal="center" vertical="center"/>
    </xf>
    <xf numFmtId="171" fontId="22" fillId="0" borderId="1" xfId="0" applyNumberFormat="1" applyFont="1" applyBorder="1" applyAlignment="1">
      <alignment horizontal="center" vertical="center"/>
    </xf>
    <xf numFmtId="0" fontId="3" fillId="0" borderId="1" xfId="0" applyFont="1" applyBorder="1" applyAlignment="1" applyProtection="1">
      <alignment horizontal="justify" vertical="center" wrapText="1"/>
      <protection hidden="1"/>
    </xf>
    <xf numFmtId="0" fontId="3" fillId="0" borderId="1" xfId="0" applyFont="1" applyBorder="1" applyAlignment="1" applyProtection="1">
      <alignment horizontal="justify" vertical="center"/>
      <protection hidden="1"/>
    </xf>
    <xf numFmtId="0" fontId="3" fillId="0" borderId="2" xfId="0" applyFont="1" applyBorder="1" applyAlignment="1" applyProtection="1">
      <alignment horizontal="center" vertical="center"/>
      <protection hidden="1"/>
    </xf>
    <xf numFmtId="0" fontId="3" fillId="0" borderId="20"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166" fontId="3" fillId="0" borderId="2" xfId="0" applyNumberFormat="1" applyFont="1" applyBorder="1" applyAlignment="1" applyProtection="1">
      <alignment horizontal="center" vertical="center"/>
      <protection hidden="1"/>
    </xf>
    <xf numFmtId="166" fontId="3" fillId="0" borderId="20" xfId="0" applyNumberFormat="1" applyFont="1" applyBorder="1" applyAlignment="1" applyProtection="1">
      <alignment horizontal="center" vertical="center"/>
      <protection hidden="1"/>
    </xf>
    <xf numFmtId="166" fontId="3" fillId="0" borderId="3" xfId="0" applyNumberFormat="1" applyFont="1" applyBorder="1" applyAlignment="1" applyProtection="1">
      <alignment horizontal="center" vertical="center"/>
      <protection hidden="1"/>
    </xf>
    <xf numFmtId="1" fontId="3" fillId="0" borderId="2" xfId="0" applyNumberFormat="1" applyFont="1" applyBorder="1" applyAlignment="1" applyProtection="1">
      <alignment horizontal="center" vertical="center"/>
      <protection hidden="1"/>
    </xf>
    <xf numFmtId="1" fontId="3" fillId="0" borderId="20" xfId="0" applyNumberFormat="1" applyFont="1" applyBorder="1" applyAlignment="1" applyProtection="1">
      <alignment horizontal="center" vertical="center"/>
      <protection hidden="1"/>
    </xf>
    <xf numFmtId="1" fontId="3" fillId="0" borderId="3" xfId="0" applyNumberFormat="1" applyFont="1" applyBorder="1" applyAlignment="1" applyProtection="1">
      <alignment horizontal="center" vertical="center"/>
      <protection hidden="1"/>
    </xf>
    <xf numFmtId="0" fontId="32" fillId="0" borderId="21" xfId="3" applyFont="1" applyBorder="1" applyAlignment="1" applyProtection="1">
      <alignment horizontal="center" vertical="center"/>
      <protection hidden="1"/>
    </xf>
    <xf numFmtId="0" fontId="32" fillId="0" borderId="0" xfId="3" applyFont="1" applyAlignment="1" applyProtection="1">
      <alignment horizontal="left" vertical="top" wrapText="1"/>
      <protection hidden="1"/>
    </xf>
    <xf numFmtId="0" fontId="32" fillId="0" borderId="0" xfId="3" applyFont="1" applyAlignment="1" applyProtection="1">
      <alignment horizontal="left" vertical="top"/>
      <protection hidden="1"/>
    </xf>
    <xf numFmtId="0" fontId="35" fillId="0" borderId="0" xfId="3" applyFont="1" applyAlignment="1" applyProtection="1">
      <alignment horizontal="center" vertical="top"/>
      <protection hidden="1"/>
    </xf>
    <xf numFmtId="0" fontId="35" fillId="0" borderId="22" xfId="3" applyFont="1" applyBorder="1" applyAlignment="1" applyProtection="1">
      <alignment horizontal="center" vertical="top"/>
      <protection hidden="1"/>
    </xf>
    <xf numFmtId="0" fontId="26" fillId="3" borderId="0" xfId="3" applyFont="1" applyFill="1" applyAlignment="1" applyProtection="1">
      <alignment horizontal="center" vertical="center" wrapText="1"/>
      <protection hidden="1"/>
    </xf>
    <xf numFmtId="0" fontId="31" fillId="0" borderId="1" xfId="0" applyFont="1" applyBorder="1" applyAlignment="1" applyProtection="1">
      <alignment horizontal="justify" vertical="center" wrapText="1"/>
      <protection hidden="1"/>
    </xf>
    <xf numFmtId="0" fontId="31" fillId="0" borderId="1" xfId="0" applyFont="1" applyBorder="1" applyAlignment="1" applyProtection="1">
      <alignment horizontal="justify" vertical="center"/>
      <protection hidden="1"/>
    </xf>
    <xf numFmtId="0" fontId="30" fillId="0" borderId="2" xfId="0" applyFont="1" applyBorder="1" applyAlignment="1" applyProtection="1">
      <alignment horizontal="center" vertical="center"/>
      <protection hidden="1"/>
    </xf>
    <xf numFmtId="0" fontId="30" fillId="0" borderId="20" xfId="0" applyFont="1" applyBorder="1" applyAlignment="1" applyProtection="1">
      <alignment horizontal="center" vertical="center"/>
      <protection hidden="1"/>
    </xf>
    <xf numFmtId="0" fontId="30" fillId="0" borderId="3" xfId="0" applyFont="1" applyBorder="1" applyAlignment="1" applyProtection="1">
      <alignment horizontal="center" vertical="center"/>
      <protection hidden="1"/>
    </xf>
    <xf numFmtId="166" fontId="30" fillId="0" borderId="2" xfId="0" applyNumberFormat="1" applyFont="1" applyBorder="1" applyAlignment="1" applyProtection="1">
      <alignment horizontal="center" vertical="center"/>
      <protection hidden="1"/>
    </xf>
    <xf numFmtId="166" fontId="30" fillId="0" borderId="20" xfId="0" applyNumberFormat="1" applyFont="1" applyBorder="1" applyAlignment="1" applyProtection="1">
      <alignment horizontal="center" vertical="center"/>
      <protection hidden="1"/>
    </xf>
    <xf numFmtId="166" fontId="30" fillId="0" borderId="3" xfId="0" applyNumberFormat="1" applyFont="1" applyBorder="1" applyAlignment="1" applyProtection="1">
      <alignment horizontal="center" vertical="center"/>
      <protection hidden="1"/>
    </xf>
    <xf numFmtId="1" fontId="30" fillId="0" borderId="2" xfId="0" applyNumberFormat="1" applyFont="1" applyBorder="1" applyAlignment="1" applyProtection="1">
      <alignment horizontal="center" vertical="center"/>
      <protection hidden="1"/>
    </xf>
    <xf numFmtId="1" fontId="30" fillId="0" borderId="20" xfId="0" applyNumberFormat="1" applyFont="1" applyBorder="1" applyAlignment="1" applyProtection="1">
      <alignment horizontal="center" vertical="center"/>
      <protection hidden="1"/>
    </xf>
    <xf numFmtId="1" fontId="30" fillId="0" borderId="3" xfId="0" applyNumberFormat="1" applyFont="1" applyBorder="1" applyAlignment="1" applyProtection="1">
      <alignment horizontal="center" vertical="center"/>
      <protection hidden="1"/>
    </xf>
    <xf numFmtId="0" fontId="37" fillId="0" borderId="17" xfId="4" applyFont="1" applyBorder="1" applyAlignment="1" applyProtection="1">
      <alignment horizontal="left" vertical="center" wrapText="1"/>
      <protection hidden="1"/>
    </xf>
    <xf numFmtId="0" fontId="31" fillId="0" borderId="20" xfId="4" applyFont="1" applyBorder="1" applyAlignment="1" applyProtection="1">
      <alignment horizontal="center" vertical="center" wrapText="1"/>
      <protection hidden="1"/>
    </xf>
    <xf numFmtId="0" fontId="38" fillId="3" borderId="0" xfId="4" applyFont="1" applyFill="1" applyAlignment="1" applyProtection="1">
      <alignment horizontal="center" vertical="center"/>
      <protection hidden="1"/>
    </xf>
    <xf numFmtId="0" fontId="21" fillId="5" borderId="0" xfId="5" applyFont="1" applyFill="1"/>
    <xf numFmtId="0" fontId="25" fillId="0" borderId="2" xfId="0" applyFont="1" applyBorder="1" applyAlignment="1" applyProtection="1">
      <alignment horizontal="right" vertical="center"/>
      <protection hidden="1"/>
    </xf>
    <xf numFmtId="0" fontId="25" fillId="0" borderId="20" xfId="0" applyFont="1" applyBorder="1" applyAlignment="1" applyProtection="1">
      <alignment horizontal="right" vertical="center"/>
      <protection hidden="1"/>
    </xf>
    <xf numFmtId="0" fontId="25" fillId="0" borderId="3" xfId="0" applyFont="1" applyBorder="1" applyAlignment="1" applyProtection="1">
      <alignment horizontal="right" vertical="center"/>
      <protection hidden="1"/>
    </xf>
    <xf numFmtId="0" fontId="23" fillId="0" borderId="2" xfId="0" applyFont="1" applyBorder="1" applyAlignment="1" applyProtection="1">
      <alignment horizontal="right" vertical="center" wrapText="1"/>
      <protection hidden="1"/>
    </xf>
    <xf numFmtId="0" fontId="23" fillId="0" borderId="20" xfId="0" applyFont="1" applyBorder="1" applyAlignment="1" applyProtection="1">
      <alignment horizontal="right" vertical="center" wrapText="1"/>
      <protection hidden="1"/>
    </xf>
    <xf numFmtId="0" fontId="23" fillId="0" borderId="3" xfId="0" applyFont="1" applyBorder="1" applyAlignment="1" applyProtection="1">
      <alignment horizontal="right" vertical="center" wrapText="1"/>
      <protection hidden="1"/>
    </xf>
    <xf numFmtId="49" fontId="21" fillId="0" borderId="23" xfId="0" applyNumberFormat="1" applyFont="1" applyBorder="1" applyAlignment="1">
      <alignment horizontal="center" vertical="center" wrapText="1"/>
    </xf>
    <xf numFmtId="49" fontId="21" fillId="0" borderId="18" xfId="0" applyNumberFormat="1" applyFont="1" applyBorder="1" applyAlignment="1">
      <alignment horizontal="center" vertical="center" wrapText="1"/>
    </xf>
    <xf numFmtId="0" fontId="25" fillId="0" borderId="2" xfId="0" applyFont="1" applyBorder="1" applyAlignment="1" applyProtection="1">
      <alignment horizontal="right" vertical="center" wrapText="1"/>
      <protection hidden="1"/>
    </xf>
    <xf numFmtId="0" fontId="25" fillId="0" borderId="20" xfId="0" applyFont="1" applyBorder="1" applyAlignment="1" applyProtection="1">
      <alignment horizontal="right" vertical="center" wrapText="1"/>
      <protection hidden="1"/>
    </xf>
    <xf numFmtId="0" fontId="25" fillId="0" borderId="3" xfId="0" applyFont="1" applyBorder="1" applyAlignment="1" applyProtection="1">
      <alignment horizontal="right" vertical="center" wrapText="1"/>
      <protection hidden="1"/>
    </xf>
    <xf numFmtId="0" fontId="21" fillId="0" borderId="2" xfId="0" applyFont="1" applyBorder="1" applyAlignment="1" applyProtection="1">
      <alignment horizontal="center" vertical="center"/>
      <protection hidden="1"/>
    </xf>
    <xf numFmtId="0" fontId="21" fillId="0" borderId="20" xfId="0" applyFont="1" applyBorder="1" applyAlignment="1" applyProtection="1">
      <alignment horizontal="center" vertical="center"/>
      <protection hidden="1"/>
    </xf>
    <xf numFmtId="0" fontId="21" fillId="0" borderId="3" xfId="0" applyFont="1" applyBorder="1" applyAlignment="1" applyProtection="1">
      <alignment horizontal="center" vertical="center"/>
      <protection hidden="1"/>
    </xf>
    <xf numFmtId="0" fontId="23" fillId="0" borderId="23" xfId="0" applyFont="1" applyBorder="1" applyAlignment="1" applyProtection="1">
      <alignment horizontal="center" vertical="center" wrapText="1"/>
      <protection hidden="1"/>
    </xf>
    <xf numFmtId="0" fontId="23" fillId="0" borderId="18" xfId="0" applyFont="1" applyBorder="1" applyAlignment="1" applyProtection="1">
      <alignment horizontal="center" vertical="center" wrapText="1"/>
      <protection hidden="1"/>
    </xf>
    <xf numFmtId="0" fontId="23" fillId="0" borderId="2"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hidden="1"/>
    </xf>
    <xf numFmtId="0" fontId="24" fillId="0" borderId="1" xfId="0" applyFont="1" applyBorder="1" applyAlignment="1">
      <alignment horizontal="center" vertical="center"/>
    </xf>
    <xf numFmtId="49" fontId="23" fillId="0" borderId="1" xfId="0" applyNumberFormat="1" applyFont="1" applyBorder="1" applyAlignment="1">
      <alignment horizontal="center" vertical="center" wrapText="1"/>
    </xf>
    <xf numFmtId="0" fontId="23" fillId="0" borderId="13" xfId="0" applyFont="1" applyBorder="1" applyAlignment="1" applyProtection="1">
      <alignment horizontal="center" vertical="center" wrapText="1"/>
      <protection hidden="1"/>
    </xf>
    <xf numFmtId="0" fontId="23" fillId="0" borderId="19" xfId="0" applyFont="1" applyBorder="1" applyAlignment="1" applyProtection="1">
      <alignment horizontal="center" vertical="center" wrapText="1"/>
      <protection hidden="1"/>
    </xf>
    <xf numFmtId="0" fontId="23" fillId="0" borderId="11" xfId="0" applyFont="1" applyBorder="1" applyAlignment="1" applyProtection="1">
      <alignment horizontal="center" vertical="center" wrapText="1"/>
      <protection hidden="1"/>
    </xf>
    <xf numFmtId="0" fontId="23" fillId="0" borderId="12" xfId="0" applyFont="1" applyBorder="1" applyAlignment="1" applyProtection="1">
      <alignment horizontal="center" vertical="center" wrapText="1"/>
      <protection hidden="1"/>
    </xf>
    <xf numFmtId="0" fontId="25" fillId="0" borderId="13" xfId="0" applyFont="1" applyBorder="1" applyAlignment="1" applyProtection="1">
      <alignment horizontal="center" vertical="center" wrapText="1"/>
      <protection hidden="1"/>
    </xf>
    <xf numFmtId="0" fontId="25" fillId="0" borderId="11" xfId="0" applyFont="1" applyBorder="1" applyAlignment="1" applyProtection="1">
      <alignment horizontal="center" vertical="center" wrapText="1"/>
      <protection hidden="1"/>
    </xf>
    <xf numFmtId="0" fontId="25" fillId="0" borderId="23" xfId="0" applyFont="1" applyBorder="1" applyAlignment="1" applyProtection="1">
      <alignment horizontal="center" vertical="center" wrapText="1"/>
      <protection hidden="1"/>
    </xf>
    <xf numFmtId="0" fontId="25" fillId="0" borderId="18" xfId="0" applyFont="1" applyBorder="1" applyAlignment="1" applyProtection="1">
      <alignment horizontal="center" vertical="center" wrapText="1"/>
      <protection hidden="1"/>
    </xf>
    <xf numFmtId="0" fontId="22" fillId="4" borderId="1" xfId="0" applyFont="1" applyFill="1" applyBorder="1" applyAlignment="1" applyProtection="1">
      <alignment vertical="center"/>
      <protection locked="0" hidden="1"/>
    </xf>
    <xf numFmtId="0" fontId="21" fillId="0" borderId="1" xfId="0" applyFont="1" applyBorder="1" applyAlignment="1" applyProtection="1">
      <alignment horizontal="left" vertical="center"/>
      <protection hidden="1"/>
    </xf>
    <xf numFmtId="0" fontId="23" fillId="0" borderId="20" xfId="0" applyFont="1" applyBorder="1" applyAlignment="1" applyProtection="1">
      <alignment horizontal="center" vertical="center" wrapText="1"/>
      <protection hidden="1"/>
    </xf>
    <xf numFmtId="0" fontId="25" fillId="0" borderId="0" xfId="0" applyFont="1" applyAlignment="1" applyProtection="1">
      <alignment horizontal="left" vertical="center" wrapText="1"/>
      <protection hidden="1"/>
    </xf>
    <xf numFmtId="0" fontId="21" fillId="0" borderId="1" xfId="0" applyFont="1" applyBorder="1" applyAlignment="1" applyProtection="1">
      <alignment horizontal="center" vertical="center"/>
      <protection hidden="1"/>
    </xf>
    <xf numFmtId="2" fontId="23" fillId="5" borderId="1" xfId="0" applyNumberFormat="1" applyFont="1" applyFill="1" applyBorder="1" applyAlignment="1">
      <alignment horizontal="center" vertical="center" wrapText="1"/>
    </xf>
    <xf numFmtId="0" fontId="21" fillId="0" borderId="2" xfId="0" applyFont="1" applyBorder="1" applyAlignment="1" applyProtection="1">
      <alignment horizontal="center" vertical="center" wrapText="1"/>
      <protection hidden="1"/>
    </xf>
    <xf numFmtId="0" fontId="21" fillId="0" borderId="20" xfId="0" applyFont="1" applyBorder="1" applyAlignment="1" applyProtection="1">
      <alignment horizontal="center" vertical="center" wrapText="1"/>
      <protection hidden="1"/>
    </xf>
    <xf numFmtId="0" fontId="21" fillId="0" borderId="2" xfId="0" applyFont="1" applyBorder="1" applyAlignment="1" applyProtection="1">
      <alignment horizontal="left" vertical="center" wrapText="1"/>
      <protection hidden="1"/>
    </xf>
    <xf numFmtId="0" fontId="21" fillId="0" borderId="20" xfId="0" applyFont="1" applyBorder="1" applyAlignment="1" applyProtection="1">
      <alignment horizontal="left" vertical="center" wrapText="1"/>
      <protection hidden="1"/>
    </xf>
    <xf numFmtId="0" fontId="21" fillId="0" borderId="3" xfId="0" applyFont="1" applyBorder="1" applyAlignment="1" applyProtection="1">
      <alignment horizontal="left" vertical="center" wrapText="1"/>
      <protection hidden="1"/>
    </xf>
    <xf numFmtId="0" fontId="25" fillId="0" borderId="1" xfId="0" applyFont="1" applyBorder="1" applyAlignment="1" applyProtection="1">
      <alignment horizontal="center" vertical="center" wrapText="1"/>
      <protection hidden="1"/>
    </xf>
    <xf numFmtId="0" fontId="25" fillId="0" borderId="2" xfId="0" applyFont="1" applyBorder="1" applyAlignment="1" applyProtection="1">
      <alignment horizontal="center" vertical="center" wrapText="1"/>
      <protection hidden="1"/>
    </xf>
    <xf numFmtId="0" fontId="25" fillId="0" borderId="3" xfId="0" applyFont="1" applyBorder="1" applyAlignment="1" applyProtection="1">
      <alignment horizontal="center" vertical="center" wrapText="1"/>
      <protection hidden="1"/>
    </xf>
    <xf numFmtId="49" fontId="21" fillId="0" borderId="24"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vertical="center"/>
    </xf>
    <xf numFmtId="0" fontId="7" fillId="0" borderId="23" xfId="0" applyFont="1" applyBorder="1" applyAlignment="1">
      <alignment vertical="center"/>
    </xf>
    <xf numFmtId="0" fontId="7" fillId="0" borderId="3" xfId="0" applyFont="1" applyBorder="1" applyAlignment="1">
      <alignment vertical="center"/>
    </xf>
    <xf numFmtId="0" fontId="12" fillId="0" borderId="1" xfId="0" applyFont="1" applyBorder="1" applyAlignment="1">
      <alignment horizontal="justify" vertical="center" wrapText="1"/>
    </xf>
    <xf numFmtId="0" fontId="15" fillId="0" borderId="1" xfId="0" applyFont="1" applyBorder="1" applyAlignment="1" applyProtection="1">
      <alignment horizontal="center" vertical="center" wrapText="1"/>
      <protection hidden="1"/>
    </xf>
    <xf numFmtId="0" fontId="16" fillId="0" borderId="1" xfId="0" applyFont="1" applyBorder="1" applyAlignment="1">
      <alignment horizontal="center" vertical="center" wrapText="1"/>
    </xf>
    <xf numFmtId="0" fontId="7" fillId="0" borderId="1" xfId="0" applyFont="1" applyBorder="1" applyAlignment="1">
      <alignment vertical="top"/>
    </xf>
    <xf numFmtId="0" fontId="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5" fillId="0" borderId="1" xfId="0" applyFont="1" applyBorder="1" applyAlignment="1">
      <alignment horizontal="center" vertical="center" wrapText="1"/>
    </xf>
    <xf numFmtId="0" fontId="19" fillId="0" borderId="1" xfId="0" applyFont="1" applyBorder="1" applyAlignment="1">
      <alignment horizontal="left" vertical="center" wrapText="1"/>
    </xf>
    <xf numFmtId="0" fontId="8"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20" fillId="0" borderId="2" xfId="0" applyFont="1" applyBorder="1" applyAlignment="1">
      <alignment horizontal="center" vertical="top" wrapText="1"/>
    </xf>
    <xf numFmtId="0" fontId="20" fillId="0" borderId="3" xfId="0" applyFont="1" applyBorder="1" applyAlignment="1">
      <alignment horizontal="center" vertical="top" wrapText="1"/>
    </xf>
  </cellXfs>
  <cellStyles count="10">
    <cellStyle name="Currency 2" xfId="1" xr:uid="{00000000-0005-0000-0000-000000000000}"/>
    <cellStyle name="Normal" xfId="0" builtinId="0"/>
    <cellStyle name="Normal 2" xfId="2" xr:uid="{00000000-0005-0000-0000-000002000000}"/>
    <cellStyle name="Normal 2 2 2" xfId="8" xr:uid="{76997F31-A5C9-48DB-B7AE-B01806E24998}"/>
    <cellStyle name="Normal 2 3" xfId="9" xr:uid="{3D27D950-073C-4B37-AB5C-93885FED4CF6}"/>
    <cellStyle name="Normal 4" xfId="3" xr:uid="{00000000-0005-0000-0000-000003000000}"/>
    <cellStyle name="Normal 6" xfId="7" xr:uid="{648C1976-BA50-4997-8DC5-B956CC39F468}"/>
    <cellStyle name="Normal_Attacments TW 04" xfId="4" xr:uid="{00000000-0005-0000-0000-000004000000}"/>
    <cellStyle name="Normal_Entertainment Form" xfId="5" xr:uid="{00000000-0005-0000-0000-000005000000}"/>
    <cellStyle name="Percent" xfId="6" builtinId="5"/>
  </cellStyles>
  <dxfs count="2">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
  <sheetViews>
    <sheetView workbookViewId="0">
      <selection activeCell="F9" sqref="F9"/>
    </sheetView>
  </sheetViews>
  <sheetFormatPr defaultRowHeight="15"/>
  <cols>
    <col min="1" max="1" width="27.5703125" customWidth="1"/>
    <col min="2" max="2" width="14.85546875" customWidth="1"/>
    <col min="3" max="3" width="13.140625" customWidth="1"/>
    <col min="8" max="8" width="45.85546875" customWidth="1"/>
  </cols>
  <sheetData>
    <row r="1" spans="1:8" ht="54.95" customHeight="1">
      <c r="A1" s="1" t="s">
        <v>21</v>
      </c>
      <c r="B1" s="158" t="s">
        <v>56</v>
      </c>
      <c r="C1" s="159"/>
      <c r="D1" s="159"/>
      <c r="E1" s="159"/>
      <c r="F1" s="159"/>
      <c r="G1" s="159"/>
      <c r="H1" s="159"/>
    </row>
    <row r="2" spans="1:8" ht="54.95" customHeight="1">
      <c r="A2" s="1" t="s">
        <v>22</v>
      </c>
      <c r="B2" s="160"/>
      <c r="C2" s="161"/>
      <c r="D2" s="161"/>
      <c r="E2" s="161"/>
      <c r="F2" s="161"/>
      <c r="G2" s="161"/>
      <c r="H2" s="162"/>
    </row>
    <row r="3" spans="1:8" ht="54.95" customHeight="1">
      <c r="A3" s="1" t="s">
        <v>23</v>
      </c>
      <c r="B3" s="160"/>
      <c r="C3" s="161"/>
      <c r="D3" s="161"/>
      <c r="E3" s="161"/>
      <c r="F3" s="161"/>
      <c r="G3" s="161"/>
      <c r="H3" s="162"/>
    </row>
    <row r="4" spans="1:8" ht="54.95" customHeight="1">
      <c r="A4" s="2"/>
      <c r="B4" s="163"/>
      <c r="C4" s="164"/>
      <c r="D4" s="164"/>
      <c r="E4" s="164"/>
      <c r="F4" s="164"/>
      <c r="G4" s="164"/>
      <c r="H4" s="165"/>
    </row>
    <row r="5" spans="1:8" ht="54.95" customHeight="1">
      <c r="A5" s="1" t="s">
        <v>24</v>
      </c>
      <c r="B5" s="166" t="s">
        <v>57</v>
      </c>
      <c r="C5" s="167"/>
      <c r="D5" s="167"/>
      <c r="E5" s="167"/>
      <c r="F5" s="167"/>
      <c r="G5" s="167"/>
      <c r="H5" s="168"/>
    </row>
  </sheetData>
  <mergeCells count="5">
    <mergeCell ref="B1:H1"/>
    <mergeCell ref="B2:H2"/>
    <mergeCell ref="B3:H3"/>
    <mergeCell ref="B4:H4"/>
    <mergeCell ref="B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4"/>
  <sheetViews>
    <sheetView workbookViewId="0">
      <selection activeCell="A49" sqref="A49:C49"/>
    </sheetView>
  </sheetViews>
  <sheetFormatPr defaultRowHeight="15"/>
  <cols>
    <col min="1" max="1" width="9.140625" style="100"/>
    <col min="2" max="2" width="9.140625" style="101"/>
    <col min="3" max="3" width="83" style="101" customWidth="1"/>
    <col min="4" max="4" width="75.5703125" style="100" customWidth="1"/>
    <col min="5" max="16384" width="9.140625" style="99"/>
  </cols>
  <sheetData>
    <row r="1" spans="1:11" ht="96.75" customHeight="1">
      <c r="A1" s="174" t="s">
        <v>206</v>
      </c>
      <c r="B1" s="174"/>
      <c r="C1" s="174"/>
      <c r="D1" s="97"/>
      <c r="E1" s="98"/>
      <c r="F1" s="98"/>
      <c r="G1" s="98"/>
      <c r="H1" s="98"/>
      <c r="I1" s="98"/>
      <c r="J1" s="98"/>
      <c r="K1" s="98"/>
    </row>
    <row r="2" spans="1:11" ht="18" customHeight="1">
      <c r="D2" s="102"/>
      <c r="E2" s="103"/>
      <c r="F2" s="103"/>
      <c r="G2" s="103"/>
      <c r="H2" s="103"/>
      <c r="I2" s="103"/>
      <c r="J2" s="103"/>
      <c r="K2" s="103"/>
    </row>
    <row r="3" spans="1:11" ht="18" customHeight="1">
      <c r="A3" s="104" t="s">
        <v>2</v>
      </c>
      <c r="B3" s="101" t="s">
        <v>59</v>
      </c>
      <c r="D3" s="105"/>
      <c r="E3" s="106"/>
      <c r="F3" s="106"/>
      <c r="G3" s="106"/>
      <c r="H3" s="106"/>
      <c r="I3" s="106"/>
      <c r="J3" s="106"/>
      <c r="K3" s="106"/>
    </row>
    <row r="4" spans="1:11" ht="18" customHeight="1">
      <c r="B4" s="107" t="s">
        <v>60</v>
      </c>
      <c r="C4" s="108" t="s">
        <v>61</v>
      </c>
      <c r="D4" s="105"/>
      <c r="E4" s="106"/>
      <c r="F4" s="106"/>
      <c r="G4" s="106"/>
      <c r="H4" s="106"/>
      <c r="I4" s="106"/>
      <c r="J4" s="106"/>
      <c r="K4" s="106"/>
    </row>
    <row r="5" spans="1:11" ht="38.1" customHeight="1">
      <c r="B5" s="107" t="s">
        <v>62</v>
      </c>
      <c r="C5" s="108" t="s">
        <v>63</v>
      </c>
      <c r="D5" s="105"/>
      <c r="E5" s="106"/>
      <c r="F5" s="106"/>
      <c r="G5" s="106"/>
      <c r="H5" s="106"/>
      <c r="I5" s="106"/>
      <c r="J5" s="106"/>
      <c r="K5" s="106"/>
    </row>
    <row r="6" spans="1:11" ht="18" customHeight="1">
      <c r="B6" s="107" t="s">
        <v>64</v>
      </c>
      <c r="C6" s="108" t="s">
        <v>65</v>
      </c>
      <c r="D6" s="105"/>
      <c r="E6" s="106"/>
      <c r="F6" s="106"/>
      <c r="G6" s="106"/>
      <c r="H6" s="106"/>
      <c r="I6" s="106"/>
      <c r="J6" s="106"/>
      <c r="K6" s="106"/>
    </row>
    <row r="7" spans="1:11" ht="18" customHeight="1">
      <c r="B7" s="107" t="s">
        <v>66</v>
      </c>
      <c r="C7" s="108" t="s">
        <v>67</v>
      </c>
      <c r="D7" s="105"/>
      <c r="E7" s="106"/>
      <c r="F7" s="106"/>
      <c r="G7" s="106"/>
      <c r="H7" s="106"/>
      <c r="I7" s="106"/>
      <c r="J7" s="106"/>
      <c r="K7" s="106"/>
    </row>
    <row r="8" spans="1:11" ht="18" customHeight="1">
      <c r="B8" s="107" t="s">
        <v>68</v>
      </c>
      <c r="C8" s="108" t="s">
        <v>69</v>
      </c>
      <c r="D8" s="105"/>
      <c r="E8" s="106"/>
      <c r="F8" s="106"/>
      <c r="G8" s="106"/>
      <c r="H8" s="106"/>
      <c r="I8" s="106"/>
      <c r="J8" s="106"/>
      <c r="K8" s="106"/>
    </row>
    <row r="9" spans="1:11" ht="18" customHeight="1">
      <c r="B9" s="107" t="s">
        <v>70</v>
      </c>
      <c r="C9" s="108" t="s">
        <v>71</v>
      </c>
      <c r="D9" s="105"/>
      <c r="E9" s="106"/>
      <c r="F9" s="106"/>
      <c r="G9" s="106"/>
      <c r="H9" s="106"/>
      <c r="I9" s="106"/>
      <c r="J9" s="106"/>
      <c r="K9" s="106"/>
    </row>
    <row r="10" spans="1:11" ht="18" customHeight="1">
      <c r="B10" s="107"/>
      <c r="C10" s="108"/>
      <c r="D10" s="105"/>
      <c r="E10" s="106"/>
      <c r="F10" s="106"/>
      <c r="G10" s="106"/>
      <c r="H10" s="106"/>
      <c r="I10" s="106"/>
      <c r="J10" s="106"/>
      <c r="K10" s="106"/>
    </row>
    <row r="11" spans="1:11" ht="18" hidden="1" customHeight="1">
      <c r="A11" s="104" t="s">
        <v>72</v>
      </c>
      <c r="B11" s="101" t="s">
        <v>73</v>
      </c>
      <c r="D11" s="105"/>
      <c r="E11" s="106"/>
      <c r="F11" s="106"/>
      <c r="G11" s="106"/>
      <c r="H11" s="106"/>
      <c r="I11" s="106"/>
      <c r="J11" s="106"/>
      <c r="K11" s="106"/>
    </row>
    <row r="12" spans="1:11" ht="18" hidden="1" customHeight="1">
      <c r="B12" s="171" t="s">
        <v>74</v>
      </c>
      <c r="C12" s="171"/>
      <c r="D12" s="109"/>
      <c r="E12" s="106"/>
      <c r="F12" s="106"/>
      <c r="G12" s="106"/>
      <c r="H12" s="106"/>
      <c r="I12" s="106"/>
      <c r="J12" s="106"/>
      <c r="K12" s="106"/>
    </row>
    <row r="13" spans="1:11" ht="18" hidden="1" customHeight="1">
      <c r="B13" s="110"/>
      <c r="C13" s="108" t="s">
        <v>75</v>
      </c>
      <c r="D13" s="105"/>
      <c r="E13" s="106"/>
      <c r="F13" s="106"/>
      <c r="G13" s="106"/>
      <c r="H13" s="106"/>
      <c r="I13" s="106"/>
      <c r="J13" s="106"/>
      <c r="K13" s="106"/>
    </row>
    <row r="14" spans="1:11" ht="18" hidden="1" customHeight="1">
      <c r="B14" s="171" t="s">
        <v>76</v>
      </c>
      <c r="C14" s="171"/>
      <c r="D14" s="109"/>
      <c r="E14" s="106"/>
      <c r="F14" s="106"/>
      <c r="G14" s="106"/>
      <c r="H14" s="106"/>
      <c r="I14" s="106"/>
      <c r="J14" s="106"/>
      <c r="K14" s="106"/>
    </row>
    <row r="15" spans="1:11" ht="38.1" hidden="1" customHeight="1">
      <c r="B15" s="111" t="s">
        <v>77</v>
      </c>
      <c r="C15" s="108" t="s">
        <v>78</v>
      </c>
      <c r="D15" s="105"/>
      <c r="E15" s="106"/>
      <c r="F15" s="106"/>
      <c r="G15" s="106"/>
      <c r="H15" s="106"/>
      <c r="I15" s="106"/>
      <c r="J15" s="106"/>
      <c r="K15" s="106"/>
    </row>
    <row r="16" spans="1:11" ht="24.75" hidden="1" customHeight="1">
      <c r="B16" s="111" t="s">
        <v>77</v>
      </c>
      <c r="C16" s="108" t="s">
        <v>79</v>
      </c>
      <c r="D16" s="105"/>
      <c r="E16" s="106"/>
      <c r="F16" s="106"/>
      <c r="G16" s="106"/>
      <c r="H16" s="106"/>
      <c r="I16" s="106"/>
      <c r="J16" s="106"/>
      <c r="K16" s="106"/>
    </row>
    <row r="17" spans="2:11" ht="42" hidden="1" customHeight="1">
      <c r="B17" s="111" t="s">
        <v>77</v>
      </c>
      <c r="C17" s="108" t="s">
        <v>202</v>
      </c>
      <c r="D17" s="105"/>
      <c r="E17" s="106"/>
      <c r="F17" s="106"/>
      <c r="G17" s="106"/>
      <c r="H17" s="106"/>
      <c r="I17" s="106"/>
      <c r="J17" s="106"/>
      <c r="K17" s="106"/>
    </row>
    <row r="18" spans="2:11" ht="18" hidden="1" customHeight="1">
      <c r="B18" s="111" t="s">
        <v>77</v>
      </c>
      <c r="C18" s="108" t="s">
        <v>80</v>
      </c>
      <c r="D18" s="105"/>
      <c r="E18" s="106"/>
      <c r="F18" s="106"/>
      <c r="G18" s="106"/>
      <c r="H18" s="106"/>
      <c r="I18" s="106"/>
      <c r="J18" s="106"/>
      <c r="K18" s="106"/>
    </row>
    <row r="19" spans="2:11" ht="18" hidden="1" customHeight="1">
      <c r="B19" s="111" t="s">
        <v>77</v>
      </c>
      <c r="C19" s="108" t="s">
        <v>81</v>
      </c>
      <c r="D19" s="105"/>
      <c r="E19" s="106"/>
      <c r="F19" s="106"/>
      <c r="G19" s="106"/>
      <c r="H19" s="106"/>
      <c r="I19" s="106"/>
      <c r="J19" s="106"/>
      <c r="K19" s="106"/>
    </row>
    <row r="20" spans="2:11" ht="18" hidden="1" customHeight="1">
      <c r="B20" s="111" t="s">
        <v>77</v>
      </c>
      <c r="C20" s="108" t="s">
        <v>82</v>
      </c>
      <c r="D20" s="105"/>
      <c r="E20" s="106"/>
      <c r="F20" s="106"/>
      <c r="G20" s="106"/>
      <c r="H20" s="106"/>
      <c r="I20" s="106"/>
      <c r="J20" s="106"/>
      <c r="K20" s="106"/>
    </row>
    <row r="21" spans="2:11" ht="18" hidden="1" customHeight="1">
      <c r="B21" s="171" t="s">
        <v>83</v>
      </c>
      <c r="C21" s="171"/>
      <c r="D21" s="105"/>
      <c r="E21" s="106"/>
      <c r="F21" s="106"/>
      <c r="G21" s="106"/>
      <c r="H21" s="106"/>
      <c r="I21" s="106"/>
      <c r="J21" s="106"/>
      <c r="K21" s="106"/>
    </row>
    <row r="22" spans="2:11" ht="18" hidden="1" customHeight="1">
      <c r="B22" s="111" t="s">
        <v>77</v>
      </c>
      <c r="C22" s="108" t="s">
        <v>84</v>
      </c>
      <c r="D22" s="105"/>
      <c r="E22" s="106"/>
      <c r="F22" s="106"/>
      <c r="G22" s="106"/>
      <c r="H22" s="106"/>
      <c r="I22" s="106"/>
      <c r="J22" s="106"/>
      <c r="K22" s="106"/>
    </row>
    <row r="23" spans="2:11" ht="18" hidden="1" customHeight="1">
      <c r="B23" s="111" t="s">
        <v>77</v>
      </c>
      <c r="C23" s="108" t="s">
        <v>85</v>
      </c>
      <c r="D23" s="105"/>
      <c r="E23" s="106"/>
      <c r="F23" s="106"/>
      <c r="G23" s="106"/>
      <c r="H23" s="106"/>
      <c r="I23" s="106"/>
      <c r="J23" s="106"/>
      <c r="K23" s="106"/>
    </row>
    <row r="24" spans="2:11" ht="45.75" hidden="1" customHeight="1">
      <c r="B24" s="170" t="s">
        <v>86</v>
      </c>
      <c r="C24" s="170"/>
      <c r="D24" s="105"/>
      <c r="E24" s="106"/>
      <c r="F24" s="106"/>
      <c r="G24" s="106"/>
      <c r="H24" s="106"/>
      <c r="I24" s="106"/>
      <c r="J24" s="106"/>
      <c r="K24" s="106"/>
    </row>
    <row r="25" spans="2:11" ht="18" hidden="1" customHeight="1">
      <c r="B25" s="111" t="s">
        <v>77</v>
      </c>
      <c r="C25" s="112" t="s">
        <v>203</v>
      </c>
      <c r="D25" s="105"/>
      <c r="E25" s="106"/>
      <c r="F25" s="106"/>
      <c r="G25" s="106"/>
      <c r="H25" s="106"/>
      <c r="I25" s="106"/>
      <c r="J25" s="106"/>
      <c r="K25" s="106"/>
    </row>
    <row r="26" spans="2:11" ht="18" hidden="1" customHeight="1">
      <c r="B26" s="111" t="s">
        <v>77</v>
      </c>
      <c r="C26" s="108" t="s">
        <v>87</v>
      </c>
      <c r="D26" s="105"/>
      <c r="E26" s="106"/>
      <c r="F26" s="106"/>
      <c r="G26" s="106"/>
      <c r="H26" s="106"/>
      <c r="I26" s="106"/>
      <c r="J26" s="106"/>
      <c r="K26" s="106"/>
    </row>
    <row r="27" spans="2:11" ht="35.25" hidden="1" customHeight="1">
      <c r="B27" s="170" t="s">
        <v>88</v>
      </c>
      <c r="C27" s="170"/>
      <c r="D27" s="105"/>
      <c r="E27" s="106"/>
      <c r="F27" s="106"/>
      <c r="G27" s="106"/>
      <c r="H27" s="106"/>
      <c r="I27" s="106"/>
      <c r="J27" s="106"/>
      <c r="K27" s="106"/>
    </row>
    <row r="28" spans="2:11" ht="18" hidden="1" customHeight="1">
      <c r="B28" s="111" t="s">
        <v>77</v>
      </c>
      <c r="C28" s="108" t="s">
        <v>204</v>
      </c>
      <c r="D28" s="105"/>
      <c r="E28" s="106"/>
      <c r="F28" s="106"/>
      <c r="G28" s="106"/>
      <c r="H28" s="106"/>
      <c r="I28" s="106"/>
      <c r="J28" s="106"/>
      <c r="K28" s="106"/>
    </row>
    <row r="29" spans="2:11" ht="18" hidden="1" customHeight="1">
      <c r="B29" s="111" t="s">
        <v>77</v>
      </c>
      <c r="C29" s="108" t="s">
        <v>87</v>
      </c>
      <c r="D29" s="105"/>
      <c r="E29" s="106"/>
      <c r="F29" s="106"/>
      <c r="G29" s="106"/>
      <c r="H29" s="106"/>
      <c r="I29" s="106"/>
      <c r="J29" s="106"/>
      <c r="K29" s="106"/>
    </row>
    <row r="30" spans="2:11" ht="18" hidden="1" customHeight="1">
      <c r="B30" s="111" t="s">
        <v>77</v>
      </c>
      <c r="C30" s="108" t="s">
        <v>89</v>
      </c>
      <c r="D30" s="105"/>
      <c r="E30" s="106"/>
      <c r="F30" s="106"/>
      <c r="G30" s="106"/>
      <c r="H30" s="106"/>
      <c r="I30" s="106"/>
      <c r="J30" s="106"/>
      <c r="K30" s="106"/>
    </row>
    <row r="31" spans="2:11" ht="42" hidden="1" customHeight="1">
      <c r="B31" s="170" t="s">
        <v>90</v>
      </c>
      <c r="C31" s="170"/>
      <c r="D31" s="105"/>
      <c r="E31" s="106"/>
      <c r="F31" s="106"/>
      <c r="G31" s="106"/>
      <c r="H31" s="106"/>
      <c r="I31" s="106"/>
      <c r="J31" s="106"/>
      <c r="K31" s="106"/>
    </row>
    <row r="32" spans="2:11" ht="18" hidden="1" customHeight="1">
      <c r="B32" s="111" t="s">
        <v>77</v>
      </c>
      <c r="C32" s="112" t="s">
        <v>203</v>
      </c>
      <c r="D32" s="105"/>
      <c r="E32" s="106"/>
      <c r="F32" s="106"/>
      <c r="G32" s="106"/>
      <c r="H32" s="106"/>
      <c r="I32" s="106"/>
      <c r="J32" s="106"/>
      <c r="K32" s="106"/>
    </row>
    <row r="33" spans="1:11" ht="18" hidden="1" customHeight="1">
      <c r="B33" s="111" t="s">
        <v>77</v>
      </c>
      <c r="C33" s="108" t="s">
        <v>87</v>
      </c>
      <c r="D33" s="105"/>
      <c r="E33" s="106"/>
      <c r="F33" s="106"/>
      <c r="G33" s="106"/>
      <c r="H33" s="106"/>
      <c r="I33" s="106"/>
      <c r="J33" s="106"/>
      <c r="K33" s="106"/>
    </row>
    <row r="34" spans="1:11" ht="30.75" hidden="1" customHeight="1">
      <c r="B34" s="170" t="s">
        <v>91</v>
      </c>
      <c r="C34" s="170"/>
      <c r="D34" s="105"/>
      <c r="E34" s="106"/>
      <c r="F34" s="106"/>
      <c r="G34" s="106"/>
      <c r="H34" s="106"/>
      <c r="I34" s="106"/>
      <c r="J34" s="106"/>
      <c r="K34" s="106"/>
    </row>
    <row r="35" spans="1:11" ht="18" hidden="1" customHeight="1">
      <c r="B35" s="111" t="s">
        <v>77</v>
      </c>
      <c r="C35" s="108" t="s">
        <v>204</v>
      </c>
      <c r="D35" s="105"/>
      <c r="E35" s="106"/>
      <c r="F35" s="106"/>
      <c r="G35" s="106"/>
      <c r="H35" s="106"/>
      <c r="I35" s="106"/>
      <c r="J35" s="106"/>
      <c r="K35" s="106"/>
    </row>
    <row r="36" spans="1:11" ht="18" hidden="1" customHeight="1">
      <c r="B36" s="111" t="s">
        <v>77</v>
      </c>
      <c r="C36" s="108" t="s">
        <v>87</v>
      </c>
      <c r="D36" s="105"/>
      <c r="E36" s="106"/>
      <c r="F36" s="106"/>
      <c r="G36" s="106"/>
      <c r="H36" s="106"/>
      <c r="I36" s="106"/>
      <c r="J36" s="106"/>
      <c r="K36" s="106"/>
    </row>
    <row r="37" spans="1:11" ht="18" hidden="1" customHeight="1">
      <c r="B37" s="111" t="s">
        <v>77</v>
      </c>
      <c r="C37" s="108" t="s">
        <v>89</v>
      </c>
      <c r="D37" s="105"/>
      <c r="E37" s="106"/>
      <c r="F37" s="106"/>
      <c r="G37" s="106"/>
      <c r="H37" s="106"/>
      <c r="I37" s="106"/>
      <c r="J37" s="106"/>
      <c r="K37" s="106"/>
    </row>
    <row r="38" spans="1:11" ht="35.25" hidden="1" customHeight="1">
      <c r="B38" s="170" t="s">
        <v>92</v>
      </c>
      <c r="C38" s="170"/>
      <c r="D38" s="105"/>
      <c r="E38" s="106"/>
      <c r="F38" s="106"/>
      <c r="G38" s="106"/>
      <c r="H38" s="106"/>
      <c r="I38" s="106"/>
      <c r="J38" s="106"/>
      <c r="K38" s="106"/>
    </row>
    <row r="39" spans="1:11" ht="18" hidden="1" customHeight="1">
      <c r="B39" s="111" t="s">
        <v>77</v>
      </c>
      <c r="C39" s="108" t="s">
        <v>93</v>
      </c>
      <c r="D39" s="105"/>
      <c r="E39" s="106"/>
      <c r="F39" s="106"/>
      <c r="G39" s="106"/>
      <c r="H39" s="106"/>
      <c r="I39" s="106"/>
      <c r="J39" s="106"/>
      <c r="K39" s="106"/>
    </row>
    <row r="40" spans="1:11" ht="18" hidden="1" customHeight="1">
      <c r="B40" s="111" t="s">
        <v>77</v>
      </c>
      <c r="C40" s="108" t="s">
        <v>87</v>
      </c>
      <c r="D40" s="105"/>
      <c r="E40" s="106"/>
      <c r="F40" s="106"/>
      <c r="G40" s="106"/>
      <c r="H40" s="106"/>
      <c r="I40" s="106"/>
      <c r="J40" s="106"/>
      <c r="K40" s="106"/>
    </row>
    <row r="41" spans="1:11" ht="18" hidden="1" customHeight="1">
      <c r="B41" s="111" t="s">
        <v>77</v>
      </c>
      <c r="C41" s="108" t="s">
        <v>89</v>
      </c>
      <c r="D41" s="105"/>
      <c r="E41" s="106"/>
      <c r="F41" s="106"/>
      <c r="G41" s="106"/>
      <c r="H41" s="106"/>
      <c r="I41" s="106"/>
      <c r="J41" s="106"/>
      <c r="K41" s="106"/>
    </row>
    <row r="42" spans="1:11" ht="18" hidden="1" customHeight="1">
      <c r="B42" s="111"/>
      <c r="C42" s="108"/>
      <c r="D42" s="105"/>
      <c r="E42" s="106"/>
      <c r="F42" s="106"/>
      <c r="G42" s="106"/>
      <c r="H42" s="106"/>
      <c r="I42" s="106"/>
      <c r="J42" s="106"/>
      <c r="K42" s="106"/>
    </row>
    <row r="43" spans="1:11" ht="18" hidden="1" customHeight="1">
      <c r="B43" s="171" t="s">
        <v>205</v>
      </c>
      <c r="C43" s="171"/>
      <c r="D43" s="105"/>
      <c r="E43" s="106"/>
      <c r="F43" s="106"/>
      <c r="G43" s="106"/>
      <c r="H43" s="106"/>
      <c r="I43" s="106"/>
      <c r="J43" s="106"/>
      <c r="K43" s="106"/>
    </row>
    <row r="44" spans="1:11" hidden="1">
      <c r="B44" s="111" t="s">
        <v>77</v>
      </c>
      <c r="C44" s="108" t="s">
        <v>94</v>
      </c>
      <c r="D44" s="105"/>
      <c r="E44" s="106"/>
      <c r="F44" s="106"/>
      <c r="G44" s="106"/>
      <c r="H44" s="106"/>
      <c r="I44" s="106"/>
      <c r="J44" s="106"/>
      <c r="K44" s="106"/>
    </row>
    <row r="45" spans="1:11" ht="18" hidden="1" customHeight="1">
      <c r="B45" s="111" t="s">
        <v>77</v>
      </c>
      <c r="C45" s="108" t="s">
        <v>95</v>
      </c>
      <c r="D45" s="105"/>
      <c r="E45" s="106"/>
      <c r="F45" s="106"/>
      <c r="G45" s="106"/>
      <c r="H45" s="106"/>
      <c r="I45" s="106"/>
      <c r="J45" s="106"/>
      <c r="K45" s="106"/>
    </row>
    <row r="46" spans="1:11" ht="36" hidden="1" customHeight="1">
      <c r="B46" s="111" t="s">
        <v>77</v>
      </c>
      <c r="C46" s="108" t="s">
        <v>96</v>
      </c>
    </row>
    <row r="47" spans="1:11" ht="18" hidden="1" customHeight="1">
      <c r="B47" s="111" t="s">
        <v>77</v>
      </c>
      <c r="C47" s="108" t="s">
        <v>97</v>
      </c>
      <c r="D47" s="113"/>
    </row>
    <row r="48" spans="1:11" ht="18" hidden="1" customHeight="1">
      <c r="A48" s="101"/>
      <c r="C48" s="103"/>
      <c r="D48" s="113"/>
    </row>
    <row r="49" spans="1:3" ht="36" customHeight="1">
      <c r="A49" s="172"/>
      <c r="B49" s="172"/>
      <c r="C49" s="172"/>
    </row>
    <row r="50" spans="1:3" ht="18" customHeight="1">
      <c r="A50" s="173" t="s">
        <v>98</v>
      </c>
      <c r="B50" s="173"/>
      <c r="C50" s="173"/>
    </row>
    <row r="51" spans="1:3" ht="18" customHeight="1">
      <c r="A51" s="169" t="s">
        <v>99</v>
      </c>
      <c r="B51" s="169"/>
      <c r="C51" s="169"/>
    </row>
    <row r="52" spans="1:3" ht="18" customHeight="1">
      <c r="B52" s="114"/>
      <c r="C52" s="114"/>
    </row>
    <row r="53" spans="1:3" ht="18" customHeight="1">
      <c r="C53" s="115"/>
    </row>
    <row r="54" spans="1:3" ht="18" customHeight="1">
      <c r="C54" s="103"/>
    </row>
    <row r="55" spans="1:3" ht="18" customHeight="1">
      <c r="C55" s="115"/>
    </row>
    <row r="56" spans="1:3" ht="18" customHeight="1">
      <c r="B56" s="103"/>
      <c r="C56" s="103"/>
    </row>
    <row r="57" spans="1:3" ht="18" customHeight="1">
      <c r="B57" s="103"/>
      <c r="C57" s="103"/>
    </row>
    <row r="58" spans="1:3" ht="18" customHeight="1">
      <c r="B58" s="103"/>
      <c r="C58" s="103"/>
    </row>
    <row r="59" spans="1:3" ht="18" customHeight="1">
      <c r="B59" s="103"/>
      <c r="C59" s="103"/>
    </row>
    <row r="60" spans="1:3" ht="18" customHeight="1">
      <c r="B60" s="103"/>
      <c r="C60" s="103"/>
    </row>
    <row r="61" spans="1:3" ht="18" customHeight="1">
      <c r="B61" s="103"/>
      <c r="C61" s="103"/>
    </row>
    <row r="62" spans="1:3" ht="18" customHeight="1"/>
    <row r="63" spans="1:3" ht="18" customHeight="1"/>
    <row r="64" spans="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sheetData>
  <sheetProtection password="DC2B" sheet="1" objects="1" scenarios="1"/>
  <mergeCells count="13">
    <mergeCell ref="B27:C27"/>
    <mergeCell ref="A1:C1"/>
    <mergeCell ref="B12:C12"/>
    <mergeCell ref="B14:C14"/>
    <mergeCell ref="B21:C21"/>
    <mergeCell ref="B24:C24"/>
    <mergeCell ref="A51:C51"/>
    <mergeCell ref="B31:C31"/>
    <mergeCell ref="B34:C34"/>
    <mergeCell ref="B38:C38"/>
    <mergeCell ref="B43:C43"/>
    <mergeCell ref="A49:C49"/>
    <mergeCell ref="A50:C5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
  <sheetViews>
    <sheetView zoomScaleNormal="100" workbookViewId="0">
      <selection activeCell="B5" sqref="B5:H5"/>
    </sheetView>
  </sheetViews>
  <sheetFormatPr defaultRowHeight="14.25"/>
  <cols>
    <col min="1" max="1" width="27.5703125" style="117" customWidth="1"/>
    <col min="2" max="2" width="14.85546875" style="117" customWidth="1"/>
    <col min="3" max="3" width="13.140625" style="117" customWidth="1"/>
    <col min="4" max="16384" width="9.140625" style="117"/>
  </cols>
  <sheetData>
    <row r="1" spans="1:8" ht="46.5" customHeight="1">
      <c r="A1" s="116" t="s">
        <v>21</v>
      </c>
      <c r="B1" s="175" t="s">
        <v>207</v>
      </c>
      <c r="C1" s="176"/>
      <c r="D1" s="176"/>
      <c r="E1" s="176"/>
      <c r="F1" s="176"/>
      <c r="G1" s="176"/>
      <c r="H1" s="176"/>
    </row>
    <row r="2" spans="1:8" ht="50.25" customHeight="1">
      <c r="A2" s="116" t="s">
        <v>22</v>
      </c>
      <c r="B2" s="177" t="s">
        <v>208</v>
      </c>
      <c r="C2" s="178"/>
      <c r="D2" s="178"/>
      <c r="E2" s="178"/>
      <c r="F2" s="178"/>
      <c r="G2" s="178"/>
      <c r="H2" s="179"/>
    </row>
    <row r="3" spans="1:8" ht="42.75" customHeight="1">
      <c r="A3" s="116" t="s">
        <v>23</v>
      </c>
      <c r="B3" s="177" t="s">
        <v>209</v>
      </c>
      <c r="C3" s="178"/>
      <c r="D3" s="178"/>
      <c r="E3" s="178"/>
      <c r="F3" s="178"/>
      <c r="G3" s="178"/>
      <c r="H3" s="179"/>
    </row>
    <row r="4" spans="1:8" ht="39" customHeight="1">
      <c r="A4" s="118"/>
      <c r="B4" s="180" t="s">
        <v>210</v>
      </c>
      <c r="C4" s="181"/>
      <c r="D4" s="181"/>
      <c r="E4" s="181"/>
      <c r="F4" s="181"/>
      <c r="G4" s="181"/>
      <c r="H4" s="182"/>
    </row>
    <row r="5" spans="1:8" ht="51.75" customHeight="1">
      <c r="A5" s="116" t="s">
        <v>24</v>
      </c>
      <c r="B5" s="183" t="s">
        <v>201</v>
      </c>
      <c r="C5" s="184"/>
      <c r="D5" s="184"/>
      <c r="E5" s="184"/>
      <c r="F5" s="184"/>
      <c r="G5" s="184"/>
      <c r="H5" s="185"/>
    </row>
  </sheetData>
  <sheetProtection password="DC2B" sheet="1" objects="1" scenarios="1"/>
  <mergeCells count="5">
    <mergeCell ref="B1:H1"/>
    <mergeCell ref="B2:H2"/>
    <mergeCell ref="B3:H3"/>
    <mergeCell ref="B4:H4"/>
    <mergeCell ref="B5:H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2"/>
  <sheetViews>
    <sheetView tabSelected="1" view="pageBreakPreview" zoomScaleNormal="100" zoomScaleSheetLayoutView="100" workbookViewId="0">
      <selection activeCell="C25" sqref="C25"/>
    </sheetView>
  </sheetViews>
  <sheetFormatPr defaultRowHeight="14.25"/>
  <cols>
    <col min="1" max="1" width="33" style="117" customWidth="1"/>
    <col min="2" max="2" width="11.7109375" style="117" customWidth="1"/>
    <col min="3" max="3" width="58.85546875" style="117" customWidth="1"/>
    <col min="4" max="16384" width="9.140625" style="117"/>
  </cols>
  <sheetData>
    <row r="1" spans="1:3" ht="15">
      <c r="A1" s="186" t="str">
        <f>+BASIC!A1</f>
        <v>Name of Package :</v>
      </c>
      <c r="B1" s="186"/>
      <c r="C1" s="186"/>
    </row>
    <row r="2" spans="1:3" ht="56.25" customHeight="1">
      <c r="A2" s="187" t="str">
        <f>+BASICS!B1</f>
        <v>Construction of open storage yard for storage of cable drums being supplied under bulk procurement at 765/400 kV Bina Sub-Station</v>
      </c>
      <c r="B2" s="187"/>
      <c r="C2" s="187"/>
    </row>
    <row r="3" spans="1:3" ht="15">
      <c r="A3" s="119"/>
      <c r="B3" s="119"/>
      <c r="C3" s="119"/>
    </row>
    <row r="4" spans="1:3" ht="15">
      <c r="A4" s="188" t="s">
        <v>25</v>
      </c>
      <c r="B4" s="188"/>
      <c r="C4" s="188"/>
    </row>
    <row r="5" spans="1:3">
      <c r="A5" s="120"/>
      <c r="B5" s="120"/>
      <c r="C5" s="121"/>
    </row>
    <row r="6" spans="1:3" ht="28.5">
      <c r="A6" s="122" t="s">
        <v>26</v>
      </c>
      <c r="B6" s="123"/>
      <c r="C6" s="124" t="s">
        <v>27</v>
      </c>
    </row>
    <row r="7" spans="1:3">
      <c r="A7" s="125"/>
      <c r="B7" s="125"/>
      <c r="C7" s="126"/>
    </row>
    <row r="8" spans="1:3">
      <c r="A8" s="127" t="str">
        <f>IF(C6="Individual Firm","Name of Sole Bidder [Individual Firm]",IF(C6="Licensee of a Manufacturer","Name of Bidder [Licensee]",IF(C6="Representative of a Manufacturer","Name of Bidder [Authorised Representative]","Name of Lead Partner")))</f>
        <v>Name of Sole Bidder [Individual Firm]</v>
      </c>
      <c r="B8" s="128"/>
      <c r="C8" s="129"/>
    </row>
    <row r="9" spans="1:3" ht="28.5">
      <c r="A9" s="130" t="s">
        <v>28</v>
      </c>
      <c r="B9" s="131"/>
      <c r="C9" s="129" t="s">
        <v>29</v>
      </c>
    </row>
    <row r="10" spans="1:3">
      <c r="A10" s="132"/>
      <c r="B10" s="133"/>
      <c r="C10" s="129" t="s">
        <v>29</v>
      </c>
    </row>
    <row r="11" spans="1:3">
      <c r="A11" s="134"/>
      <c r="B11" s="135"/>
      <c r="C11" s="129" t="s">
        <v>29</v>
      </c>
    </row>
    <row r="12" spans="1:3">
      <c r="A12" s="121"/>
      <c r="B12" s="121"/>
      <c r="C12" s="125"/>
    </row>
    <row r="13" spans="1:3">
      <c r="A13" s="127" t="str">
        <f>IF(C6="Individual Firm","",IF(C6="Licensee of a Manufacturer","Name of Manufacturer [Licenser]",IF(C6="Representative of a Manufacturer","Name of Manufacturer","Name of Other Partner")))</f>
        <v/>
      </c>
      <c r="B13" s="128"/>
      <c r="C13" s="129" t="s">
        <v>29</v>
      </c>
    </row>
    <row r="14" spans="1:3">
      <c r="A14" s="136"/>
      <c r="B14" s="131"/>
      <c r="C14" s="129" t="s">
        <v>29</v>
      </c>
    </row>
    <row r="15" spans="1:3">
      <c r="A15" s="132"/>
      <c r="B15" s="133"/>
      <c r="C15" s="129" t="s">
        <v>29</v>
      </c>
    </row>
    <row r="16" spans="1:3">
      <c r="A16" s="189"/>
      <c r="B16" s="189"/>
      <c r="C16" s="129" t="s">
        <v>29</v>
      </c>
    </row>
    <row r="17" spans="1:3">
      <c r="A17" s="121"/>
      <c r="B17" s="121"/>
      <c r="C17" s="125"/>
    </row>
    <row r="18" spans="1:3">
      <c r="A18" s="137" t="s">
        <v>30</v>
      </c>
      <c r="B18" s="138"/>
      <c r="C18" s="139"/>
    </row>
    <row r="19" spans="1:3">
      <c r="A19" s="137" t="s">
        <v>31</v>
      </c>
      <c r="B19" s="138"/>
      <c r="C19" s="129"/>
    </row>
    <row r="20" spans="1:3">
      <c r="A20" s="140"/>
      <c r="B20" s="140"/>
      <c r="C20" s="140"/>
    </row>
    <row r="21" spans="1:3">
      <c r="A21" s="137" t="s">
        <v>32</v>
      </c>
      <c r="B21" s="138"/>
      <c r="C21" s="141"/>
    </row>
    <row r="22" spans="1:3">
      <c r="A22" s="137" t="s">
        <v>33</v>
      </c>
      <c r="B22" s="138"/>
      <c r="C22" s="129"/>
    </row>
  </sheetData>
  <mergeCells count="4">
    <mergeCell ref="A1:C1"/>
    <mergeCell ref="A2:C2"/>
    <mergeCell ref="A4:C4"/>
    <mergeCell ref="A16:B16"/>
  </mergeCells>
  <conditionalFormatting sqref="A13:B15 A16">
    <cfRule type="expression" dxfId="1" priority="1" stopIfTrue="1">
      <formula>$D$6= "Individual Firm"</formula>
    </cfRule>
  </conditionalFormatting>
  <conditionalFormatting sqref="C7">
    <cfRule type="expression" dxfId="0" priority="2" stopIfTrue="1">
      <formula>$AA$6=0</formula>
    </cfRule>
  </conditionalFormatting>
  <dataValidations count="1">
    <dataValidation type="list" allowBlank="1" showInputMessage="1" showErrorMessage="1" sqref="C6" xr:uid="{00000000-0002-0000-0300-000000000000}">
      <formula1>$AA$2:$AA$5</formula1>
    </dataValidation>
  </dataValidations>
  <pageMargins left="0.7" right="0.7" top="0.75" bottom="0.75"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4"/>
  <sheetViews>
    <sheetView zoomScaleNormal="100" workbookViewId="0">
      <selection activeCell="F41" sqref="F41"/>
    </sheetView>
  </sheetViews>
  <sheetFormatPr defaultRowHeight="12.75"/>
  <cols>
    <col min="1" max="1" width="5.5703125" style="68" customWidth="1"/>
    <col min="2" max="2" width="13.85546875" style="68" customWidth="1"/>
    <col min="3" max="3" width="12.140625" style="68" customWidth="1"/>
    <col min="4" max="4" width="14.7109375" style="68" customWidth="1"/>
    <col min="5" max="5" width="10.140625" style="68" customWidth="1"/>
    <col min="6" max="6" width="14.42578125" style="65" customWidth="1"/>
    <col min="7" max="7" width="9.7109375" style="65" customWidth="1"/>
    <col min="8" max="8" width="64.85546875" style="65" customWidth="1"/>
    <col min="9" max="9" width="9.140625" style="68"/>
    <col min="10" max="10" width="15.5703125" style="68" customWidth="1"/>
    <col min="11" max="11" width="10.7109375" style="68" customWidth="1"/>
    <col min="12" max="13" width="13.5703125" style="68" customWidth="1"/>
    <col min="14" max="14" width="17.28515625" style="68" customWidth="1"/>
    <col min="15" max="15" width="13.5703125" style="68" customWidth="1"/>
    <col min="16" max="16" width="15" style="65" hidden="1" customWidth="1"/>
    <col min="17" max="17" width="12.42578125" style="65" bestFit="1" customWidth="1"/>
    <col min="18" max="16384" width="9.140625" style="65"/>
  </cols>
  <sheetData>
    <row r="1" spans="1:16" s="70" customFormat="1">
      <c r="A1" s="208" t="s">
        <v>3</v>
      </c>
      <c r="B1" s="208"/>
      <c r="C1" s="208"/>
      <c r="D1" s="208"/>
      <c r="E1" s="208"/>
      <c r="F1" s="208"/>
      <c r="G1" s="208"/>
      <c r="H1" s="208"/>
      <c r="I1" s="208"/>
      <c r="J1" s="208"/>
      <c r="K1" s="208"/>
      <c r="L1" s="208"/>
      <c r="M1" s="208"/>
      <c r="N1" s="208"/>
      <c r="O1" s="208"/>
      <c r="P1" s="208"/>
    </row>
    <row r="2" spans="1:16" s="70" customFormat="1">
      <c r="A2" s="209" t="s">
        <v>4</v>
      </c>
      <c r="B2" s="209"/>
      <c r="C2" s="209"/>
      <c r="D2" s="209"/>
      <c r="E2" s="209"/>
      <c r="F2" s="209"/>
      <c r="G2" s="209"/>
      <c r="H2" s="209"/>
      <c r="I2" s="209"/>
      <c r="J2" s="209"/>
      <c r="K2" s="209"/>
      <c r="L2" s="209"/>
      <c r="M2" s="209"/>
      <c r="N2" s="209"/>
      <c r="O2" s="209"/>
      <c r="P2" s="209"/>
    </row>
    <row r="3" spans="1:16" s="70" customFormat="1">
      <c r="A3" s="209" t="s">
        <v>5</v>
      </c>
      <c r="B3" s="209"/>
      <c r="C3" s="209"/>
      <c r="D3" s="209"/>
      <c r="E3" s="209"/>
      <c r="F3" s="209"/>
      <c r="G3" s="209"/>
      <c r="H3" s="209"/>
      <c r="I3" s="209"/>
      <c r="J3" s="209"/>
      <c r="K3" s="209"/>
      <c r="L3" s="209"/>
      <c r="M3" s="209"/>
      <c r="N3" s="209"/>
      <c r="O3" s="209"/>
      <c r="P3" s="209"/>
    </row>
    <row r="4" spans="1:16" s="70" customFormat="1">
      <c r="A4" s="223" t="s">
        <v>212</v>
      </c>
      <c r="B4" s="223"/>
      <c r="C4" s="223"/>
      <c r="D4" s="223"/>
      <c r="E4" s="223"/>
      <c r="F4" s="223"/>
      <c r="G4" s="223"/>
      <c r="H4" s="223"/>
      <c r="I4" s="223"/>
      <c r="J4" s="223"/>
      <c r="K4" s="223"/>
      <c r="L4" s="223"/>
      <c r="M4" s="223"/>
      <c r="N4" s="223"/>
      <c r="O4" s="223"/>
      <c r="P4" s="223"/>
    </row>
    <row r="5" spans="1:16" s="70" customFormat="1">
      <c r="A5" s="224" t="s">
        <v>6</v>
      </c>
      <c r="B5" s="225"/>
      <c r="C5" s="225"/>
      <c r="D5" s="225"/>
      <c r="E5" s="225"/>
      <c r="F5" s="225"/>
      <c r="G5" s="225"/>
      <c r="H5" s="225"/>
      <c r="I5" s="225"/>
      <c r="J5" s="225"/>
      <c r="K5" s="225"/>
      <c r="L5" s="225"/>
      <c r="M5" s="225"/>
      <c r="N5" s="225"/>
      <c r="O5" s="225"/>
      <c r="P5" s="225"/>
    </row>
    <row r="6" spans="1:16" s="70" customFormat="1">
      <c r="A6" s="226" t="s">
        <v>7</v>
      </c>
      <c r="B6" s="227"/>
      <c r="C6" s="227"/>
      <c r="D6" s="227"/>
      <c r="E6" s="227"/>
      <c r="F6" s="227"/>
      <c r="G6" s="227"/>
      <c r="H6" s="227"/>
      <c r="I6" s="227"/>
      <c r="J6" s="227"/>
      <c r="K6" s="227"/>
      <c r="L6" s="227"/>
      <c r="M6" s="228"/>
      <c r="N6" s="219" t="s">
        <v>8</v>
      </c>
      <c r="O6" s="219"/>
      <c r="P6" s="219"/>
    </row>
    <row r="7" spans="1:16" s="70" customFormat="1">
      <c r="A7" s="219" t="s">
        <v>9</v>
      </c>
      <c r="B7" s="219"/>
      <c r="C7" s="219"/>
      <c r="D7" s="219"/>
      <c r="E7" s="218"/>
      <c r="F7" s="218"/>
      <c r="G7" s="218"/>
      <c r="H7" s="218"/>
      <c r="I7" s="218"/>
      <c r="J7" s="218"/>
      <c r="K7" s="218"/>
      <c r="L7" s="218"/>
      <c r="M7" s="218"/>
      <c r="N7" s="219" t="s">
        <v>10</v>
      </c>
      <c r="O7" s="219"/>
      <c r="P7" s="219"/>
    </row>
    <row r="8" spans="1:16" s="70" customFormat="1">
      <c r="A8" s="219" t="s">
        <v>11</v>
      </c>
      <c r="B8" s="219"/>
      <c r="C8" s="219"/>
      <c r="D8" s="219"/>
      <c r="E8" s="218"/>
      <c r="F8" s="218"/>
      <c r="G8" s="218"/>
      <c r="H8" s="218"/>
      <c r="I8" s="218"/>
      <c r="J8" s="218"/>
      <c r="K8" s="218"/>
      <c r="L8" s="218"/>
      <c r="M8" s="218"/>
      <c r="N8" s="219" t="s">
        <v>12</v>
      </c>
      <c r="O8" s="219"/>
      <c r="P8" s="219"/>
    </row>
    <row r="9" spans="1:16" s="70" customFormat="1">
      <c r="A9" s="201"/>
      <c r="B9" s="202"/>
      <c r="C9" s="202"/>
      <c r="D9" s="203"/>
      <c r="E9" s="218"/>
      <c r="F9" s="218"/>
      <c r="G9" s="218"/>
      <c r="H9" s="218"/>
      <c r="I9" s="218"/>
      <c r="J9" s="218"/>
      <c r="K9" s="218"/>
      <c r="L9" s="218"/>
      <c r="M9" s="218"/>
      <c r="N9" s="219" t="s">
        <v>13</v>
      </c>
      <c r="O9" s="219"/>
      <c r="P9" s="219"/>
    </row>
    <row r="10" spans="1:16" s="70" customFormat="1">
      <c r="A10" s="201"/>
      <c r="B10" s="202"/>
      <c r="C10" s="202"/>
      <c r="D10" s="203"/>
      <c r="E10" s="218"/>
      <c r="F10" s="218"/>
      <c r="G10" s="218"/>
      <c r="H10" s="218"/>
      <c r="I10" s="218"/>
      <c r="J10" s="218"/>
      <c r="K10" s="218"/>
      <c r="L10" s="218"/>
      <c r="M10" s="218"/>
      <c r="N10" s="219" t="s">
        <v>14</v>
      </c>
      <c r="O10" s="219"/>
      <c r="P10" s="219"/>
    </row>
    <row r="11" spans="1:16" s="70" customFormat="1">
      <c r="A11" s="222"/>
      <c r="B11" s="222"/>
      <c r="C11" s="222"/>
      <c r="D11" s="222"/>
      <c r="E11" s="222"/>
      <c r="F11" s="222"/>
      <c r="G11" s="222"/>
      <c r="H11" s="222"/>
      <c r="I11" s="222"/>
      <c r="J11" s="222"/>
      <c r="K11" s="222"/>
      <c r="L11" s="222"/>
      <c r="M11" s="222"/>
      <c r="N11" s="219" t="s">
        <v>15</v>
      </c>
      <c r="O11" s="219"/>
      <c r="P11" s="219"/>
    </row>
    <row r="12" spans="1:16" s="72" customFormat="1" ht="24.75" customHeight="1">
      <c r="A12" s="206" t="s">
        <v>211</v>
      </c>
      <c r="B12" s="220"/>
      <c r="C12" s="220"/>
      <c r="D12" s="220"/>
      <c r="E12" s="220"/>
      <c r="F12" s="220"/>
      <c r="G12" s="220"/>
      <c r="H12" s="220"/>
      <c r="I12" s="220"/>
      <c r="J12" s="220"/>
      <c r="K12" s="220"/>
      <c r="L12" s="220"/>
      <c r="M12" s="220"/>
      <c r="N12" s="220"/>
      <c r="O12" s="207"/>
    </row>
    <row r="13" spans="1:16" s="59" customFormat="1">
      <c r="A13" s="73"/>
      <c r="B13" s="74"/>
      <c r="C13" s="71"/>
      <c r="D13" s="74"/>
      <c r="E13" s="74"/>
      <c r="F13" s="74"/>
      <c r="G13" s="74"/>
      <c r="H13" s="74"/>
      <c r="I13" s="74"/>
      <c r="J13" s="74"/>
      <c r="K13" s="74"/>
      <c r="L13" s="74"/>
      <c r="M13" s="74"/>
      <c r="N13" s="74"/>
      <c r="O13" s="74"/>
      <c r="P13" s="74"/>
    </row>
    <row r="14" spans="1:16" s="60" customFormat="1" ht="14.25" customHeight="1">
      <c r="A14" s="204" t="s">
        <v>16</v>
      </c>
      <c r="B14" s="204" t="s">
        <v>109</v>
      </c>
      <c r="C14" s="75" t="s">
        <v>17</v>
      </c>
      <c r="D14" s="216" t="s">
        <v>20</v>
      </c>
      <c r="E14" s="214" t="s">
        <v>49</v>
      </c>
      <c r="F14" s="216" t="s">
        <v>140</v>
      </c>
      <c r="G14" s="210" t="s">
        <v>114</v>
      </c>
      <c r="H14" s="211"/>
      <c r="I14" s="204" t="s">
        <v>1</v>
      </c>
      <c r="J14" s="204" t="s">
        <v>0</v>
      </c>
      <c r="K14" s="204" t="s">
        <v>18</v>
      </c>
      <c r="L14" s="204" t="s">
        <v>101</v>
      </c>
      <c r="M14" s="204" t="s">
        <v>102</v>
      </c>
      <c r="N14" s="204" t="s">
        <v>103</v>
      </c>
      <c r="O14" s="204" t="s">
        <v>135</v>
      </c>
      <c r="P14" s="204" t="s">
        <v>105</v>
      </c>
    </row>
    <row r="15" spans="1:16" s="62" customFormat="1" ht="71.25" customHeight="1">
      <c r="A15" s="205"/>
      <c r="B15" s="205"/>
      <c r="C15" s="75" t="s">
        <v>19</v>
      </c>
      <c r="D15" s="217"/>
      <c r="E15" s="215"/>
      <c r="F15" s="217"/>
      <c r="G15" s="212"/>
      <c r="H15" s="213"/>
      <c r="I15" s="205"/>
      <c r="J15" s="205"/>
      <c r="K15" s="205"/>
      <c r="L15" s="205"/>
      <c r="M15" s="205"/>
      <c r="N15" s="205"/>
      <c r="O15" s="205"/>
      <c r="P15" s="205"/>
    </row>
    <row r="16" spans="1:16" s="62" customFormat="1" ht="17.25" customHeight="1">
      <c r="A16" s="61">
        <v>1</v>
      </c>
      <c r="B16" s="61">
        <v>2</v>
      </c>
      <c r="C16" s="75">
        <v>3</v>
      </c>
      <c r="D16" s="76">
        <v>4</v>
      </c>
      <c r="E16" s="77">
        <v>5</v>
      </c>
      <c r="F16" s="76">
        <v>6</v>
      </c>
      <c r="G16" s="206">
        <v>7</v>
      </c>
      <c r="H16" s="207"/>
      <c r="I16" s="61">
        <v>8</v>
      </c>
      <c r="J16" s="61">
        <v>9</v>
      </c>
      <c r="K16" s="61">
        <v>10</v>
      </c>
      <c r="L16" s="61">
        <v>11</v>
      </c>
      <c r="M16" s="61">
        <v>12</v>
      </c>
      <c r="N16" s="61">
        <v>13</v>
      </c>
      <c r="O16" s="61">
        <v>14</v>
      </c>
      <c r="P16" s="61"/>
    </row>
    <row r="17" spans="1:16">
      <c r="A17" s="54"/>
      <c r="B17" s="63"/>
      <c r="C17" s="54"/>
      <c r="D17" s="54"/>
      <c r="E17" s="58"/>
      <c r="F17" s="64"/>
      <c r="G17" s="64"/>
      <c r="H17" s="78" t="s">
        <v>134</v>
      </c>
      <c r="I17" s="79"/>
      <c r="J17" s="79"/>
      <c r="K17" s="79"/>
      <c r="L17" s="58"/>
      <c r="M17" s="58"/>
      <c r="N17" s="58"/>
      <c r="O17" s="58"/>
      <c r="P17" s="64"/>
    </row>
    <row r="18" spans="1:16" ht="51">
      <c r="A18" s="196" t="s">
        <v>111</v>
      </c>
      <c r="B18" s="63"/>
      <c r="C18" s="54"/>
      <c r="D18" s="66"/>
      <c r="E18" s="58"/>
      <c r="F18" s="67"/>
      <c r="G18" s="50">
        <v>2.6</v>
      </c>
      <c r="H18" s="51" t="s">
        <v>156</v>
      </c>
      <c r="I18" s="149"/>
      <c r="J18" s="156"/>
      <c r="K18" s="144"/>
      <c r="L18" s="58"/>
      <c r="M18" s="91"/>
      <c r="N18" s="49"/>
      <c r="O18" s="49"/>
      <c r="P18" s="64"/>
    </row>
    <row r="19" spans="1:16" ht="14.25">
      <c r="A19" s="197"/>
      <c r="B19" s="142" t="s">
        <v>177</v>
      </c>
      <c r="C19" s="142" t="s">
        <v>176</v>
      </c>
      <c r="D19" s="66"/>
      <c r="E19" s="89">
        <v>0.18</v>
      </c>
      <c r="F19" s="67"/>
      <c r="G19" s="50" t="s">
        <v>157</v>
      </c>
      <c r="H19" s="53" t="s">
        <v>155</v>
      </c>
      <c r="I19" s="149" t="s">
        <v>123</v>
      </c>
      <c r="J19" s="156">
        <v>52.490562500000003</v>
      </c>
      <c r="K19" s="144">
        <v>177.5</v>
      </c>
      <c r="L19" s="58">
        <v>0.18</v>
      </c>
      <c r="M19" s="91">
        <f>K19/(1+L19)</f>
        <v>150.42372881355934</v>
      </c>
      <c r="N19" s="49">
        <f t="shared" ref="N19:N45" si="0">M19*J19</f>
        <v>7895.8261387711873</v>
      </c>
      <c r="O19" s="49">
        <f t="shared" ref="O19:O45" si="1">IF(ISBLANK(F19),E19*N19,F19*N19)</f>
        <v>1421.2487049788137</v>
      </c>
      <c r="P19" s="64"/>
    </row>
    <row r="20" spans="1:16" ht="63.75">
      <c r="A20" s="196" t="s">
        <v>112</v>
      </c>
      <c r="B20" s="52"/>
      <c r="C20" s="52"/>
      <c r="D20" s="66"/>
      <c r="E20" s="89"/>
      <c r="F20" s="67"/>
      <c r="G20" s="52">
        <v>2.8</v>
      </c>
      <c r="H20" s="55" t="s">
        <v>120</v>
      </c>
      <c r="I20" s="149"/>
      <c r="J20" s="156"/>
      <c r="K20" s="144"/>
      <c r="L20" s="58"/>
      <c r="M20" s="91"/>
      <c r="N20" s="49"/>
      <c r="O20" s="49"/>
      <c r="P20" s="64"/>
    </row>
    <row r="21" spans="1:16" ht="14.25">
      <c r="A21" s="197"/>
      <c r="B21" s="142" t="s">
        <v>178</v>
      </c>
      <c r="C21" s="142" t="s">
        <v>176</v>
      </c>
      <c r="D21" s="66"/>
      <c r="E21" s="89">
        <v>0.18</v>
      </c>
      <c r="F21" s="67"/>
      <c r="G21" s="52" t="s">
        <v>121</v>
      </c>
      <c r="H21" s="95" t="s">
        <v>122</v>
      </c>
      <c r="I21" s="149" t="s">
        <v>123</v>
      </c>
      <c r="J21" s="156">
        <v>37.280999999999999</v>
      </c>
      <c r="K21" s="144">
        <v>260.3</v>
      </c>
      <c r="L21" s="58">
        <v>0.18</v>
      </c>
      <c r="M21" s="91">
        <f>K21/(1+L21)</f>
        <v>220.59322033898306</v>
      </c>
      <c r="N21" s="49">
        <f t="shared" si="0"/>
        <v>8223.9358474576275</v>
      </c>
      <c r="O21" s="49">
        <f t="shared" si="1"/>
        <v>1480.3084525423728</v>
      </c>
      <c r="P21" s="64"/>
    </row>
    <row r="22" spans="1:16" ht="51">
      <c r="A22" s="54" t="s">
        <v>113</v>
      </c>
      <c r="B22" s="142" t="s">
        <v>179</v>
      </c>
      <c r="C22" s="142" t="s">
        <v>176</v>
      </c>
      <c r="D22" s="66"/>
      <c r="E22" s="89">
        <v>0.18</v>
      </c>
      <c r="F22" s="67"/>
      <c r="G22" s="54" t="s">
        <v>138</v>
      </c>
      <c r="H22" s="55" t="s">
        <v>158</v>
      </c>
      <c r="I22" s="149" t="s">
        <v>123</v>
      </c>
      <c r="J22" s="156">
        <v>59.819625000000002</v>
      </c>
      <c r="K22" s="144">
        <v>196</v>
      </c>
      <c r="L22" s="58">
        <v>0.18</v>
      </c>
      <c r="M22" s="91">
        <f>K22/(1+L22)</f>
        <v>166.10169491525426</v>
      </c>
      <c r="N22" s="49">
        <f t="shared" si="0"/>
        <v>9936.1411016949169</v>
      </c>
      <c r="O22" s="49">
        <f t="shared" si="1"/>
        <v>1788.505398305085</v>
      </c>
      <c r="P22" s="64"/>
    </row>
    <row r="23" spans="1:16" ht="25.5">
      <c r="A23" s="54" t="s">
        <v>143</v>
      </c>
      <c r="B23" s="52"/>
      <c r="C23" s="52"/>
      <c r="D23" s="66"/>
      <c r="E23" s="89"/>
      <c r="F23" s="67"/>
      <c r="G23" s="52">
        <v>4.0999999999999996</v>
      </c>
      <c r="H23" s="55" t="s">
        <v>124</v>
      </c>
      <c r="I23" s="52"/>
      <c r="J23" s="157"/>
      <c r="K23" s="144"/>
      <c r="L23" s="58"/>
      <c r="M23" s="91"/>
      <c r="N23" s="49"/>
      <c r="O23" s="49"/>
      <c r="P23" s="64"/>
    </row>
    <row r="24" spans="1:16" ht="25.5">
      <c r="A24" s="54" t="s">
        <v>145</v>
      </c>
      <c r="B24" s="142" t="s">
        <v>180</v>
      </c>
      <c r="C24" s="142" t="s">
        <v>181</v>
      </c>
      <c r="D24" s="66"/>
      <c r="E24" s="89">
        <v>0.18</v>
      </c>
      <c r="F24" s="67"/>
      <c r="G24" s="52" t="s">
        <v>159</v>
      </c>
      <c r="H24" s="55" t="s">
        <v>160</v>
      </c>
      <c r="I24" s="149" t="s">
        <v>123</v>
      </c>
      <c r="J24" s="157">
        <v>14.460500000000001</v>
      </c>
      <c r="K24" s="144">
        <v>7878.5</v>
      </c>
      <c r="L24" s="58">
        <v>0.18</v>
      </c>
      <c r="M24" s="91">
        <f>K24/(1+L24)</f>
        <v>6676.6949152542375</v>
      </c>
      <c r="N24" s="49">
        <f t="shared" si="0"/>
        <v>96548.346822033913</v>
      </c>
      <c r="O24" s="49">
        <f t="shared" si="1"/>
        <v>17378.702427966105</v>
      </c>
      <c r="P24" s="64"/>
    </row>
    <row r="25" spans="1:16" ht="25.5">
      <c r="A25" s="54" t="s">
        <v>146</v>
      </c>
      <c r="B25" s="142" t="s">
        <v>182</v>
      </c>
      <c r="C25" s="142" t="s">
        <v>181</v>
      </c>
      <c r="D25" s="66"/>
      <c r="E25" s="89">
        <v>0.18</v>
      </c>
      <c r="F25" s="67"/>
      <c r="G25" s="54" t="s">
        <v>125</v>
      </c>
      <c r="H25" s="56" t="s">
        <v>161</v>
      </c>
      <c r="I25" s="149" t="s">
        <v>123</v>
      </c>
      <c r="J25" s="157">
        <v>6.6042375</v>
      </c>
      <c r="K25" s="144">
        <v>6812</v>
      </c>
      <c r="L25" s="58">
        <v>0.18</v>
      </c>
      <c r="M25" s="91">
        <f>K25/(1+L25)</f>
        <v>5772.8813559322034</v>
      </c>
      <c r="N25" s="49">
        <f t="shared" si="0"/>
        <v>38125.479533898302</v>
      </c>
      <c r="O25" s="49">
        <f t="shared" si="1"/>
        <v>6862.5863161016941</v>
      </c>
      <c r="P25" s="64"/>
    </row>
    <row r="26" spans="1:16" ht="76.5">
      <c r="A26" s="196" t="s">
        <v>112</v>
      </c>
      <c r="B26" s="52"/>
      <c r="C26" s="52"/>
      <c r="D26" s="66"/>
      <c r="E26" s="89"/>
      <c r="F26" s="67"/>
      <c r="G26" s="50">
        <v>4.2</v>
      </c>
      <c r="H26" s="51" t="s">
        <v>216</v>
      </c>
      <c r="I26" s="149"/>
      <c r="J26" s="156"/>
      <c r="K26" s="144"/>
      <c r="L26" s="149"/>
      <c r="M26" s="91"/>
      <c r="N26" s="49"/>
      <c r="O26" s="49"/>
      <c r="P26" s="64"/>
    </row>
    <row r="27" spans="1:16" ht="25.5">
      <c r="A27" s="197"/>
      <c r="B27" s="142" t="s">
        <v>178</v>
      </c>
      <c r="C27" s="142" t="s">
        <v>176</v>
      </c>
      <c r="D27" s="66"/>
      <c r="E27" s="89">
        <v>0.18</v>
      </c>
      <c r="F27" s="67"/>
      <c r="G27" s="50" t="s">
        <v>217</v>
      </c>
      <c r="H27" s="51" t="s">
        <v>218</v>
      </c>
      <c r="I27" s="149" t="s">
        <v>123</v>
      </c>
      <c r="J27" s="156">
        <v>2.0332000000000003</v>
      </c>
      <c r="K27" s="144">
        <v>9895.2000000000007</v>
      </c>
      <c r="L27" s="149">
        <v>0.18</v>
      </c>
      <c r="M27" s="91">
        <f>K27/(1+L27)</f>
        <v>8385.7627118644086</v>
      </c>
      <c r="N27" s="49">
        <f t="shared" ref="N27" si="2">M27*J27</f>
        <v>17049.932745762719</v>
      </c>
      <c r="O27" s="49">
        <f t="shared" ref="O27" si="3">IF(ISBLANK(F27),E27*N27,F27*N27)</f>
        <v>3068.9878942372893</v>
      </c>
      <c r="P27" s="64"/>
    </row>
    <row r="28" spans="1:16" ht="25.5">
      <c r="A28" s="54" t="s">
        <v>144</v>
      </c>
      <c r="B28" s="63"/>
      <c r="C28" s="54"/>
      <c r="D28" s="66"/>
      <c r="E28" s="58"/>
      <c r="F28" s="67"/>
      <c r="G28" s="54" t="s">
        <v>139</v>
      </c>
      <c r="H28" s="55" t="s">
        <v>162</v>
      </c>
      <c r="I28" s="52"/>
      <c r="J28" s="157"/>
      <c r="K28" s="144"/>
      <c r="L28" s="58"/>
      <c r="M28" s="91"/>
      <c r="N28" s="49"/>
      <c r="O28" s="49"/>
      <c r="P28" s="64"/>
    </row>
    <row r="29" spans="1:16" ht="14.25">
      <c r="A29" s="54" t="s">
        <v>145</v>
      </c>
      <c r="B29" s="142" t="s">
        <v>183</v>
      </c>
      <c r="C29" s="142" t="s">
        <v>184</v>
      </c>
      <c r="D29" s="66"/>
      <c r="E29" s="89">
        <v>0.18</v>
      </c>
      <c r="F29" s="67"/>
      <c r="G29" s="54" t="s">
        <v>126</v>
      </c>
      <c r="H29" s="55" t="s">
        <v>127</v>
      </c>
      <c r="I29" s="52" t="s">
        <v>128</v>
      </c>
      <c r="J29" s="157">
        <v>55.585000000000001</v>
      </c>
      <c r="K29" s="144">
        <v>392.15</v>
      </c>
      <c r="L29" s="58">
        <v>0.18</v>
      </c>
      <c r="M29" s="91">
        <f t="shared" ref="M29:M30" si="4">K29/(1+L29)</f>
        <v>332.33050847457628</v>
      </c>
      <c r="N29" s="49">
        <f t="shared" si="0"/>
        <v>18472.591313559322</v>
      </c>
      <c r="O29" s="49">
        <f t="shared" si="1"/>
        <v>3325.066436440678</v>
      </c>
      <c r="P29" s="64"/>
    </row>
    <row r="30" spans="1:16" ht="14.25">
      <c r="A30" s="54" t="s">
        <v>146</v>
      </c>
      <c r="B30" s="142" t="s">
        <v>185</v>
      </c>
      <c r="C30" s="142" t="s">
        <v>184</v>
      </c>
      <c r="D30" s="66"/>
      <c r="E30" s="89">
        <v>0.18</v>
      </c>
      <c r="F30" s="67"/>
      <c r="G30" s="52" t="s">
        <v>163</v>
      </c>
      <c r="H30" s="95" t="s">
        <v>164</v>
      </c>
      <c r="I30" s="52" t="s">
        <v>128</v>
      </c>
      <c r="J30" s="157">
        <v>140.97999999999999</v>
      </c>
      <c r="K30" s="144">
        <v>961.3</v>
      </c>
      <c r="L30" s="58">
        <v>0.18</v>
      </c>
      <c r="M30" s="91">
        <f t="shared" si="4"/>
        <v>814.66101694915255</v>
      </c>
      <c r="N30" s="49">
        <f t="shared" si="0"/>
        <v>114850.91016949152</v>
      </c>
      <c r="O30" s="49">
        <f t="shared" si="1"/>
        <v>20673.163830508471</v>
      </c>
      <c r="P30" s="64"/>
    </row>
    <row r="31" spans="1:16" ht="25.5">
      <c r="A31" s="196" t="s">
        <v>147</v>
      </c>
      <c r="B31" s="63"/>
      <c r="C31" s="54"/>
      <c r="D31" s="66"/>
      <c r="E31" s="58"/>
      <c r="F31" s="67"/>
      <c r="G31" s="52">
        <v>6.1</v>
      </c>
      <c r="H31" s="55" t="s">
        <v>165</v>
      </c>
      <c r="I31" s="52"/>
      <c r="J31" s="157"/>
      <c r="K31" s="144"/>
      <c r="L31" s="58"/>
      <c r="M31" s="91"/>
      <c r="N31" s="49"/>
      <c r="O31" s="49"/>
      <c r="P31" s="64"/>
    </row>
    <row r="32" spans="1:16" ht="14.25">
      <c r="A32" s="197"/>
      <c r="B32" s="142" t="s">
        <v>187</v>
      </c>
      <c r="C32" s="142" t="s">
        <v>188</v>
      </c>
      <c r="D32" s="66"/>
      <c r="E32" s="89">
        <v>0.18</v>
      </c>
      <c r="F32" s="67"/>
      <c r="G32" s="52" t="s">
        <v>166</v>
      </c>
      <c r="H32" s="55" t="s">
        <v>129</v>
      </c>
      <c r="I32" s="52" t="s">
        <v>123</v>
      </c>
      <c r="J32" s="157">
        <v>22.365200000000005</v>
      </c>
      <c r="K32" s="144">
        <v>7132.25</v>
      </c>
      <c r="L32" s="58">
        <v>0.18</v>
      </c>
      <c r="M32" s="91">
        <f t="shared" ref="M32" si="5">K32/(1+L32)</f>
        <v>6044.2796610169498</v>
      </c>
      <c r="N32" s="49">
        <f t="shared" si="0"/>
        <v>135181.52347457633</v>
      </c>
      <c r="O32" s="49">
        <f t="shared" si="1"/>
        <v>24332.67422542374</v>
      </c>
      <c r="P32" s="64"/>
    </row>
    <row r="33" spans="1:16" ht="38.25">
      <c r="A33" s="196" t="s">
        <v>148</v>
      </c>
      <c r="B33" s="52"/>
      <c r="C33" s="52"/>
      <c r="D33" s="66"/>
      <c r="E33" s="89"/>
      <c r="F33" s="67"/>
      <c r="G33" s="52">
        <v>10.25</v>
      </c>
      <c r="H33" s="51" t="s">
        <v>219</v>
      </c>
      <c r="I33" s="52"/>
      <c r="J33" s="157"/>
      <c r="K33" s="144"/>
      <c r="L33" s="58"/>
      <c r="M33" s="91"/>
      <c r="N33" s="49"/>
      <c r="O33" s="49"/>
      <c r="P33" s="64"/>
    </row>
    <row r="34" spans="1:16" ht="25.5">
      <c r="A34" s="197"/>
      <c r="B34" s="142" t="s">
        <v>190</v>
      </c>
      <c r="C34" s="142" t="s">
        <v>189</v>
      </c>
      <c r="D34" s="66"/>
      <c r="E34" s="89">
        <v>0.18</v>
      </c>
      <c r="F34" s="67"/>
      <c r="G34" s="52" t="s">
        <v>220</v>
      </c>
      <c r="H34" s="51" t="s">
        <v>221</v>
      </c>
      <c r="I34" s="52" t="s">
        <v>231</v>
      </c>
      <c r="J34" s="157">
        <v>622.28640000000007</v>
      </c>
      <c r="K34" s="144">
        <v>172.6</v>
      </c>
      <c r="L34" s="58">
        <v>0.18</v>
      </c>
      <c r="M34" s="91">
        <f t="shared" ref="M34" si="6">K34/(1+L34)</f>
        <v>146.27118644067798</v>
      </c>
      <c r="N34" s="49">
        <f t="shared" si="0"/>
        <v>91022.57003389833</v>
      </c>
      <c r="O34" s="49">
        <f t="shared" si="1"/>
        <v>16384.062606101699</v>
      </c>
      <c r="P34" s="64"/>
    </row>
    <row r="35" spans="1:16" ht="15" customHeight="1">
      <c r="A35" s="196" t="s">
        <v>149</v>
      </c>
      <c r="B35" s="63"/>
      <c r="C35" s="52"/>
      <c r="D35" s="66"/>
      <c r="E35" s="58"/>
      <c r="F35" s="67"/>
      <c r="G35" s="58">
        <v>13.1</v>
      </c>
      <c r="H35" s="64" t="s">
        <v>167</v>
      </c>
      <c r="I35" s="149"/>
      <c r="J35" s="156"/>
      <c r="K35" s="144"/>
      <c r="L35" s="58"/>
      <c r="M35" s="91"/>
      <c r="N35" s="49"/>
      <c r="O35" s="49"/>
      <c r="P35" s="64"/>
    </row>
    <row r="36" spans="1:16" ht="14.25">
      <c r="A36" s="197"/>
      <c r="B36" s="142" t="s">
        <v>191</v>
      </c>
      <c r="C36" s="142" t="s">
        <v>192</v>
      </c>
      <c r="D36" s="66"/>
      <c r="E36" s="89">
        <v>0.18</v>
      </c>
      <c r="F36" s="67"/>
      <c r="G36" s="58" t="s">
        <v>130</v>
      </c>
      <c r="H36" s="64" t="s">
        <v>131</v>
      </c>
      <c r="I36" s="52" t="s">
        <v>128</v>
      </c>
      <c r="J36" s="156">
        <v>106.08</v>
      </c>
      <c r="K36" s="144">
        <v>333.35</v>
      </c>
      <c r="L36" s="58">
        <v>0.18</v>
      </c>
      <c r="M36" s="91">
        <f>K36/(1+L36)</f>
        <v>282.50000000000006</v>
      </c>
      <c r="N36" s="49">
        <f t="shared" si="0"/>
        <v>29967.600000000006</v>
      </c>
      <c r="O36" s="49">
        <f t="shared" si="1"/>
        <v>5394.1680000000006</v>
      </c>
      <c r="P36" s="64"/>
    </row>
    <row r="37" spans="1:16" ht="15" customHeight="1">
      <c r="A37" s="196" t="s">
        <v>150</v>
      </c>
      <c r="B37" s="63"/>
      <c r="C37" s="52"/>
      <c r="D37" s="66"/>
      <c r="E37" s="58"/>
      <c r="F37" s="67"/>
      <c r="G37" s="58">
        <v>13.44</v>
      </c>
      <c r="H37" s="96" t="s">
        <v>168</v>
      </c>
      <c r="I37" s="52"/>
      <c r="J37" s="157"/>
      <c r="K37" s="144"/>
      <c r="L37" s="58"/>
      <c r="M37" s="91"/>
      <c r="N37" s="49"/>
      <c r="O37" s="49"/>
      <c r="P37" s="64"/>
    </row>
    <row r="38" spans="1:16" ht="14.25">
      <c r="A38" s="197"/>
      <c r="B38" s="142" t="s">
        <v>193</v>
      </c>
      <c r="C38" s="142" t="s">
        <v>194</v>
      </c>
      <c r="D38" s="66"/>
      <c r="E38" s="89">
        <v>0.18</v>
      </c>
      <c r="F38" s="67"/>
      <c r="G38" s="58" t="s">
        <v>169</v>
      </c>
      <c r="H38" s="64" t="s">
        <v>170</v>
      </c>
      <c r="I38" s="52" t="s">
        <v>128</v>
      </c>
      <c r="J38" s="157">
        <v>146.744</v>
      </c>
      <c r="K38" s="144">
        <v>116.9</v>
      </c>
      <c r="L38" s="58">
        <v>0.18</v>
      </c>
      <c r="M38" s="91">
        <f>K38/(1+L38)</f>
        <v>99.067796610169495</v>
      </c>
      <c r="N38" s="49">
        <f t="shared" si="0"/>
        <v>14537.604745762712</v>
      </c>
      <c r="O38" s="49">
        <f t="shared" si="1"/>
        <v>2616.768854237288</v>
      </c>
      <c r="P38" s="64"/>
    </row>
    <row r="39" spans="1:16" ht="25.5">
      <c r="A39" s="196" t="s">
        <v>151</v>
      </c>
      <c r="B39" s="63"/>
      <c r="C39" s="52"/>
      <c r="D39" s="66"/>
      <c r="E39" s="58"/>
      <c r="F39" s="67"/>
      <c r="G39" s="58">
        <v>13.62</v>
      </c>
      <c r="H39" s="55" t="s">
        <v>171</v>
      </c>
      <c r="I39" s="149"/>
      <c r="J39" s="157"/>
      <c r="K39" s="144"/>
      <c r="L39" s="58"/>
      <c r="M39" s="91"/>
      <c r="N39" s="49"/>
      <c r="O39" s="49"/>
      <c r="P39" s="64"/>
    </row>
    <row r="40" spans="1:16" ht="25.5">
      <c r="A40" s="197"/>
      <c r="B40" s="142" t="s">
        <v>195</v>
      </c>
      <c r="C40" s="142" t="s">
        <v>194</v>
      </c>
      <c r="D40" s="66"/>
      <c r="E40" s="89">
        <v>0.18</v>
      </c>
      <c r="F40" s="67"/>
      <c r="G40" s="58" t="s">
        <v>172</v>
      </c>
      <c r="H40" s="55" t="s">
        <v>173</v>
      </c>
      <c r="I40" s="149" t="s">
        <v>128</v>
      </c>
      <c r="J40" s="157">
        <v>12.562500000000002</v>
      </c>
      <c r="K40" s="144">
        <v>226.25</v>
      </c>
      <c r="L40" s="58">
        <v>0.18</v>
      </c>
      <c r="M40" s="91">
        <f t="shared" ref="M40:M41" si="7">K40/(1+L40)</f>
        <v>191.73728813559322</v>
      </c>
      <c r="N40" s="49">
        <f t="shared" si="0"/>
        <v>2408.6996822033902</v>
      </c>
      <c r="O40" s="49">
        <f t="shared" si="1"/>
        <v>433.56594279661022</v>
      </c>
      <c r="P40" s="64"/>
    </row>
    <row r="41" spans="1:16" ht="63.75">
      <c r="A41" s="54" t="s">
        <v>152</v>
      </c>
      <c r="B41" s="142" t="s">
        <v>196</v>
      </c>
      <c r="C41" s="142" t="s">
        <v>197</v>
      </c>
      <c r="D41" s="66"/>
      <c r="E41" s="89">
        <v>0.18</v>
      </c>
      <c r="F41" s="67"/>
      <c r="G41" s="52">
        <v>16.100000000000001</v>
      </c>
      <c r="H41" s="51" t="s">
        <v>174</v>
      </c>
      <c r="I41" s="52" t="s">
        <v>128</v>
      </c>
      <c r="J41" s="157">
        <v>4000</v>
      </c>
      <c r="K41" s="144">
        <v>218.9</v>
      </c>
      <c r="L41" s="58">
        <v>0.18</v>
      </c>
      <c r="M41" s="91">
        <f t="shared" si="7"/>
        <v>185.5084745762712</v>
      </c>
      <c r="N41" s="49">
        <f t="shared" si="0"/>
        <v>742033.89830508479</v>
      </c>
      <c r="O41" s="49">
        <f t="shared" si="1"/>
        <v>133566.10169491527</v>
      </c>
      <c r="P41" s="64"/>
    </row>
    <row r="42" spans="1:16" ht="51">
      <c r="A42" s="54" t="s">
        <v>153</v>
      </c>
      <c r="B42" s="142" t="s">
        <v>198</v>
      </c>
      <c r="C42" s="142" t="s">
        <v>186</v>
      </c>
      <c r="D42" s="66"/>
      <c r="E42" s="89">
        <v>0.18</v>
      </c>
      <c r="F42" s="67"/>
      <c r="G42" s="52">
        <v>16.420000000000002</v>
      </c>
      <c r="H42" s="51" t="s">
        <v>222</v>
      </c>
      <c r="I42" s="52" t="s">
        <v>123</v>
      </c>
      <c r="J42" s="157">
        <v>600</v>
      </c>
      <c r="K42" s="144">
        <v>7993.8</v>
      </c>
      <c r="L42" s="58">
        <v>0.18</v>
      </c>
      <c r="M42" s="91">
        <f t="shared" ref="M42" si="8">K42/(1+L42)</f>
        <v>6774.406779661017</v>
      </c>
      <c r="N42" s="49">
        <f t="shared" si="0"/>
        <v>4064644.0677966103</v>
      </c>
      <c r="O42" s="49">
        <f t="shared" si="1"/>
        <v>731635.93220338982</v>
      </c>
      <c r="P42" s="64"/>
    </row>
    <row r="43" spans="1:16" ht="89.25">
      <c r="A43" s="54" t="s">
        <v>154</v>
      </c>
      <c r="B43" s="142" t="s">
        <v>199</v>
      </c>
      <c r="C43" s="142" t="s">
        <v>197</v>
      </c>
      <c r="D43" s="66"/>
      <c r="E43" s="89">
        <v>0.18</v>
      </c>
      <c r="F43" s="67"/>
      <c r="G43" s="52">
        <v>16.45</v>
      </c>
      <c r="H43" s="51" t="s">
        <v>223</v>
      </c>
      <c r="I43" s="50" t="s">
        <v>232</v>
      </c>
      <c r="J43" s="157">
        <v>11475</v>
      </c>
      <c r="K43" s="144">
        <v>5.3</v>
      </c>
      <c r="L43" s="149">
        <v>0.18</v>
      </c>
      <c r="M43" s="91">
        <f>K43/(1+L43)</f>
        <v>4.491525423728814</v>
      </c>
      <c r="N43" s="49">
        <f t="shared" si="0"/>
        <v>51540.254237288143</v>
      </c>
      <c r="O43" s="49">
        <f t="shared" si="1"/>
        <v>9277.2457627118656</v>
      </c>
      <c r="P43" s="64"/>
    </row>
    <row r="44" spans="1:16" ht="38.25">
      <c r="A44" s="54" t="s">
        <v>154</v>
      </c>
      <c r="B44" s="142"/>
      <c r="C44" s="142"/>
      <c r="D44" s="66"/>
      <c r="E44" s="89"/>
      <c r="F44" s="67"/>
      <c r="G44" s="52">
        <v>16.46</v>
      </c>
      <c r="H44" s="51" t="s">
        <v>224</v>
      </c>
      <c r="I44" s="50"/>
      <c r="J44" s="157"/>
      <c r="K44" s="144"/>
      <c r="L44" s="149">
        <v>0.18</v>
      </c>
      <c r="M44" s="91">
        <f>K44/(1+L44)</f>
        <v>0</v>
      </c>
      <c r="N44" s="49">
        <f t="shared" ref="N44" si="9">M44*J44</f>
        <v>0</v>
      </c>
      <c r="O44" s="49">
        <f t="shared" ref="O44" si="10">IF(ISBLANK(F44),E44*N44,F44*N44)</f>
        <v>0</v>
      </c>
      <c r="P44" s="64"/>
    </row>
    <row r="45" spans="1:16" ht="63.75">
      <c r="A45" s="54" t="s">
        <v>154</v>
      </c>
      <c r="B45" s="142" t="s">
        <v>199</v>
      </c>
      <c r="C45" s="142" t="s">
        <v>197</v>
      </c>
      <c r="D45" s="66"/>
      <c r="E45" s="89">
        <v>0.18</v>
      </c>
      <c r="F45" s="67"/>
      <c r="G45" s="52" t="s">
        <v>225</v>
      </c>
      <c r="H45" s="51" t="s">
        <v>226</v>
      </c>
      <c r="I45" s="50" t="s">
        <v>232</v>
      </c>
      <c r="J45" s="157">
        <v>3825</v>
      </c>
      <c r="K45" s="144">
        <v>8.65</v>
      </c>
      <c r="L45" s="58">
        <v>0.18</v>
      </c>
      <c r="M45" s="91">
        <f>K45/(1+L45)</f>
        <v>7.3305084745762716</v>
      </c>
      <c r="N45" s="49">
        <f t="shared" si="0"/>
        <v>28039.19491525424</v>
      </c>
      <c r="O45" s="49">
        <f t="shared" si="1"/>
        <v>5047.0550847457635</v>
      </c>
      <c r="P45" s="64"/>
    </row>
    <row r="46" spans="1:16">
      <c r="A46" s="58"/>
      <c r="B46" s="80"/>
      <c r="C46" s="90"/>
      <c r="D46" s="90"/>
      <c r="E46" s="90"/>
      <c r="F46" s="90"/>
      <c r="G46" s="90"/>
      <c r="H46" s="90"/>
      <c r="I46" s="190" t="s">
        <v>116</v>
      </c>
      <c r="J46" s="191"/>
      <c r="K46" s="191"/>
      <c r="L46" s="191"/>
      <c r="M46" s="192"/>
      <c r="N46" s="92">
        <f>SUM(N18:N45)</f>
        <v>5470478.5768633476</v>
      </c>
      <c r="O46" s="92">
        <f>SUM(O18:O45)</f>
        <v>984686.14383540256</v>
      </c>
      <c r="P46" s="82" t="e">
        <f>SUM(#REF!)</f>
        <v>#REF!</v>
      </c>
    </row>
    <row r="47" spans="1:16" ht="25.5" customHeight="1">
      <c r="A47" s="58"/>
      <c r="B47" s="58"/>
      <c r="C47" s="58"/>
      <c r="D47" s="58"/>
      <c r="E47" s="58"/>
      <c r="F47" s="64"/>
      <c r="G47" s="64"/>
      <c r="H47" s="64"/>
      <c r="I47" s="198" t="s">
        <v>115</v>
      </c>
      <c r="J47" s="199"/>
      <c r="K47" s="199"/>
      <c r="L47" s="199"/>
      <c r="M47" s="200"/>
      <c r="N47" s="147"/>
      <c r="O47" s="148">
        <f>N47</f>
        <v>0</v>
      </c>
      <c r="P47" s="81"/>
    </row>
    <row r="48" spans="1:16" ht="24.75" customHeight="1">
      <c r="A48" s="58"/>
      <c r="B48" s="58"/>
      <c r="C48" s="58"/>
      <c r="D48" s="58"/>
      <c r="E48" s="58"/>
      <c r="F48" s="64"/>
      <c r="G48" s="64"/>
      <c r="H48" s="64"/>
      <c r="I48" s="198" t="s">
        <v>106</v>
      </c>
      <c r="J48" s="199"/>
      <c r="K48" s="199"/>
      <c r="L48" s="199"/>
      <c r="M48" s="200"/>
      <c r="N48" s="93">
        <f>N47*N46</f>
        <v>0</v>
      </c>
      <c r="O48" s="93">
        <f>O47*O46</f>
        <v>0</v>
      </c>
      <c r="P48" s="81"/>
    </row>
    <row r="49" spans="1:17" ht="15" customHeight="1">
      <c r="A49" s="58"/>
      <c r="B49" s="58"/>
      <c r="C49" s="58"/>
      <c r="D49" s="58"/>
      <c r="E49" s="58"/>
      <c r="F49" s="64"/>
      <c r="G49" s="64"/>
      <c r="H49" s="64"/>
      <c r="I49" s="190" t="s">
        <v>107</v>
      </c>
      <c r="J49" s="191"/>
      <c r="K49" s="191"/>
      <c r="L49" s="191"/>
      <c r="M49" s="192"/>
      <c r="N49" s="94">
        <f>N46+N48</f>
        <v>5470478.5768633476</v>
      </c>
      <c r="O49" s="83"/>
      <c r="P49" s="81"/>
    </row>
    <row r="50" spans="1:17" ht="15" customHeight="1">
      <c r="A50" s="58"/>
      <c r="B50" s="58"/>
      <c r="C50" s="58"/>
      <c r="D50" s="58"/>
      <c r="E50" s="58"/>
      <c r="F50" s="64"/>
      <c r="G50" s="64"/>
      <c r="H50" s="64"/>
      <c r="I50" s="193" t="s">
        <v>108</v>
      </c>
      <c r="J50" s="194"/>
      <c r="K50" s="194"/>
      <c r="L50" s="194"/>
      <c r="M50" s="195"/>
      <c r="N50" s="93"/>
      <c r="O50" s="94">
        <f>O48+O46</f>
        <v>984686.14383540256</v>
      </c>
      <c r="P50" s="84"/>
    </row>
    <row r="51" spans="1:17">
      <c r="Q51" s="69"/>
    </row>
    <row r="52" spans="1:17" ht="30" customHeight="1">
      <c r="A52" s="221" t="s">
        <v>54</v>
      </c>
      <c r="B52" s="221"/>
      <c r="C52" s="221"/>
      <c r="D52" s="221"/>
      <c r="E52" s="221"/>
      <c r="F52" s="221"/>
      <c r="G52" s="221"/>
      <c r="H52" s="221"/>
      <c r="I52" s="60"/>
      <c r="J52" s="60"/>
      <c r="K52" s="60"/>
      <c r="L52" s="60"/>
      <c r="M52" s="60"/>
      <c r="N52" s="60"/>
      <c r="O52" s="60"/>
      <c r="P52" s="59"/>
    </row>
    <row r="53" spans="1:17">
      <c r="A53" s="60" t="s">
        <v>44</v>
      </c>
      <c r="B53" s="60"/>
      <c r="C53" s="60"/>
      <c r="D53" s="59"/>
      <c r="E53" s="60"/>
      <c r="F53" s="59"/>
      <c r="G53" s="59"/>
      <c r="H53" s="59"/>
      <c r="I53" s="60"/>
      <c r="J53" s="60"/>
      <c r="K53" s="60"/>
      <c r="L53" s="60"/>
      <c r="M53" s="60"/>
      <c r="N53" s="60" t="s">
        <v>45</v>
      </c>
      <c r="O53" s="60"/>
      <c r="P53" s="59"/>
    </row>
    <row r="54" spans="1:17">
      <c r="A54" s="60" t="s">
        <v>46</v>
      </c>
      <c r="B54" s="60"/>
      <c r="C54" s="60"/>
      <c r="D54" s="59"/>
      <c r="E54" s="60"/>
      <c r="F54" s="59"/>
      <c r="G54" s="59"/>
      <c r="H54" s="59"/>
      <c r="I54" s="60"/>
      <c r="J54" s="60"/>
      <c r="K54" s="60"/>
      <c r="L54" s="60"/>
      <c r="M54" s="60"/>
      <c r="N54" s="60" t="s">
        <v>47</v>
      </c>
      <c r="O54" s="60"/>
      <c r="P54" s="59"/>
    </row>
  </sheetData>
  <sheetProtection password="DC2B" sheet="1" objects="1" scenarios="1"/>
  <mergeCells count="51">
    <mergeCell ref="N10:P10"/>
    <mergeCell ref="A18:A19"/>
    <mergeCell ref="A20:A21"/>
    <mergeCell ref="A9:D9"/>
    <mergeCell ref="A4:P4"/>
    <mergeCell ref="A5:P5"/>
    <mergeCell ref="A6:M6"/>
    <mergeCell ref="N6:P6"/>
    <mergeCell ref="N7:P7"/>
    <mergeCell ref="N9:P9"/>
    <mergeCell ref="E10:M10"/>
    <mergeCell ref="A3:P3"/>
    <mergeCell ref="A52:H52"/>
    <mergeCell ref="E8:M8"/>
    <mergeCell ref="N8:P8"/>
    <mergeCell ref="I14:I15"/>
    <mergeCell ref="A8:D8"/>
    <mergeCell ref="A14:A15"/>
    <mergeCell ref="D14:D15"/>
    <mergeCell ref="M14:M15"/>
    <mergeCell ref="N14:N15"/>
    <mergeCell ref="E9:M9"/>
    <mergeCell ref="A11:M11"/>
    <mergeCell ref="N11:P11"/>
    <mergeCell ref="O14:O15"/>
    <mergeCell ref="P14:P15"/>
    <mergeCell ref="G16:H16"/>
    <mergeCell ref="A26:A27"/>
    <mergeCell ref="A1:P1"/>
    <mergeCell ref="A2:P2"/>
    <mergeCell ref="G14:H15"/>
    <mergeCell ref="E14:E15"/>
    <mergeCell ref="F14:F15"/>
    <mergeCell ref="E7:M7"/>
    <mergeCell ref="A7:D7"/>
    <mergeCell ref="J14:J15"/>
    <mergeCell ref="K14:K15"/>
    <mergeCell ref="B14:B15"/>
    <mergeCell ref="L14:L15"/>
    <mergeCell ref="A12:O12"/>
    <mergeCell ref="A31:A32"/>
    <mergeCell ref="A33:A34"/>
    <mergeCell ref="A35:A36"/>
    <mergeCell ref="A39:A40"/>
    <mergeCell ref="A10:D10"/>
    <mergeCell ref="I49:M49"/>
    <mergeCell ref="I50:M50"/>
    <mergeCell ref="A37:A38"/>
    <mergeCell ref="I48:M48"/>
    <mergeCell ref="I47:M47"/>
    <mergeCell ref="I46:M46"/>
  </mergeCells>
  <dataValidations count="1">
    <dataValidation allowBlank="1" showInputMessage="1" showErrorMessage="1" prompt="Please Enter Percentage" sqref="N47:O47" xr:uid="{00000000-0002-0000-0400-000000000000}"/>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4BEB9-B92A-42F1-89FF-43ABB2336412}">
  <dimension ref="A1:N25"/>
  <sheetViews>
    <sheetView topLeftCell="A13" workbookViewId="0">
      <selection activeCell="J20" sqref="J20"/>
    </sheetView>
  </sheetViews>
  <sheetFormatPr defaultRowHeight="12.75"/>
  <cols>
    <col min="1" max="1" width="5.5703125" style="68" customWidth="1"/>
    <col min="2" max="2" width="12.140625" style="68" customWidth="1"/>
    <col min="3" max="3" width="14.7109375" style="68" customWidth="1"/>
    <col min="4" max="4" width="8.5703125" style="65" customWidth="1"/>
    <col min="5" max="5" width="14.42578125" style="65" customWidth="1"/>
    <col min="6" max="6" width="7.28515625" style="65" customWidth="1"/>
    <col min="7" max="7" width="64.85546875" style="65" customWidth="1"/>
    <col min="8" max="8" width="9.140625" style="68"/>
    <col min="9" max="9" width="15.5703125" style="68" customWidth="1"/>
    <col min="10" max="10" width="13.5703125" style="68" customWidth="1"/>
    <col min="11" max="11" width="17.28515625" style="68" customWidth="1"/>
    <col min="12" max="12" width="13.5703125" style="68" customWidth="1"/>
    <col min="13" max="13" width="16.42578125" style="65" hidden="1" customWidth="1"/>
    <col min="14" max="14" width="12.42578125" style="65" bestFit="1" customWidth="1"/>
    <col min="15" max="16384" width="9.140625" style="65"/>
  </cols>
  <sheetData>
    <row r="1" spans="1:13" s="70" customFormat="1">
      <c r="A1" s="208" t="s">
        <v>3</v>
      </c>
      <c r="B1" s="208"/>
      <c r="C1" s="208"/>
      <c r="D1" s="208"/>
      <c r="E1" s="208"/>
      <c r="F1" s="208"/>
      <c r="G1" s="208"/>
      <c r="H1" s="208"/>
      <c r="I1" s="208"/>
      <c r="J1" s="208"/>
      <c r="K1" s="208"/>
      <c r="L1" s="208"/>
      <c r="M1" s="208"/>
    </row>
    <row r="2" spans="1:13" s="70" customFormat="1">
      <c r="A2" s="209" t="s">
        <v>4</v>
      </c>
      <c r="B2" s="209"/>
      <c r="C2" s="209"/>
      <c r="D2" s="209"/>
      <c r="E2" s="209"/>
      <c r="F2" s="209"/>
      <c r="G2" s="209"/>
      <c r="H2" s="209"/>
      <c r="I2" s="209"/>
      <c r="J2" s="209"/>
      <c r="K2" s="209"/>
      <c r="L2" s="209"/>
      <c r="M2" s="209"/>
    </row>
    <row r="3" spans="1:13" s="70" customFormat="1">
      <c r="A3" s="209" t="s">
        <v>5</v>
      </c>
      <c r="B3" s="209"/>
      <c r="C3" s="209"/>
      <c r="D3" s="209"/>
      <c r="E3" s="209"/>
      <c r="F3" s="209"/>
      <c r="G3" s="209"/>
      <c r="H3" s="209"/>
      <c r="I3" s="209"/>
      <c r="J3" s="209"/>
      <c r="K3" s="209"/>
      <c r="L3" s="209"/>
      <c r="M3" s="209"/>
    </row>
    <row r="4" spans="1:13" s="70" customFormat="1" ht="15" customHeight="1">
      <c r="A4" s="223" t="s">
        <v>212</v>
      </c>
      <c r="B4" s="223"/>
      <c r="C4" s="223"/>
      <c r="D4" s="223"/>
      <c r="E4" s="223"/>
      <c r="F4" s="223"/>
      <c r="G4" s="223"/>
      <c r="H4" s="223"/>
      <c r="I4" s="223"/>
      <c r="J4" s="223"/>
      <c r="K4" s="223"/>
      <c r="L4" s="223"/>
      <c r="M4" s="223"/>
    </row>
    <row r="5" spans="1:13" s="70" customFormat="1">
      <c r="A5" s="224" t="s">
        <v>6</v>
      </c>
      <c r="B5" s="225"/>
      <c r="C5" s="225"/>
      <c r="D5" s="225"/>
      <c r="E5" s="225"/>
      <c r="F5" s="225"/>
      <c r="G5" s="225"/>
      <c r="H5" s="225"/>
      <c r="I5" s="225"/>
      <c r="J5" s="225"/>
      <c r="K5" s="225"/>
      <c r="L5" s="225"/>
      <c r="M5" s="225"/>
    </row>
    <row r="6" spans="1:13" s="70" customFormat="1">
      <c r="A6" s="226" t="s">
        <v>7</v>
      </c>
      <c r="B6" s="227"/>
      <c r="C6" s="227"/>
      <c r="D6" s="227"/>
      <c r="E6" s="227"/>
      <c r="F6" s="227"/>
      <c r="G6" s="227"/>
      <c r="H6" s="227"/>
      <c r="I6" s="227"/>
      <c r="J6" s="228"/>
      <c r="K6" s="219" t="s">
        <v>8</v>
      </c>
      <c r="L6" s="219"/>
      <c r="M6" s="219"/>
    </row>
    <row r="7" spans="1:13" s="70" customFormat="1">
      <c r="A7" s="219" t="s">
        <v>9</v>
      </c>
      <c r="B7" s="219"/>
      <c r="C7" s="219"/>
      <c r="D7" s="218"/>
      <c r="E7" s="218"/>
      <c r="F7" s="218"/>
      <c r="G7" s="218"/>
      <c r="H7" s="218"/>
      <c r="I7" s="218"/>
      <c r="J7" s="218"/>
      <c r="K7" s="219" t="s">
        <v>10</v>
      </c>
      <c r="L7" s="219"/>
      <c r="M7" s="219"/>
    </row>
    <row r="8" spans="1:13" s="70" customFormat="1">
      <c r="A8" s="219" t="s">
        <v>11</v>
      </c>
      <c r="B8" s="219"/>
      <c r="C8" s="219"/>
      <c r="D8" s="218"/>
      <c r="E8" s="218"/>
      <c r="F8" s="218"/>
      <c r="G8" s="218"/>
      <c r="H8" s="218"/>
      <c r="I8" s="218"/>
      <c r="J8" s="218"/>
      <c r="K8" s="219" t="s">
        <v>12</v>
      </c>
      <c r="L8" s="219"/>
      <c r="M8" s="219"/>
    </row>
    <row r="9" spans="1:13" s="70" customFormat="1">
      <c r="A9" s="201"/>
      <c r="B9" s="202"/>
      <c r="C9" s="203"/>
      <c r="D9" s="218"/>
      <c r="E9" s="218"/>
      <c r="F9" s="218"/>
      <c r="G9" s="218"/>
      <c r="H9" s="218"/>
      <c r="I9" s="218"/>
      <c r="J9" s="218"/>
      <c r="K9" s="219" t="s">
        <v>13</v>
      </c>
      <c r="L9" s="219"/>
      <c r="M9" s="219"/>
    </row>
    <row r="10" spans="1:13" s="70" customFormat="1">
      <c r="A10" s="201"/>
      <c r="B10" s="202"/>
      <c r="C10" s="203"/>
      <c r="D10" s="218"/>
      <c r="E10" s="218"/>
      <c r="F10" s="218"/>
      <c r="G10" s="218"/>
      <c r="H10" s="218"/>
      <c r="I10" s="218"/>
      <c r="J10" s="218"/>
      <c r="K10" s="219" t="s">
        <v>14</v>
      </c>
      <c r="L10" s="219"/>
      <c r="M10" s="219"/>
    </row>
    <row r="11" spans="1:13" s="70" customFormat="1">
      <c r="A11" s="222"/>
      <c r="B11" s="222"/>
      <c r="C11" s="222"/>
      <c r="D11" s="222"/>
      <c r="E11" s="222"/>
      <c r="F11" s="222"/>
      <c r="G11" s="222"/>
      <c r="H11" s="222"/>
      <c r="I11" s="222"/>
      <c r="J11" s="222"/>
      <c r="K11" s="219" t="s">
        <v>15</v>
      </c>
      <c r="L11" s="219"/>
      <c r="M11" s="219"/>
    </row>
    <row r="12" spans="1:13" s="72" customFormat="1" ht="32.25" customHeight="1">
      <c r="A12" s="206" t="s">
        <v>213</v>
      </c>
      <c r="B12" s="220"/>
      <c r="C12" s="220"/>
      <c r="D12" s="220"/>
      <c r="E12" s="220"/>
      <c r="F12" s="220"/>
      <c r="G12" s="220"/>
      <c r="H12" s="220"/>
      <c r="I12" s="220"/>
      <c r="J12" s="220"/>
      <c r="K12" s="220"/>
      <c r="L12" s="207"/>
    </row>
    <row r="13" spans="1:13" s="59" customFormat="1">
      <c r="A13" s="73"/>
      <c r="B13" s="71"/>
      <c r="C13" s="74"/>
      <c r="D13" s="74"/>
      <c r="E13" s="74"/>
      <c r="F13" s="74"/>
      <c r="G13" s="74"/>
      <c r="H13" s="74"/>
      <c r="I13" s="74"/>
      <c r="J13" s="74"/>
      <c r="K13" s="74"/>
      <c r="L13" s="74"/>
      <c r="M13" s="74"/>
    </row>
    <row r="14" spans="1:13" s="60" customFormat="1" ht="15" customHeight="1">
      <c r="A14" s="204" t="s">
        <v>16</v>
      </c>
      <c r="B14" s="75" t="s">
        <v>17</v>
      </c>
      <c r="C14" s="216" t="s">
        <v>20</v>
      </c>
      <c r="D14" s="214" t="s">
        <v>49</v>
      </c>
      <c r="E14" s="229" t="s">
        <v>141</v>
      </c>
      <c r="F14" s="210" t="s">
        <v>133</v>
      </c>
      <c r="G14" s="211"/>
      <c r="H14" s="204" t="s">
        <v>1</v>
      </c>
      <c r="I14" s="204" t="s">
        <v>0</v>
      </c>
      <c r="J14" s="204" t="s">
        <v>102</v>
      </c>
      <c r="K14" s="204" t="s">
        <v>103</v>
      </c>
      <c r="L14" s="204" t="s">
        <v>104</v>
      </c>
      <c r="M14" s="204" t="s">
        <v>105</v>
      </c>
    </row>
    <row r="15" spans="1:13" s="62" customFormat="1" ht="93" customHeight="1">
      <c r="A15" s="205"/>
      <c r="B15" s="75" t="s">
        <v>19</v>
      </c>
      <c r="C15" s="217"/>
      <c r="D15" s="215"/>
      <c r="E15" s="229"/>
      <c r="F15" s="212"/>
      <c r="G15" s="213"/>
      <c r="H15" s="205"/>
      <c r="I15" s="205"/>
      <c r="J15" s="205"/>
      <c r="K15" s="205"/>
      <c r="L15" s="205"/>
      <c r="M15" s="205"/>
    </row>
    <row r="16" spans="1:13" s="62" customFormat="1">
      <c r="A16" s="61">
        <v>1</v>
      </c>
      <c r="B16" s="75">
        <v>2</v>
      </c>
      <c r="C16" s="76">
        <v>3</v>
      </c>
      <c r="D16" s="77">
        <v>4</v>
      </c>
      <c r="E16" s="86">
        <v>5</v>
      </c>
      <c r="F16" s="230">
        <v>6</v>
      </c>
      <c r="G16" s="231"/>
      <c r="H16" s="61">
        <v>7</v>
      </c>
      <c r="I16" s="61">
        <v>8</v>
      </c>
      <c r="J16" s="61">
        <v>9</v>
      </c>
      <c r="K16" s="61">
        <v>10</v>
      </c>
      <c r="L16" s="61">
        <v>11</v>
      </c>
      <c r="M16" s="61">
        <v>12</v>
      </c>
    </row>
    <row r="17" spans="1:14" ht="30" customHeight="1">
      <c r="A17" s="54"/>
      <c r="B17" s="54"/>
      <c r="C17" s="54"/>
      <c r="D17" s="64"/>
      <c r="E17" s="64"/>
      <c r="F17" s="64"/>
      <c r="G17" s="78" t="s">
        <v>117</v>
      </c>
      <c r="H17" s="79"/>
      <c r="I17" s="79"/>
      <c r="J17" s="58"/>
      <c r="K17" s="58"/>
      <c r="L17" s="58"/>
      <c r="M17" s="64"/>
    </row>
    <row r="18" spans="1:14" ht="25.5">
      <c r="A18" s="196" t="s">
        <v>110</v>
      </c>
      <c r="B18" s="150"/>
      <c r="C18" s="151"/>
      <c r="D18" s="146"/>
      <c r="E18" s="146"/>
      <c r="F18" s="152"/>
      <c r="G18" s="85" t="s">
        <v>175</v>
      </c>
      <c r="H18" s="79"/>
      <c r="I18" s="79"/>
      <c r="J18" s="58"/>
      <c r="K18" s="58"/>
      <c r="L18" s="58"/>
      <c r="M18" s="64"/>
    </row>
    <row r="19" spans="1:14" ht="102">
      <c r="A19" s="232"/>
      <c r="B19" s="150" t="s">
        <v>200</v>
      </c>
      <c r="C19" s="153"/>
      <c r="D19" s="154">
        <v>0.18</v>
      </c>
      <c r="E19" s="155"/>
      <c r="F19" s="152" t="s">
        <v>132</v>
      </c>
      <c r="G19" s="85" t="s">
        <v>227</v>
      </c>
      <c r="H19" s="145" t="s">
        <v>230</v>
      </c>
      <c r="I19" s="145">
        <v>203.3</v>
      </c>
      <c r="J19" s="66"/>
      <c r="K19" s="149">
        <f>J19*I19</f>
        <v>0</v>
      </c>
      <c r="L19" s="149">
        <f>IF(ISBLANK(E19),D19*K19,E19*K19)</f>
        <v>0</v>
      </c>
      <c r="M19" s="64"/>
    </row>
    <row r="20" spans="1:14" ht="102">
      <c r="A20" s="197"/>
      <c r="B20" s="150" t="s">
        <v>200</v>
      </c>
      <c r="C20" s="153"/>
      <c r="D20" s="154">
        <v>0.18</v>
      </c>
      <c r="E20" s="155"/>
      <c r="F20" s="152" t="s">
        <v>228</v>
      </c>
      <c r="G20" s="57" t="s">
        <v>227</v>
      </c>
      <c r="H20" s="145" t="s">
        <v>229</v>
      </c>
      <c r="I20" s="145">
        <v>1100</v>
      </c>
      <c r="J20" s="66"/>
      <c r="K20" s="143">
        <f>J20*I20</f>
        <v>0</v>
      </c>
      <c r="L20" s="58">
        <f>IF(ISBLANK(E20),D20*K20,E20*K20)</f>
        <v>0</v>
      </c>
      <c r="M20" s="64"/>
    </row>
    <row r="21" spans="1:14" ht="25.5" customHeight="1">
      <c r="A21" s="58"/>
      <c r="B21" s="190" t="s">
        <v>142</v>
      </c>
      <c r="C21" s="191"/>
      <c r="D21" s="191"/>
      <c r="E21" s="191"/>
      <c r="F21" s="191"/>
      <c r="G21" s="191"/>
      <c r="H21" s="191"/>
      <c r="I21" s="191"/>
      <c r="J21" s="87"/>
      <c r="K21" s="88">
        <f>SUM(K18:K20)</f>
        <v>0</v>
      </c>
      <c r="L21" s="88">
        <f>SUM(L18:L20)</f>
        <v>0</v>
      </c>
      <c r="M21" s="82" t="e">
        <f>SUM(#REF!)</f>
        <v>#REF!</v>
      </c>
    </row>
    <row r="22" spans="1:14">
      <c r="N22" s="69"/>
    </row>
    <row r="23" spans="1:14" ht="25.5" customHeight="1">
      <c r="A23" s="221" t="s">
        <v>54</v>
      </c>
      <c r="B23" s="221"/>
      <c r="C23" s="221"/>
      <c r="D23" s="221"/>
      <c r="E23" s="221"/>
      <c r="F23" s="221"/>
      <c r="G23" s="221"/>
      <c r="H23" s="60"/>
      <c r="I23" s="60"/>
      <c r="J23" s="60"/>
      <c r="K23" s="60"/>
      <c r="L23" s="60"/>
      <c r="M23" s="59"/>
    </row>
    <row r="24" spans="1:14">
      <c r="A24" s="60" t="s">
        <v>44</v>
      </c>
      <c r="B24" s="60"/>
      <c r="C24" s="59"/>
      <c r="D24" s="59"/>
      <c r="E24" s="59"/>
      <c r="F24" s="59"/>
      <c r="G24" s="59"/>
      <c r="H24" s="60"/>
      <c r="I24" s="60"/>
      <c r="J24" s="60"/>
      <c r="K24" s="60" t="s">
        <v>45</v>
      </c>
      <c r="L24" s="60"/>
      <c r="M24" s="59"/>
    </row>
    <row r="25" spans="1:14">
      <c r="A25" s="60" t="s">
        <v>46</v>
      </c>
      <c r="B25" s="60"/>
      <c r="C25" s="59"/>
      <c r="D25" s="59"/>
      <c r="E25" s="59"/>
      <c r="F25" s="59"/>
      <c r="G25" s="59"/>
      <c r="H25" s="60"/>
      <c r="I25" s="60"/>
      <c r="J25" s="60"/>
      <c r="K25" s="60" t="s">
        <v>47</v>
      </c>
      <c r="L25" s="60"/>
      <c r="M25" s="59"/>
    </row>
  </sheetData>
  <sheetProtection password="DC2B" sheet="1" objects="1" scenarios="1"/>
  <mergeCells count="37">
    <mergeCell ref="A6:J6"/>
    <mergeCell ref="K6:M6"/>
    <mergeCell ref="A1:M1"/>
    <mergeCell ref="A2:M2"/>
    <mergeCell ref="A3:M3"/>
    <mergeCell ref="A4:M4"/>
    <mergeCell ref="A5:M5"/>
    <mergeCell ref="A7:C7"/>
    <mergeCell ref="D7:J7"/>
    <mergeCell ref="K7:M7"/>
    <mergeCell ref="A8:C8"/>
    <mergeCell ref="D8:J8"/>
    <mergeCell ref="K8:M8"/>
    <mergeCell ref="D9:J9"/>
    <mergeCell ref="K9:M9"/>
    <mergeCell ref="D10:J10"/>
    <mergeCell ref="K10:M10"/>
    <mergeCell ref="A11:J11"/>
    <mergeCell ref="K11:M11"/>
    <mergeCell ref="A9:C9"/>
    <mergeCell ref="A10:C10"/>
    <mergeCell ref="M14:M15"/>
    <mergeCell ref="A12:L12"/>
    <mergeCell ref="A14:A15"/>
    <mergeCell ref="C14:C15"/>
    <mergeCell ref="H14:H15"/>
    <mergeCell ref="I14:I15"/>
    <mergeCell ref="K14:K15"/>
    <mergeCell ref="L14:L15"/>
    <mergeCell ref="B21:I21"/>
    <mergeCell ref="A23:G23"/>
    <mergeCell ref="J14:J15"/>
    <mergeCell ref="D14:D15"/>
    <mergeCell ref="E14:E15"/>
    <mergeCell ref="F14:G15"/>
    <mergeCell ref="F16:G16"/>
    <mergeCell ref="A18:A2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7"/>
  <sheetViews>
    <sheetView view="pageBreakPreview" zoomScale="120" zoomScaleNormal="100" zoomScaleSheetLayoutView="120" workbookViewId="0">
      <selection activeCell="G9" sqref="G9"/>
    </sheetView>
  </sheetViews>
  <sheetFormatPr defaultRowHeight="12.75"/>
  <cols>
    <col min="1" max="1" width="8.5703125" style="7" customWidth="1"/>
    <col min="2" max="2" width="67.7109375" style="8" customWidth="1"/>
    <col min="3" max="3" width="17.85546875" style="8" customWidth="1"/>
    <col min="4" max="4" width="22.5703125" style="8" customWidth="1"/>
    <col min="5" max="16384" width="9.140625" style="8"/>
  </cols>
  <sheetData>
    <row r="1" spans="1:9" ht="36" customHeight="1">
      <c r="A1" s="233" t="s">
        <v>55</v>
      </c>
      <c r="B1" s="234"/>
      <c r="C1" s="234"/>
      <c r="D1" s="235"/>
    </row>
    <row r="2" spans="1:9" ht="14.25">
      <c r="A2" s="236" t="s">
        <v>50</v>
      </c>
      <c r="B2" s="236"/>
      <c r="C2" s="236"/>
      <c r="D2" s="236"/>
    </row>
    <row r="3" spans="1:9">
      <c r="A3" s="237"/>
      <c r="B3" s="238"/>
      <c r="C3" s="237" t="s">
        <v>8</v>
      </c>
      <c r="D3" s="237"/>
    </row>
    <row r="4" spans="1:9">
      <c r="A4" s="9" t="s">
        <v>35</v>
      </c>
      <c r="B4" s="10">
        <f>+'Name of Bidder'!C8</f>
        <v>0</v>
      </c>
      <c r="C4" s="239" t="s">
        <v>10</v>
      </c>
      <c r="D4" s="237"/>
    </row>
    <row r="5" spans="1:9">
      <c r="A5" s="9" t="s">
        <v>36</v>
      </c>
      <c r="B5" s="10" t="str">
        <f>+'Name of Bidder'!C9</f>
        <v>…….. …… ………. ……….</v>
      </c>
      <c r="C5" s="239" t="s">
        <v>12</v>
      </c>
      <c r="D5" s="237"/>
    </row>
    <row r="6" spans="1:9">
      <c r="A6" s="11"/>
      <c r="B6" s="10" t="str">
        <f>+'Name of Bidder'!C10</f>
        <v>…….. …… ………. ……….</v>
      </c>
      <c r="C6" s="239" t="s">
        <v>13</v>
      </c>
      <c r="D6" s="237"/>
    </row>
    <row r="7" spans="1:9">
      <c r="A7" s="11"/>
      <c r="B7" s="10" t="str">
        <f>+'Name of Bidder'!C11</f>
        <v>…….. …… ………. ……….</v>
      </c>
      <c r="C7" s="239" t="s">
        <v>14</v>
      </c>
      <c r="D7" s="237"/>
    </row>
    <row r="8" spans="1:9">
      <c r="A8" s="12"/>
      <c r="B8" s="13"/>
      <c r="C8" s="237" t="s">
        <v>15</v>
      </c>
      <c r="D8" s="237"/>
    </row>
    <row r="9" spans="1:9" ht="28.5">
      <c r="A9" s="14" t="s">
        <v>16</v>
      </c>
      <c r="B9" s="240" t="s">
        <v>51</v>
      </c>
      <c r="C9" s="240"/>
      <c r="D9" s="14" t="s">
        <v>52</v>
      </c>
      <c r="I9" s="15"/>
    </row>
    <row r="10" spans="1:9" ht="33" customHeight="1">
      <c r="A10" s="16">
        <v>1</v>
      </c>
      <c r="B10" s="240" t="s">
        <v>53</v>
      </c>
      <c r="C10" s="240"/>
      <c r="D10" s="17"/>
    </row>
    <row r="11" spans="1:9" ht="45" customHeight="1">
      <c r="A11" s="16" t="s">
        <v>40</v>
      </c>
      <c r="B11" s="240" t="s">
        <v>136</v>
      </c>
      <c r="C11" s="240"/>
      <c r="D11" s="18">
        <f>'Sch-3A'!O50</f>
        <v>984686.14383540256</v>
      </c>
    </row>
    <row r="12" spans="1:9" ht="45" customHeight="1">
      <c r="A12" s="16" t="s">
        <v>118</v>
      </c>
      <c r="B12" s="240" t="s">
        <v>137</v>
      </c>
      <c r="C12" s="240"/>
      <c r="D12" s="18">
        <f>'Sch-3B'!L21</f>
        <v>0</v>
      </c>
    </row>
    <row r="13" spans="1:9" ht="43.5" customHeight="1">
      <c r="A13" s="16">
        <v>2</v>
      </c>
      <c r="B13" s="240" t="s">
        <v>100</v>
      </c>
      <c r="C13" s="240"/>
      <c r="D13" s="19">
        <f>SUM(D11:D12)</f>
        <v>984686.14383540256</v>
      </c>
    </row>
    <row r="14" spans="1:9">
      <c r="A14" s="20"/>
      <c r="D14" s="21"/>
    </row>
    <row r="15" spans="1:9">
      <c r="A15" s="20"/>
      <c r="D15" s="21"/>
    </row>
    <row r="16" spans="1:9">
      <c r="A16" s="20" t="s">
        <v>44</v>
      </c>
      <c r="B16" s="22">
        <f>+'Name of Bidder'!C21</f>
        <v>0</v>
      </c>
      <c r="C16" s="5" t="s">
        <v>45</v>
      </c>
      <c r="D16" s="23">
        <f>+'Name of Bidder'!C18</f>
        <v>0</v>
      </c>
    </row>
    <row r="17" spans="1:4">
      <c r="A17" s="24" t="s">
        <v>46</v>
      </c>
      <c r="B17" s="25">
        <f>+'Name of Bidder'!C22</f>
        <v>0</v>
      </c>
      <c r="C17" s="26" t="s">
        <v>47</v>
      </c>
      <c r="D17" s="23">
        <f>+'Name of Bidder'!C19</f>
        <v>0</v>
      </c>
    </row>
  </sheetData>
  <sheetProtection password="DC2B" sheet="1" objects="1" scenarios="1"/>
  <mergeCells count="14">
    <mergeCell ref="C5:D5"/>
    <mergeCell ref="B11:C11"/>
    <mergeCell ref="B13:C13"/>
    <mergeCell ref="C6:D6"/>
    <mergeCell ref="C7:D7"/>
    <mergeCell ref="C8:D8"/>
    <mergeCell ref="B9:C9"/>
    <mergeCell ref="B10:C10"/>
    <mergeCell ref="B12:C12"/>
    <mergeCell ref="A1:D1"/>
    <mergeCell ref="A2:D2"/>
    <mergeCell ref="A3:B3"/>
    <mergeCell ref="C3:D3"/>
    <mergeCell ref="C4:D4"/>
  </mergeCells>
  <pageMargins left="0.7" right="0.7" top="0.75" bottom="0.75" header="0.3" footer="0.3"/>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3"/>
  <sheetViews>
    <sheetView view="pageBreakPreview" topLeftCell="A10" zoomScale="110" zoomScaleNormal="100" zoomScaleSheetLayoutView="110" workbookViewId="0">
      <selection activeCell="B17" sqref="B17:C17"/>
    </sheetView>
  </sheetViews>
  <sheetFormatPr defaultRowHeight="18"/>
  <cols>
    <col min="1" max="1" width="11.5703125" style="47" customWidth="1"/>
    <col min="2" max="2" width="66.85546875" style="8" customWidth="1"/>
    <col min="3" max="3" width="19.7109375" style="8" customWidth="1"/>
    <col min="4" max="4" width="30.28515625" style="8" customWidth="1"/>
    <col min="5" max="5" width="11.5703125" style="8" bestFit="1" customWidth="1"/>
    <col min="6" max="6" width="9.140625" style="8"/>
    <col min="7" max="8" width="12.85546875" style="8" bestFit="1" customWidth="1"/>
    <col min="9" max="9" width="12.42578125" style="8" bestFit="1" customWidth="1"/>
    <col min="10" max="16384" width="9.140625" style="8"/>
  </cols>
  <sheetData>
    <row r="1" spans="1:11" ht="25.5">
      <c r="A1" s="241" t="s">
        <v>34</v>
      </c>
      <c r="B1" s="241"/>
      <c r="C1" s="241"/>
      <c r="D1" s="241"/>
      <c r="E1" s="6"/>
      <c r="F1" s="6"/>
      <c r="G1" s="6"/>
      <c r="H1" s="6"/>
      <c r="I1" s="6"/>
      <c r="J1" s="6"/>
      <c r="K1" s="6"/>
    </row>
    <row r="2" spans="1:11" ht="22.5">
      <c r="A2" s="242" t="s">
        <v>48</v>
      </c>
      <c r="B2" s="242"/>
      <c r="C2" s="242"/>
      <c r="D2" s="242"/>
    </row>
    <row r="3" spans="1:11" ht="12.75">
      <c r="A3" s="237"/>
      <c r="B3" s="237"/>
      <c r="C3" s="237" t="s">
        <v>8</v>
      </c>
      <c r="D3" s="237"/>
    </row>
    <row r="4" spans="1:11" ht="12.75">
      <c r="A4" s="4" t="s">
        <v>35</v>
      </c>
      <c r="B4" s="27">
        <f>+'Name of Bidder'!C8</f>
        <v>0</v>
      </c>
      <c r="C4" s="3" t="s">
        <v>10</v>
      </c>
      <c r="D4" s="3"/>
    </row>
    <row r="5" spans="1:11" ht="12.75">
      <c r="A5" s="4" t="s">
        <v>36</v>
      </c>
      <c r="B5" s="27" t="str">
        <f>+'Name of Bidder'!C9</f>
        <v>…….. …… ………. ……….</v>
      </c>
      <c r="C5" s="3" t="s">
        <v>12</v>
      </c>
      <c r="D5" s="3"/>
    </row>
    <row r="6" spans="1:11">
      <c r="A6" s="28"/>
      <c r="B6" s="27" t="str">
        <f>+'Name of Bidder'!C10</f>
        <v>…….. …… ………. ……….</v>
      </c>
      <c r="C6" s="3" t="s">
        <v>13</v>
      </c>
      <c r="D6" s="3"/>
    </row>
    <row r="7" spans="1:11">
      <c r="A7" s="28"/>
      <c r="B7" s="27" t="str">
        <f>+'Name of Bidder'!C11</f>
        <v>…….. …… ………. ……….</v>
      </c>
      <c r="C7" s="3" t="s">
        <v>14</v>
      </c>
      <c r="D7" s="3"/>
    </row>
    <row r="8" spans="1:11" ht="12.75">
      <c r="A8" s="243"/>
      <c r="B8" s="243"/>
      <c r="C8" s="3" t="s">
        <v>15</v>
      </c>
      <c r="D8" s="3"/>
    </row>
    <row r="9" spans="1:11" s="31" customFormat="1" ht="33" customHeight="1">
      <c r="A9" s="29" t="s">
        <v>16</v>
      </c>
      <c r="B9" s="244" t="s">
        <v>37</v>
      </c>
      <c r="C9" s="244"/>
      <c r="D9" s="30" t="s">
        <v>38</v>
      </c>
    </row>
    <row r="10" spans="1:11" s="31" customFormat="1" ht="33" customHeight="1">
      <c r="A10" s="29">
        <v>1</v>
      </c>
      <c r="B10" s="250" t="s">
        <v>39</v>
      </c>
      <c r="C10" s="250"/>
      <c r="D10" s="30"/>
    </row>
    <row r="11" spans="1:11" ht="33" customHeight="1">
      <c r="A11" s="32" t="s">
        <v>40</v>
      </c>
      <c r="B11" s="251" t="s">
        <v>58</v>
      </c>
      <c r="C11" s="251"/>
      <c r="D11" s="3"/>
    </row>
    <row r="12" spans="1:11" ht="65.099999999999994" customHeight="1">
      <c r="A12" s="32"/>
      <c r="B12" s="252" t="s">
        <v>214</v>
      </c>
      <c r="C12" s="252"/>
      <c r="D12" s="33">
        <f>'Sch-3A'!N49</f>
        <v>5470478.5768633476</v>
      </c>
      <c r="E12" s="34"/>
    </row>
    <row r="13" spans="1:11" ht="23.25" customHeight="1">
      <c r="A13" s="32" t="s">
        <v>118</v>
      </c>
      <c r="B13" s="251" t="s">
        <v>119</v>
      </c>
      <c r="C13" s="251"/>
      <c r="D13" s="33"/>
      <c r="E13" s="34"/>
    </row>
    <row r="14" spans="1:11" ht="45.75" customHeight="1">
      <c r="A14" s="32"/>
      <c r="B14" s="252" t="s">
        <v>215</v>
      </c>
      <c r="C14" s="252"/>
      <c r="D14" s="33">
        <f>'Sch-3B'!K21</f>
        <v>0</v>
      </c>
      <c r="E14" s="34"/>
    </row>
    <row r="15" spans="1:11" ht="44.25" customHeight="1">
      <c r="A15" s="32"/>
      <c r="B15" s="253" t="s">
        <v>41</v>
      </c>
      <c r="C15" s="254"/>
      <c r="D15" s="33">
        <f>SUM(D12:D14)</f>
        <v>5470478.5768633476</v>
      </c>
      <c r="E15" s="34"/>
    </row>
    <row r="16" spans="1:11" ht="36" customHeight="1">
      <c r="A16" s="32"/>
      <c r="B16" s="245"/>
      <c r="C16" s="246"/>
      <c r="D16" s="33"/>
      <c r="E16" s="34"/>
    </row>
    <row r="17" spans="1:9" ht="39.75" customHeight="1">
      <c r="A17" s="35">
        <v>2</v>
      </c>
      <c r="B17" s="247" t="s">
        <v>42</v>
      </c>
      <c r="C17" s="248"/>
      <c r="D17" s="33">
        <f>'Sch5 Taxes'!D13</f>
        <v>984686.14383540256</v>
      </c>
    </row>
    <row r="18" spans="1:9" ht="37.5" customHeight="1">
      <c r="A18" s="32"/>
      <c r="B18" s="36"/>
      <c r="C18" s="37"/>
      <c r="D18" s="33"/>
    </row>
    <row r="19" spans="1:9" ht="33" customHeight="1">
      <c r="A19" s="32"/>
      <c r="B19" s="249" t="s">
        <v>43</v>
      </c>
      <c r="C19" s="249"/>
      <c r="D19" s="38">
        <f>D15+D17</f>
        <v>6455164.7206987496</v>
      </c>
      <c r="G19" s="48"/>
      <c r="H19" s="48"/>
    </row>
    <row r="20" spans="1:9">
      <c r="A20" s="39"/>
      <c r="B20" s="40"/>
      <c r="C20" s="40"/>
      <c r="D20" s="41"/>
      <c r="F20" s="34"/>
      <c r="G20" s="48"/>
      <c r="H20" s="34"/>
      <c r="I20" s="34"/>
    </row>
    <row r="21" spans="1:9">
      <c r="A21" s="42"/>
      <c r="D21" s="21"/>
      <c r="G21" s="48"/>
    </row>
    <row r="22" spans="1:9">
      <c r="A22" s="42" t="s">
        <v>44</v>
      </c>
      <c r="B22" s="22">
        <f>+'Name of Bidder'!C21</f>
        <v>0</v>
      </c>
      <c r="C22" s="43" t="s">
        <v>45</v>
      </c>
      <c r="D22" s="44">
        <f>'Name of Bidder'!C18</f>
        <v>0</v>
      </c>
    </row>
    <row r="23" spans="1:9">
      <c r="A23" s="45" t="s">
        <v>46</v>
      </c>
      <c r="B23" s="25">
        <f>+'Name of Bidder'!C22</f>
        <v>0</v>
      </c>
      <c r="C23" s="46" t="s">
        <v>47</v>
      </c>
      <c r="D23" s="44">
        <f>'Name of Bidder'!C19</f>
        <v>0</v>
      </c>
    </row>
  </sheetData>
  <sheetProtection password="DC2B" sheet="1" objects="1" scenarios="1"/>
  <mergeCells count="15">
    <mergeCell ref="B9:C9"/>
    <mergeCell ref="B16:C16"/>
    <mergeCell ref="B17:C17"/>
    <mergeCell ref="B19:C19"/>
    <mergeCell ref="B10:C10"/>
    <mergeCell ref="B11:C11"/>
    <mergeCell ref="B12:C12"/>
    <mergeCell ref="B15:C15"/>
    <mergeCell ref="B13:C13"/>
    <mergeCell ref="B14:C14"/>
    <mergeCell ref="A1:D1"/>
    <mergeCell ref="A2:D2"/>
    <mergeCell ref="A3:B3"/>
    <mergeCell ref="C3:D3"/>
    <mergeCell ref="A8:B8"/>
  </mergeCells>
  <printOptions horizontalCentered="1" verticalCentered="1"/>
  <pageMargins left="0.25" right="0.25" top="0.75" bottom="0.75" header="0.3" footer="0.3"/>
  <pageSetup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BASIC</vt:lpstr>
      <vt:lpstr>Instructions</vt:lpstr>
      <vt:lpstr>BASICS</vt:lpstr>
      <vt:lpstr>Name of Bidder</vt:lpstr>
      <vt:lpstr>Sch-3A</vt:lpstr>
      <vt:lpstr>Sch-3B</vt:lpstr>
      <vt:lpstr>Sch5 Taxes</vt:lpstr>
      <vt:lpstr>Sch6 Summary</vt:lpstr>
      <vt:lpstr>BASICS!Print_Area</vt:lpstr>
      <vt:lpstr>'Sch6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2024-09-05T04:30:50Z</dcterms:modified>
</cp:coreProperties>
</file>