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114" documentId="13_ncr:1_{DDEAA8BD-2FF1-4A53-A1D7-BD6A40EE8846}" xr6:coauthVersionLast="47" xr6:coauthVersionMax="47" xr10:uidLastSave="{F784E3B7-24B3-4315-A091-23402CA1166E}"/>
  <workbookProtection workbookAlgorithmName="SHA-512" workbookHashValue="VVudFmPkIRhjfjm4N/vnIm5ZMKcaE8r6UicqlIyLOhwSIKLuwJXno5JmXqvyypJoTWfizp7nQmvc8yj2Xw0tmA==" workbookSaltValue="vXyWmTiWxH0SSkAmuLD7Ew=="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 name="Bid form 2nd envelope" sheetId="6" r:id="rId6"/>
  </sheets>
  <externalReferences>
    <externalReference r:id="rId7"/>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7" l="1"/>
  <c r="E30" i="7"/>
  <c r="F30" i="7" s="1"/>
  <c r="H30" i="7" s="1"/>
  <c r="E29" i="7"/>
  <c r="F29" i="7" s="1"/>
  <c r="H29" i="7" s="1"/>
  <c r="F27" i="7"/>
  <c r="H27" i="7" s="1"/>
  <c r="F26" i="7"/>
  <c r="H26" i="7" s="1"/>
  <c r="F25" i="7"/>
  <c r="H25" i="7" s="1"/>
  <c r="F24" i="7"/>
  <c r="H24" i="7" s="1"/>
  <c r="F23" i="7"/>
  <c r="H23" i="7" s="1"/>
  <c r="F22" i="7"/>
  <c r="H22" i="7" s="1"/>
  <c r="F21" i="7"/>
  <c r="H21" i="7" s="1"/>
  <c r="F20" i="7"/>
  <c r="H20" i="7" s="1"/>
  <c r="G19" i="7"/>
  <c r="F19" i="7"/>
  <c r="H19" i="7" s="1"/>
  <c r="G18" i="7"/>
  <c r="F18" i="7"/>
  <c r="H18" i="7" s="1"/>
  <c r="G17" i="7"/>
  <c r="F17" i="7"/>
  <c r="H17" i="7" s="1"/>
  <c r="G16" i="7"/>
  <c r="F16" i="7"/>
  <c r="H16" i="7" s="1"/>
  <c r="G15" i="7"/>
  <c r="F15" i="7"/>
  <c r="H15" i="7" s="1"/>
  <c r="G14" i="7"/>
  <c r="F14" i="7"/>
  <c r="H14" i="7" s="1"/>
  <c r="G13" i="7"/>
  <c r="F13" i="7"/>
  <c r="H13" i="7" s="1"/>
  <c r="G12" i="7"/>
  <c r="F12" i="7"/>
  <c r="H12" i="7" s="1"/>
  <c r="B39" i="7"/>
  <c r="H39" i="7"/>
  <c r="B41" i="7"/>
  <c r="H41" i="7"/>
  <c r="H33" i="7" l="1"/>
  <c r="H14" i="5" s="1"/>
  <c r="C7" i="7"/>
  <c r="C6" i="7"/>
  <c r="C5" i="7"/>
  <c r="C4" i="7"/>
  <c r="A2" i="7"/>
  <c r="A1" i="7"/>
  <c r="H34" i="7" l="1"/>
  <c r="H15" i="5" s="1"/>
  <c r="C7" i="5"/>
  <c r="C6" i="5"/>
  <c r="C5" i="5"/>
  <c r="C4" i="5"/>
  <c r="C15" i="6"/>
  <c r="F43" i="6"/>
  <c r="F42" i="6"/>
  <c r="B43" i="6"/>
  <c r="B42" i="6"/>
  <c r="H35" i="7" l="1"/>
  <c r="A1" i="6"/>
  <c r="F40" i="6"/>
  <c r="B17" i="6"/>
  <c r="A13" i="6"/>
  <c r="A12" i="6"/>
  <c r="A11" i="6"/>
  <c r="A10" i="6"/>
  <c r="A9" i="6"/>
  <c r="A8" i="6"/>
  <c r="G20" i="5"/>
  <c r="G19" i="5"/>
  <c r="B20" i="5"/>
  <c r="B19" i="5"/>
  <c r="A2" i="5" l="1"/>
  <c r="A1" i="5"/>
  <c r="A2" i="3"/>
  <c r="A1" i="3"/>
  <c r="A2" i="2"/>
  <c r="A1" i="2"/>
  <c r="H16" i="5" l="1"/>
</calcChain>
</file>

<file path=xl/sharedStrings.xml><?xml version="1.0" encoding="utf-8"?>
<sst xmlns="http://schemas.openxmlformats.org/spreadsheetml/2006/main" count="147" uniqueCount="121">
  <si>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</si>
  <si>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</si>
  <si>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</si>
  <si>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</si>
  <si>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</si>
  <si>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</si>
  <si>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</si>
  <si>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</si>
  <si>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</si>
  <si>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</si>
  <si>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</si>
  <si>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</si>
  <si>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</si>
  <si>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</si>
  <si>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</si>
  <si>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</si>
  <si>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</si>
  <si>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</si>
  <si>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</si>
  <si>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</si>
  <si>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</si>
  <si>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</si>
  <si>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</si>
  <si>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</si>
  <si>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</si>
  <si>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</si>
  <si>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</si>
  <si>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</si>
  <si>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</si>
  <si>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</si>
  <si>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</si>
  <si>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</si>
  <si>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</si>
  <si>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</si>
  <si>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</si>
  <si>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</si>
  <si>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</si>
  <si>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</si>
  <si>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</si>
  <si>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</si>
  <si>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</si>
  <si>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</si>
  <si>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</si>
  <si>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</si>
  <si>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</si>
  <si>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</si>
  <si>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</si>
  <si>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</si>
  <si>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</si>
  <si>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</si>
  <si>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</si>
  <si>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</si>
  <si>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</si>
  <si>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</si>
  <si>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</si>
  <si>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</si>
  <si>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</si>
  <si>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</si>
  <si>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</si>
  <si>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</si>
  <si>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Sl. No.</t>
  </si>
  <si>
    <t>4.1.8</t>
  </si>
  <si>
    <t>5.22.6</t>
  </si>
  <si>
    <t>Kg</t>
  </si>
  <si>
    <t>Above and below (in %): To be quoted by bidder</t>
  </si>
  <si>
    <t>Quoted Price</t>
  </si>
  <si>
    <t>GST (in percentage )@</t>
  </si>
  <si>
    <t>Total amount including taxes</t>
  </si>
  <si>
    <t>Printed name</t>
  </si>
  <si>
    <t>on Quoted Price</t>
  </si>
  <si>
    <t>Total for Installation/Services as per Schedule-I</t>
  </si>
  <si>
    <t>sqm</t>
  </si>
  <si>
    <t>5.1.2</t>
  </si>
  <si>
    <t>TOTAL  AMOUNT  excl. taxes</t>
  </si>
  <si>
    <t>Note: If any part of price which required to be filled by bidder kept blank, the bid price shall be considered as inclusive and evaluation shall be done accordingly</t>
  </si>
  <si>
    <t>2.6.1</t>
  </si>
  <si>
    <t>4.1.3</t>
  </si>
  <si>
    <t>4.1.10</t>
  </si>
  <si>
    <t>5.9.1</t>
  </si>
  <si>
    <t>6.1.2</t>
  </si>
  <si>
    <t>10.25.2</t>
  </si>
  <si>
    <t>Each</t>
  </si>
  <si>
    <t>DSR'23 Item No.</t>
  </si>
  <si>
    <t>Item  Description</t>
  </si>
  <si>
    <t>Unit</t>
  </si>
  <si>
    <t>Unit Price, DSR'23 Rate (Rs.)</t>
  </si>
  <si>
    <t>BOQ Quantity</t>
  </si>
  <si>
    <t>BOQ Amount (Rs.)</t>
  </si>
  <si>
    <t>A</t>
  </si>
  <si>
    <t>Schedule Items</t>
  </si>
  <si>
    <t>1.1.1</t>
  </si>
  <si>
    <t xml:space="preserve">Carriage of materials by Mechanical Transport including loading, unloading and stacking at site for lead upto 1 km for all lifts, complete as per directions of Engineer-in-Charge. </t>
  </si>
  <si>
    <t>cum</t>
  </si>
  <si>
    <t>15.7.4</t>
  </si>
  <si>
    <t>Demolishing brick work manually/ by mechanical means including stacking of serviceable material and disposal of unserviceable material within 50 metres lead as per direction of Engineer-in-charge. In cement mortar N.B. : The dismantled Brick to be stacke in proper manner after chipping the cement mortar of the brick surface (The Payment will be done after stacking of the brick from cement mortar).</t>
  </si>
  <si>
    <t xml:space="preserve">Earth work in excavation by mechanical means (Hydraulic excavator)/ manual means over areas (exceeding 30 cm in depth, 1.5 m in width as well as 10 sqm on plan) including getting out and disposal of excavated earth lead upto 50 m and lift upto 1.5 m, as directed by Engineer-in charge. All kinds of soil
</t>
  </si>
  <si>
    <t>Filling available excavated earth (excluding rock) in trenches, plinth, sides of foundations etc. in layers not exceeding 20cm in depth, consolidating each deposited layer by ramming and watering, lead up to 50 m and lift upto 1.5 m.</t>
  </si>
  <si>
    <t>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</si>
  <si>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 xml:space="preserve">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 rived from natural sources) </t>
  </si>
  <si>
    <t xml:space="preserve">Steel reinforcement for R.C.C. work including  straightening, cutting, bending, placing in position and binding all complete upto plinth level.                                                Thermo-Mechanically Treated bars of grade Fe-500D or more. </t>
  </si>
  <si>
    <t>kg</t>
  </si>
  <si>
    <t>Centering and shuttering including strutting, propping etc. and removal of form for  Foundations, footings, bases of columns, etc. for mass
concrete</t>
  </si>
  <si>
    <t>15.2.1</t>
  </si>
  <si>
    <t>Demolishing cement concrete manually/ by mechanical means including disposal of material within 50 metres lead as per direction of Engineer - in - charge.  Nominal concrete 1:3:6 or richer mix (i/c equivalent
design mix)</t>
  </si>
  <si>
    <t>Dismantling old plaster, raking out joints and cleaning the surface for plaster including disposal of rubbish to the dumping ground within 50 metres lead.                                                        N.B. : TItem includes Cleaning the grass, vegetation weeds from crack surface, cleaning the drain sludge and disposal the rubbish of dismantled old plaster, vegetation weeds and drain sludge within the lead upto 1.0 Km as per direction of Engineer-in-charge. (The Payment will be done after site cleaning).</t>
  </si>
  <si>
    <t xml:space="preserve">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                                             </t>
  </si>
  <si>
    <t>Brick work with common burnt clay F.P.S. (non modular) bricks of class designation 7.5 in foundation and plinth in :  Cement mortar 1:6 (1 cement : 6 coarse sand)</t>
  </si>
  <si>
    <t>13.10</t>
  </si>
  <si>
    <t xml:space="preserve">15 mm cement plaster 1:3 (1 cement: 3 coarse sand) finished with a
floating coat of neat cement on the rough side of single or half brick
wall. </t>
  </si>
  <si>
    <t>19.6.4</t>
  </si>
  <si>
    <t>Providing and laying non-pressure NP2 class (light duty) R.C.C. pipes with collars jointed with stiff mixture of cement mortar in the proportion of 1:2 (1 cement : 2 fine sand) including testing of joints etc. complete :                                   300 mm dia. R.C.C. pipe</t>
  </si>
  <si>
    <t>metre</t>
  </si>
  <si>
    <t>Steel work welded in built up sections/ framed work, including cutting, hoisting, fixing in position and  applying a priming coat of approved steel primer using structural steel etc. as required. In gratings, frames, guard bar, ladder, railings, brackets, gates and similar works</t>
  </si>
  <si>
    <t xml:space="preserve">1:5:10 (1 cement : 5 coarse sand (zone-III) derived from natural sources : 10 graded stone aggregate 40 mm nominal size derived from natural sources) </t>
  </si>
  <si>
    <t>B</t>
  </si>
  <si>
    <t>Non-schedule Items:</t>
  </si>
  <si>
    <t>Supplying , Testing and Commisioning of 7.5 HP Centrifugal SelfPriming Mono block Pump as per attached Technical specification of Make- Kirloskar or Crompton.</t>
  </si>
  <si>
    <t>Supplying , Testing and Commisioning of 7.5 HP Starters Control Panel for Submersible Pump of approved make as per EIC as per specification enclosed</t>
  </si>
  <si>
    <t>Rate</t>
  </si>
  <si>
    <t>Renovation of old Brick drain and Construction of new RCC drain for strengthening of the drainage system of Jamshedpur SS</t>
  </si>
  <si>
    <t>RFX. No. 5002003284 NIT-436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</si>
</sst>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409]d\-mmm\-yyyy;@"/>
    <numFmt numFmtId="166" formatCode="0.0"/>
    <numFmt numFmtId="167" formatCode="[$-409]dd\-mmm\-yy;@"/>
  </numFmts>
  <fonts count="28"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sz val="12"/>
      <name val="Calibri"/>
      <family val="2"/>
      <scheme val="minor"/>
    </font>
    <font>
      <b/>
      <sz val="11"/>
      <name val="Calibri"/>
      <family val="2"/>
      <scheme val="minor"/>
    </font>
    <font>
      <b/>
      <u/>
      <sz val="12"/>
      <color rgb="FF0070C0"/>
      <name val="Times New Roman"/>
      <family val="1"/>
    </font>
    <font>
      <b/>
      <sz val="11"/>
      <color theme="1"/>
      <name val="Calibri"/>
      <family val="2"/>
      <scheme val="minor"/>
    </font>
    <font>
      <sz val="11"/>
      <color theme="1"/>
      <name val="Calibri"/>
      <family val="2"/>
      <scheme val="minor"/>
    </font>
    <font>
      <b/>
      <sz val="9"/>
      <color indexed="8"/>
      <name val="Arial"/>
      <family val="2"/>
    </font>
    <font>
      <b/>
      <sz val="10"/>
      <color indexed="8"/>
      <name val="Arial"/>
      <family val="2"/>
    </font>
    <font>
      <b/>
      <sz val="11"/>
      <color indexed="56"/>
      <name val="Arial"/>
      <family val="2"/>
    </font>
    <font>
      <b/>
      <sz val="10"/>
      <color indexed="56"/>
      <name val="Arial"/>
      <family val="2"/>
    </font>
    <font>
      <b/>
      <sz val="10"/>
      <color theme="3" tint="-0.249977111117893"/>
      <name val="Arial"/>
      <family val="2"/>
    </font>
    <font>
      <b/>
      <sz val="8"/>
      <color indexed="56"/>
      <name val="Arial"/>
      <family val="2"/>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164" fontId="2" fillId="0" borderId="0" applyFont="0" applyFill="0" applyBorder="0" applyAlignment="0" applyProtection="0"/>
    <xf numFmtId="0" fontId="16" fillId="0" borderId="0" applyNumberFormat="0" applyFill="0" applyBorder="0" applyAlignment="0" applyProtection="0"/>
    <xf numFmtId="1" fontId="21" fillId="0" borderId="10">
      <alignment horizontal="center" vertical="center"/>
    </xf>
    <xf numFmtId="164" fontId="21" fillId="0" borderId="0" applyFont="0" applyFill="0" applyBorder="0" applyAlignment="0" applyProtection="0"/>
  </cellStyleXfs>
  <cellXfs count="175">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0" fontId="6" fillId="0" borderId="0" xfId="0" applyFont="1" applyAlignment="1" applyProtection="1">
      <alignment wrapText="1"/>
      <protection hidden="1"/>
    </xf>
    <xf numFmtId="0" fontId="0" fillId="5" borderId="0" xfId="0" applyFill="1" applyProtection="1">
      <protection hidden="1"/>
    </xf>
    <xf numFmtId="3" fontId="18" fillId="0" borderId="10" xfId="6" applyNumberFormat="1" applyFont="1" applyBorder="1" applyAlignment="1" applyProtection="1">
      <alignment horizontal="center" vertical="center"/>
      <protection hidden="1"/>
    </xf>
    <xf numFmtId="9" fontId="18" fillId="6" borderId="10" xfId="6" applyNumberFormat="1" applyFont="1" applyFill="1" applyBorder="1" applyAlignment="1" applyProtection="1">
      <alignment horizontal="center" vertical="center"/>
      <protection locked="0" hidden="1"/>
    </xf>
    <xf numFmtId="4" fontId="0" fillId="0" borderId="10" xfId="0" applyNumberFormat="1" applyBorder="1" applyAlignment="1" applyProtection="1">
      <alignment horizontal="center" vertical="center"/>
      <protection hidden="1"/>
    </xf>
    <xf numFmtId="2" fontId="20" fillId="7" borderId="10" xfId="0" applyNumberFormat="1" applyFont="1" applyFill="1" applyBorder="1" applyAlignment="1" applyProtection="1">
      <alignment horizontal="center" vertical="center"/>
      <protection hidden="1"/>
    </xf>
    <xf numFmtId="4" fontId="18" fillId="0" borderId="10" xfId="6" applyNumberFormat="1" applyFont="1" applyBorder="1" applyAlignment="1" applyProtection="1">
      <alignment horizontal="center" vertical="center"/>
      <protection hidden="1"/>
    </xf>
    <xf numFmtId="0" fontId="0" fillId="5" borderId="0" xfId="0" applyFill="1" applyAlignment="1" applyProtection="1">
      <alignment wrapText="1"/>
      <protection hidden="1"/>
    </xf>
    <xf numFmtId="0" fontId="0" fillId="0" borderId="0" xfId="0" applyAlignment="1" applyProtection="1">
      <alignment wrapText="1"/>
      <protection hidden="1"/>
    </xf>
    <xf numFmtId="0" fontId="0" fillId="5"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10" fontId="0" fillId="6" borderId="10" xfId="0" applyNumberFormat="1" applyFill="1" applyBorder="1" applyAlignment="1" applyProtection="1">
      <alignment horizontal="center" vertical="center"/>
      <protection hidden="1"/>
    </xf>
    <xf numFmtId="10" fontId="0" fillId="6" borderId="10" xfId="0" applyNumberFormat="1" applyFill="1" applyBorder="1" applyAlignment="1" applyProtection="1">
      <alignment horizontal="center" vertical="center"/>
      <protection locked="0" hidden="1"/>
    </xf>
    <xf numFmtId="0" fontId="0" fillId="0" borderId="10" xfId="0" applyBorder="1" applyAlignment="1" applyProtection="1">
      <alignment horizontal="center" vertical="center"/>
      <protection hidden="1"/>
    </xf>
    <xf numFmtId="0" fontId="0" fillId="6" borderId="0" xfId="0" applyFill="1" applyAlignment="1" applyProtection="1">
      <alignment horizontal="center" vertical="center"/>
      <protection hidden="1"/>
    </xf>
    <xf numFmtId="4" fontId="8" fillId="0" borderId="10" xfId="0" applyNumberFormat="1" applyFont="1" applyBorder="1" applyAlignment="1" applyProtection="1">
      <alignment horizontal="center"/>
      <protection hidden="1"/>
    </xf>
    <xf numFmtId="0" fontId="0" fillId="7" borderId="0" xfId="0" applyFill="1"/>
    <xf numFmtId="0" fontId="2" fillId="7" borderId="0" xfId="0" applyFont="1" applyFill="1"/>
    <xf numFmtId="0" fontId="24" fillId="7" borderId="10" xfId="0" applyFont="1" applyFill="1" applyBorder="1" applyAlignment="1">
      <alignment horizontal="center" vertical="center" wrapText="1"/>
    </xf>
    <xf numFmtId="0" fontId="25" fillId="7" borderId="10" xfId="0" applyFont="1" applyFill="1" applyBorder="1" applyAlignment="1">
      <alignment horizontal="center" vertical="top" wrapText="1"/>
    </xf>
    <xf numFmtId="0" fontId="26" fillId="7" borderId="10" xfId="0" applyFont="1" applyFill="1" applyBorder="1" applyAlignment="1">
      <alignment vertical="top" wrapText="1"/>
    </xf>
    <xf numFmtId="0" fontId="25" fillId="7" borderId="10" xfId="0" applyFont="1" applyFill="1" applyBorder="1" applyAlignment="1">
      <alignment wrapText="1"/>
    </xf>
    <xf numFmtId="2" fontId="25" fillId="5" borderId="10" xfId="0" applyNumberFormat="1" applyFont="1" applyFill="1" applyBorder="1" applyAlignment="1">
      <alignment wrapText="1"/>
    </xf>
    <xf numFmtId="2" fontId="25" fillId="7" borderId="10" xfId="0" applyNumberFormat="1" applyFont="1" applyFill="1" applyBorder="1" applyAlignment="1">
      <alignment wrapText="1"/>
    </xf>
    <xf numFmtId="164" fontId="25" fillId="7" borderId="10" xfId="10" applyFont="1" applyFill="1" applyBorder="1" applyAlignment="1">
      <alignment wrapText="1"/>
    </xf>
    <xf numFmtId="0" fontId="25" fillId="7" borderId="10" xfId="0" quotePrefix="1" applyFont="1" applyFill="1" applyBorder="1" applyAlignment="1">
      <alignment horizontal="center" vertical="top" wrapText="1"/>
    </xf>
    <xf numFmtId="0" fontId="24" fillId="7" borderId="10" xfId="0" applyFont="1" applyFill="1" applyBorder="1" applyAlignment="1">
      <alignment horizontal="center" vertical="top" wrapText="1"/>
    </xf>
    <xf numFmtId="0" fontId="27" fillId="7" borderId="10" xfId="0" applyFont="1" applyFill="1" applyBorder="1" applyAlignment="1">
      <alignment horizontal="center" vertical="top" wrapText="1"/>
    </xf>
    <xf numFmtId="0" fontId="19" fillId="0" borderId="0" xfId="0" applyFont="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2" fillId="7" borderId="0" xfId="0" applyFont="1" applyFill="1" applyAlignment="1">
      <alignment horizontal="center"/>
    </xf>
    <xf numFmtId="0" fontId="22"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18" fillId="0" borderId="11" xfId="6" applyFont="1" applyBorder="1" applyAlignment="1" applyProtection="1">
      <alignment horizontal="right" vertical="center"/>
      <protection hidden="1"/>
    </xf>
    <xf numFmtId="0" fontId="18" fillId="0" borderId="18" xfId="6" applyFont="1" applyBorder="1" applyAlignment="1" applyProtection="1">
      <alignment horizontal="right" vertical="center"/>
      <protection hidden="1"/>
    </xf>
    <xf numFmtId="0" fontId="18" fillId="0" borderId="13" xfId="6" applyFont="1" applyBorder="1" applyAlignment="1" applyProtection="1">
      <alignment horizontal="right" vertical="center"/>
      <protection hidden="1"/>
    </xf>
    <xf numFmtId="0" fontId="24" fillId="7" borderId="10" xfId="0" applyFont="1" applyFill="1" applyBorder="1" applyAlignment="1">
      <alignment horizontal="center" vertical="center" wrapText="1"/>
    </xf>
    <xf numFmtId="0" fontId="24" fillId="7" borderId="10" xfId="0" applyFont="1" applyFill="1" applyBorder="1" applyAlignment="1">
      <alignment horizontal="left" vertical="top" wrapText="1"/>
    </xf>
    <xf numFmtId="0" fontId="0" fillId="2" borderId="0" xfId="0" applyFill="1" applyAlignment="1" applyProtection="1">
      <alignment horizont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7" borderId="0" xfId="0" applyFont="1" applyFill="1" applyAlignment="1" applyProtection="1">
      <alignment horizontal="center"/>
      <protection hidden="1"/>
    </xf>
    <xf numFmtId="0" fontId="6" fillId="7" borderId="17"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14" fillId="0" borderId="11" xfId="6" applyFont="1" applyBorder="1" applyAlignment="1" applyProtection="1">
      <alignment horizontal="right" vertical="center"/>
      <protection hidden="1"/>
    </xf>
    <xf numFmtId="0" fontId="14" fillId="0" borderId="18" xfId="6" applyFont="1" applyBorder="1" applyAlignment="1" applyProtection="1">
      <alignment horizontal="right" vertical="center"/>
      <protection hidden="1"/>
    </xf>
    <xf numFmtId="0" fontId="14" fillId="0" borderId="13" xfId="6" applyFont="1" applyBorder="1" applyAlignment="1" applyProtection="1">
      <alignment horizontal="right" vertical="center"/>
      <protection hidden="1"/>
    </xf>
    <xf numFmtId="0" fontId="17" fillId="0" borderId="11" xfId="6" applyFont="1" applyBorder="1" applyAlignment="1" applyProtection="1">
      <alignment horizontal="right" vertical="center"/>
      <protection hidden="1"/>
    </xf>
    <xf numFmtId="0" fontId="17" fillId="0" borderId="18" xfId="6" applyFont="1" applyBorder="1" applyAlignment="1" applyProtection="1">
      <alignment horizontal="right" vertical="center"/>
      <protection hidden="1"/>
    </xf>
    <xf numFmtId="0" fontId="17" fillId="0" borderId="13" xfId="6" applyFont="1" applyBorder="1" applyAlignment="1" applyProtection="1">
      <alignment horizontal="right" vertical="center"/>
      <protection hidden="1"/>
    </xf>
    <xf numFmtId="0" fontId="0" fillId="0" borderId="11" xfId="0" applyBorder="1" applyAlignment="1" applyProtection="1">
      <alignment horizontal="right"/>
      <protection hidden="1"/>
    </xf>
    <xf numFmtId="0" fontId="0" fillId="0" borderId="18" xfId="0" applyBorder="1" applyAlignment="1" applyProtection="1">
      <alignment horizontal="right"/>
      <protection hidden="1"/>
    </xf>
    <xf numFmtId="0" fontId="0" fillId="0" borderId="13" xfId="0" applyBorder="1" applyAlignment="1" applyProtection="1">
      <alignment horizontal="right"/>
      <protection hidden="1"/>
    </xf>
    <xf numFmtId="0" fontId="0" fillId="6" borderId="0" xfId="0" applyFill="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10" fillId="6" borderId="10" xfId="3"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locked="0" hidden="1"/>
    </xf>
    <xf numFmtId="0" fontId="11" fillId="0" borderId="16" xfId="0" applyFont="1" applyBorder="1" applyAlignment="1" applyProtection="1">
      <alignment horizontal="left" vertical="center" indent="2"/>
      <protection hidden="1"/>
    </xf>
    <xf numFmtId="0" fontId="12" fillId="0" borderId="0" xfId="3" applyFont="1" applyAlignment="1" applyProtection="1">
      <alignment horizontal="justify" vertical="top"/>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15" xfId="0" applyFont="1" applyBorder="1" applyAlignment="1" applyProtection="1">
      <alignment horizontal="left" vertical="center" indent="2"/>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cellXfs>
  <cellStyles count="11">
    <cellStyle name="Comma" xfId="10" builtinId="3"/>
    <cellStyle name="Comma 2" xfId="7" xr:uid="{00000000-0005-0000-0000-000000000000}"/>
    <cellStyle name="Hyperlink" xfId="1" builtinId="8"/>
    <cellStyle name="Hyperlink 2" xfId="8" xr:uid="{00000000-0005-0000-0000-000002000000}"/>
    <cellStyle name="Normal" xfId="0" builtinId="0"/>
    <cellStyle name="Normal 2" xfId="6" xr:uid="{00000000-0005-0000-0000-000004000000}"/>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C15" sqref="C15"/>
    </sheetView>
  </sheetViews>
  <sheetFormatPr defaultRowHeight="15" x14ac:dyDescent="0.25"/>
  <cols>
    <col min="1" max="1" width="19.85546875" customWidth="1"/>
    <col min="11" max="11" width="27.140625" customWidth="1"/>
  </cols>
  <sheetData>
    <row r="2" spans="1:11" x14ac:dyDescent="0.25">
      <c r="A2" t="s">
        <v>120</v>
      </c>
    </row>
    <row r="3" spans="1:11" ht="15.75" x14ac:dyDescent="0.25">
      <c r="A3" t="s">
        <v>0</v>
      </c>
      <c r="B3" s="85" t="s">
        <v>119</v>
      </c>
      <c r="C3" s="85"/>
      <c r="D3" s="85"/>
      <c r="E3" s="85"/>
      <c r="F3" s="85"/>
      <c r="G3" s="85"/>
      <c r="H3" s="85"/>
      <c r="I3" s="85"/>
      <c r="J3" s="85"/>
      <c r="K3" s="85"/>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5002003284 NIT-436</v>
      </c>
      <c r="B1" s="3"/>
      <c r="C1" s="3"/>
      <c r="D1" s="4"/>
      <c r="E1" s="4"/>
      <c r="F1" s="4"/>
      <c r="G1" s="4"/>
      <c r="H1" s="4"/>
      <c r="I1" s="4"/>
      <c r="J1" s="4"/>
      <c r="K1" s="4"/>
      <c r="L1" s="5"/>
    </row>
    <row r="2" spans="1:12" ht="34.5" customHeight="1" x14ac:dyDescent="0.25">
      <c r="A2" s="89" t="str">
        <f>Sheet1!B3</f>
        <v>Renovation of old Brick drain and Construction of new RCC drain for strengthening of the drainage system of Jamshedpur SS</v>
      </c>
      <c r="B2" s="90"/>
      <c r="C2" s="90"/>
      <c r="D2" s="90"/>
      <c r="E2" s="90"/>
      <c r="F2" s="90"/>
      <c r="G2" s="90"/>
      <c r="H2" s="90"/>
      <c r="I2" s="90"/>
      <c r="J2" s="90"/>
      <c r="K2" s="90"/>
      <c r="L2" s="91"/>
    </row>
    <row r="3" spans="1:12" ht="15" hidden="1" customHeight="1" x14ac:dyDescent="0.25">
      <c r="A3" s="89"/>
      <c r="B3" s="90"/>
      <c r="C3" s="90"/>
      <c r="D3" s="90"/>
      <c r="E3" s="90"/>
      <c r="F3" s="90"/>
      <c r="G3" s="90"/>
      <c r="H3" s="90"/>
      <c r="I3" s="90"/>
      <c r="J3" s="90"/>
      <c r="K3" s="90"/>
      <c r="L3" s="91"/>
    </row>
    <row r="4" spans="1:12" x14ac:dyDescent="0.25">
      <c r="A4" s="86" t="s">
        <v>1</v>
      </c>
      <c r="B4" s="87"/>
      <c r="C4" s="87"/>
      <c r="D4" s="87"/>
      <c r="E4" s="87"/>
      <c r="F4" s="87"/>
      <c r="G4" s="87"/>
      <c r="H4" s="87"/>
      <c r="I4" s="87"/>
      <c r="J4" s="87"/>
      <c r="K4" s="87"/>
      <c r="L4" s="88"/>
    </row>
    <row r="5" spans="1:12" x14ac:dyDescent="0.25">
      <c r="A5" s="6"/>
      <c r="L5" s="7"/>
    </row>
    <row r="6" spans="1:12" ht="44.25" customHeight="1" x14ac:dyDescent="0.25">
      <c r="A6" s="8">
        <v>1</v>
      </c>
      <c r="B6" s="99" t="s">
        <v>5</v>
      </c>
      <c r="C6" s="99"/>
      <c r="D6" s="99"/>
      <c r="E6" s="99"/>
      <c r="F6" s="99"/>
      <c r="G6" s="99"/>
      <c r="H6" s="99"/>
      <c r="I6" s="99"/>
      <c r="J6" s="99"/>
      <c r="K6" s="99"/>
      <c r="L6" s="100"/>
    </row>
    <row r="7" spans="1:12" ht="51" customHeight="1" x14ac:dyDescent="0.25">
      <c r="A7" s="8">
        <v>2</v>
      </c>
      <c r="B7" s="99" t="s">
        <v>2</v>
      </c>
      <c r="C7" s="99"/>
      <c r="D7" s="99"/>
      <c r="E7" s="99"/>
      <c r="F7" s="99"/>
      <c r="G7" s="99"/>
      <c r="H7" s="99"/>
      <c r="I7" s="99"/>
      <c r="J7" s="99"/>
      <c r="K7" s="99"/>
      <c r="L7" s="100"/>
    </row>
    <row r="8" spans="1:12" ht="48" customHeight="1" x14ac:dyDescent="0.25">
      <c r="A8" s="8">
        <v>3</v>
      </c>
      <c r="B8" s="99" t="s">
        <v>3</v>
      </c>
      <c r="C8" s="99"/>
      <c r="D8" s="99"/>
      <c r="E8" s="99"/>
      <c r="F8" s="99"/>
      <c r="G8" s="99"/>
      <c r="H8" s="99"/>
      <c r="I8" s="99"/>
      <c r="J8" s="99"/>
      <c r="K8" s="99"/>
      <c r="L8" s="100"/>
    </row>
    <row r="9" spans="1:12" x14ac:dyDescent="0.25">
      <c r="A9" s="6"/>
      <c r="L9" s="7"/>
    </row>
    <row r="10" spans="1:12" ht="12.75" customHeight="1" x14ac:dyDescent="0.25">
      <c r="A10" s="6"/>
      <c r="L10" s="7"/>
    </row>
    <row r="11" spans="1:12" x14ac:dyDescent="0.25">
      <c r="A11" s="6"/>
      <c r="L11" s="7"/>
    </row>
    <row r="12" spans="1:12" x14ac:dyDescent="0.25">
      <c r="A12" s="96" t="s">
        <v>4</v>
      </c>
      <c r="B12" s="97"/>
      <c r="C12" s="97"/>
      <c r="D12" s="97"/>
      <c r="E12" s="97"/>
      <c r="F12" s="97"/>
      <c r="G12" s="97"/>
      <c r="H12" s="97"/>
      <c r="I12" s="97"/>
      <c r="J12" s="97"/>
      <c r="K12" s="97"/>
      <c r="L12" s="98"/>
    </row>
    <row r="13" spans="1:12" x14ac:dyDescent="0.25">
      <c r="A13" s="6"/>
      <c r="L13" s="7"/>
    </row>
    <row r="14" spans="1:12" ht="20.25" x14ac:dyDescent="0.25">
      <c r="A14" s="92" t="s">
        <v>6</v>
      </c>
      <c r="B14" s="93"/>
      <c r="C14" s="93"/>
      <c r="D14" s="93"/>
      <c r="E14" s="93"/>
      <c r="F14" s="93"/>
      <c r="G14" s="93"/>
      <c r="H14" s="93"/>
      <c r="L14" s="7"/>
    </row>
    <row r="15" spans="1:12" ht="16.5" x14ac:dyDescent="0.25">
      <c r="A15" s="94" t="s">
        <v>7</v>
      </c>
      <c r="B15" s="95"/>
      <c r="C15" s="95"/>
      <c r="D15" s="95"/>
      <c r="E15" s="95"/>
      <c r="F15" s="95"/>
      <c r="G15" s="95"/>
      <c r="H15" s="95"/>
      <c r="L15" s="7"/>
    </row>
    <row r="16" spans="1:12" ht="20.25" x14ac:dyDescent="0.25">
      <c r="A16" s="92" t="s">
        <v>8</v>
      </c>
      <c r="B16" s="93"/>
      <c r="C16" s="93"/>
      <c r="D16" s="93"/>
      <c r="E16" s="93"/>
      <c r="F16" s="93"/>
      <c r="G16" s="93"/>
      <c r="H16" s="93"/>
      <c r="L16" s="7"/>
    </row>
    <row r="17" spans="1:12" ht="16.5" x14ac:dyDescent="0.25">
      <c r="A17" s="94" t="s">
        <v>9</v>
      </c>
      <c r="B17" s="95"/>
      <c r="C17" s="95"/>
      <c r="D17" s="95"/>
      <c r="E17" s="95"/>
      <c r="F17" s="95"/>
      <c r="G17" s="95"/>
      <c r="H17" s="95"/>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6" sqref="E6:I6"/>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5002003284 NIT-436</v>
      </c>
      <c r="B1" s="1"/>
      <c r="C1" s="1"/>
    </row>
    <row r="2" spans="1:12" ht="39" customHeight="1" x14ac:dyDescent="0.25">
      <c r="A2" s="108" t="str">
        <f>Sheet1!B3</f>
        <v>Renovation of old Brick drain and Construction of new RCC drain for strengthening of the drainage system of Jamshedpur SS</v>
      </c>
      <c r="B2" s="108"/>
      <c r="C2" s="108"/>
      <c r="D2" s="108"/>
      <c r="E2" s="108"/>
      <c r="F2" s="108"/>
      <c r="G2" s="108"/>
      <c r="H2" s="108"/>
      <c r="I2" s="108"/>
      <c r="J2" s="108"/>
      <c r="K2" s="108"/>
      <c r="L2" s="108"/>
    </row>
    <row r="4" spans="1:12" x14ac:dyDescent="0.25">
      <c r="A4" s="87" t="s">
        <v>10</v>
      </c>
      <c r="B4" s="87"/>
      <c r="C4" s="87"/>
      <c r="D4" s="87"/>
      <c r="E4" s="87"/>
      <c r="F4" s="87"/>
      <c r="G4" s="87"/>
      <c r="H4" s="87"/>
      <c r="I4" s="87"/>
      <c r="J4" s="87"/>
      <c r="K4" s="87"/>
      <c r="L4" s="87"/>
    </row>
    <row r="6" spans="1:12" ht="47.25" customHeight="1" x14ac:dyDescent="0.25">
      <c r="A6" s="104" t="s">
        <v>11</v>
      </c>
      <c r="B6" s="104"/>
      <c r="C6" s="104"/>
      <c r="D6" s="104"/>
      <c r="E6" s="105"/>
      <c r="F6" s="105"/>
      <c r="G6" s="105"/>
      <c r="H6" s="105"/>
      <c r="I6" s="105"/>
      <c r="J6" s="53"/>
      <c r="K6" s="53"/>
    </row>
    <row r="7" spans="1:12" ht="45" customHeight="1" x14ac:dyDescent="0.25">
      <c r="A7" s="109" t="s">
        <v>12</v>
      </c>
      <c r="B7" s="109"/>
      <c r="C7" s="109"/>
      <c r="D7" s="110"/>
      <c r="E7" s="111"/>
      <c r="F7" s="111"/>
      <c r="G7" s="111"/>
      <c r="H7" s="111"/>
      <c r="I7" s="111"/>
      <c r="J7" s="53"/>
      <c r="K7" s="53"/>
    </row>
    <row r="8" spans="1:12" ht="42" customHeight="1" x14ac:dyDescent="0.25">
      <c r="E8" s="106"/>
      <c r="F8" s="106"/>
      <c r="G8" s="106"/>
      <c r="H8" s="106"/>
      <c r="I8" s="106"/>
      <c r="J8" s="53"/>
      <c r="K8" s="53"/>
    </row>
    <row r="9" spans="1:12" ht="46.5" customHeight="1" x14ac:dyDescent="0.25">
      <c r="E9" s="107"/>
      <c r="F9" s="107"/>
      <c r="G9" s="107"/>
      <c r="H9" s="107"/>
      <c r="I9" s="107"/>
      <c r="J9" s="53"/>
      <c r="K9" s="53"/>
    </row>
    <row r="10" spans="1:12" ht="30.75" customHeight="1" x14ac:dyDescent="0.25">
      <c r="A10" s="101" t="s">
        <v>13</v>
      </c>
      <c r="B10" s="101"/>
      <c r="C10" s="101"/>
      <c r="D10" s="101"/>
      <c r="E10" s="106"/>
      <c r="F10" s="106"/>
      <c r="G10" s="106"/>
      <c r="H10" s="106"/>
      <c r="I10" s="106"/>
      <c r="J10" s="53"/>
      <c r="K10" s="53"/>
    </row>
    <row r="11" spans="1:12" ht="29.25" customHeight="1" x14ac:dyDescent="0.25">
      <c r="A11" s="104" t="s">
        <v>14</v>
      </c>
      <c r="B11" s="104"/>
      <c r="C11" s="104"/>
      <c r="D11" s="104"/>
      <c r="E11" s="105"/>
      <c r="F11" s="105"/>
      <c r="G11" s="105"/>
      <c r="H11" s="105"/>
      <c r="I11" s="105"/>
      <c r="J11" s="53"/>
      <c r="K11" s="53"/>
    </row>
    <row r="12" spans="1:12" ht="29.25" customHeight="1" x14ac:dyDescent="0.25">
      <c r="A12" s="104" t="s">
        <v>15</v>
      </c>
      <c r="B12" s="104"/>
      <c r="C12" s="104"/>
      <c r="D12" s="104"/>
      <c r="E12" s="105"/>
      <c r="F12" s="105"/>
      <c r="G12" s="105"/>
      <c r="H12" s="105"/>
      <c r="I12" s="105"/>
      <c r="J12" s="53"/>
      <c r="K12" s="53"/>
    </row>
    <row r="13" spans="1:12" ht="29.25" customHeight="1" x14ac:dyDescent="0.25">
      <c r="A13" s="104" t="s">
        <v>16</v>
      </c>
      <c r="B13" s="104"/>
      <c r="C13" s="104"/>
      <c r="D13" s="104"/>
      <c r="E13" s="105"/>
      <c r="F13" s="105"/>
      <c r="G13" s="105"/>
      <c r="H13" s="105"/>
      <c r="I13" s="105"/>
      <c r="J13" s="53"/>
      <c r="K13" s="53"/>
    </row>
    <row r="14" spans="1:12" ht="31.5" customHeight="1" x14ac:dyDescent="0.25">
      <c r="A14" s="104" t="s">
        <v>17</v>
      </c>
      <c r="B14" s="104"/>
      <c r="C14" s="104"/>
      <c r="D14" s="104"/>
      <c r="E14" s="105"/>
      <c r="F14" s="105"/>
      <c r="G14" s="105"/>
      <c r="H14" s="105"/>
      <c r="I14" s="105"/>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01" t="s">
        <v>18</v>
      </c>
      <c r="B17" s="101"/>
      <c r="C17" s="101"/>
      <c r="D17" s="101"/>
      <c r="E17" s="102"/>
      <c r="F17" s="102"/>
      <c r="G17" s="102"/>
      <c r="H17" s="102"/>
      <c r="I17" s="102"/>
      <c r="J17" s="54"/>
      <c r="K17" s="54"/>
    </row>
    <row r="18" spans="1:11" ht="25.5" customHeight="1" x14ac:dyDescent="0.25">
      <c r="A18" s="101" t="s">
        <v>19</v>
      </c>
      <c r="B18" s="101"/>
      <c r="C18" s="101"/>
      <c r="D18" s="101"/>
      <c r="E18" s="103"/>
      <c r="F18" s="103"/>
      <c r="G18" s="103"/>
      <c r="H18" s="103"/>
      <c r="I18" s="103"/>
      <c r="J18" s="103"/>
      <c r="K18" s="103"/>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tabSelected="1" topLeftCell="A12" workbookViewId="0">
      <selection activeCell="H32" sqref="H32"/>
    </sheetView>
  </sheetViews>
  <sheetFormatPr defaultColWidth="9.140625" defaultRowHeight="15" x14ac:dyDescent="0.25"/>
  <cols>
    <col min="1" max="1" width="7.28515625" style="30" customWidth="1"/>
    <col min="2" max="2" width="12" style="65" customWidth="1"/>
    <col min="3" max="3" width="55.7109375" style="63" customWidth="1"/>
    <col min="4" max="4" width="12.42578125" style="30" customWidth="1"/>
    <col min="5" max="5" width="15.140625" style="65" hidden="1" customWidth="1"/>
    <col min="6" max="6" width="16.140625" style="65" customWidth="1"/>
    <col min="7" max="7" width="21.42578125" style="65" customWidth="1"/>
    <col min="8" max="8" width="24.140625" style="65" customWidth="1"/>
    <col min="9" max="9" width="20.140625" style="30" customWidth="1"/>
    <col min="10" max="16384" width="9.140625" style="30"/>
  </cols>
  <sheetData>
    <row r="1" spans="1:10" x14ac:dyDescent="0.25">
      <c r="A1" s="56" t="str">
        <f>Sheet1!A2</f>
        <v>RFX. No. 5002003284 NIT-436</v>
      </c>
      <c r="B1" s="64"/>
      <c r="C1" s="62"/>
    </row>
    <row r="2" spans="1:10" ht="30.95" customHeight="1" x14ac:dyDescent="0.25">
      <c r="A2" s="120" t="str">
        <f>Sheet1!B3</f>
        <v>Renovation of old Brick drain and Construction of new RCC drain for strengthening of the drainage system of Jamshedpur SS</v>
      </c>
      <c r="B2" s="120"/>
      <c r="C2" s="120"/>
      <c r="D2" s="120"/>
      <c r="E2" s="120"/>
      <c r="F2" s="120"/>
      <c r="G2" s="120"/>
      <c r="H2" s="120"/>
    </row>
    <row r="3" spans="1:10" x14ac:dyDescent="0.25">
      <c r="H3" s="66" t="s">
        <v>59</v>
      </c>
      <c r="J3" s="48"/>
    </row>
    <row r="4" spans="1:10" ht="36" customHeight="1" x14ac:dyDescent="0.25">
      <c r="A4" s="123" t="s">
        <v>11</v>
      </c>
      <c r="B4" s="124"/>
      <c r="C4" s="127">
        <f>Details!E6</f>
        <v>0</v>
      </c>
      <c r="D4" s="128"/>
      <c r="G4" s="67" t="s">
        <v>20</v>
      </c>
      <c r="H4" s="66"/>
      <c r="I4" s="48"/>
    </row>
    <row r="5" spans="1:10" ht="33" customHeight="1" x14ac:dyDescent="0.25">
      <c r="A5" s="123" t="s">
        <v>12</v>
      </c>
      <c r="B5" s="124"/>
      <c r="C5" s="127">
        <f>Details!E7</f>
        <v>0</v>
      </c>
      <c r="D5" s="128"/>
      <c r="G5" s="121" t="s">
        <v>21</v>
      </c>
      <c r="H5" s="121"/>
      <c r="I5" s="50"/>
    </row>
    <row r="6" spans="1:10" ht="42" customHeight="1" x14ac:dyDescent="0.25">
      <c r="A6" s="125"/>
      <c r="B6" s="126"/>
      <c r="C6" s="127">
        <f>Details!E8</f>
        <v>0</v>
      </c>
      <c r="D6" s="128"/>
      <c r="G6" s="122" t="s">
        <v>22</v>
      </c>
      <c r="H6" s="122"/>
      <c r="I6" s="50"/>
    </row>
    <row r="7" spans="1:10" ht="36.950000000000003" customHeight="1" x14ac:dyDescent="0.25">
      <c r="A7" s="123"/>
      <c r="B7" s="124"/>
      <c r="C7" s="127">
        <f>Details!E9</f>
        <v>0</v>
      </c>
      <c r="D7" s="128"/>
      <c r="G7" s="122" t="s">
        <v>23</v>
      </c>
      <c r="H7" s="122"/>
      <c r="I7" s="55"/>
    </row>
    <row r="9" spans="1:10" s="73" customFormat="1" x14ac:dyDescent="0.25">
      <c r="A9" s="113" t="s">
        <v>60</v>
      </c>
      <c r="B9" s="113" t="s">
        <v>82</v>
      </c>
      <c r="C9" s="113" t="s">
        <v>83</v>
      </c>
      <c r="D9" s="114" t="s">
        <v>84</v>
      </c>
      <c r="E9" s="113" t="s">
        <v>85</v>
      </c>
      <c r="F9" s="113" t="s">
        <v>118</v>
      </c>
      <c r="G9" s="113" t="s">
        <v>86</v>
      </c>
      <c r="H9" s="113" t="s">
        <v>87</v>
      </c>
      <c r="I9" s="112"/>
      <c r="J9" s="74"/>
    </row>
    <row r="10" spans="1:10" s="73" customFormat="1" ht="31.5" customHeight="1" x14ac:dyDescent="0.25">
      <c r="A10" s="113"/>
      <c r="B10" s="113"/>
      <c r="C10" s="113"/>
      <c r="D10" s="114"/>
      <c r="E10" s="113"/>
      <c r="F10" s="113"/>
      <c r="G10" s="113"/>
      <c r="H10" s="113"/>
      <c r="I10" s="112"/>
      <c r="J10" s="74"/>
    </row>
    <row r="11" spans="1:10" s="73" customFormat="1" x14ac:dyDescent="0.25">
      <c r="A11" s="75" t="s">
        <v>88</v>
      </c>
      <c r="B11" s="118" t="s">
        <v>89</v>
      </c>
      <c r="C11" s="118"/>
      <c r="D11" s="75"/>
      <c r="E11" s="75"/>
      <c r="F11" s="75"/>
      <c r="G11" s="75"/>
      <c r="H11" s="75"/>
      <c r="I11" s="74"/>
      <c r="J11" s="74"/>
    </row>
    <row r="12" spans="1:10" s="73" customFormat="1" ht="53.25" customHeight="1" x14ac:dyDescent="0.25">
      <c r="A12" s="76">
        <v>1</v>
      </c>
      <c r="B12" s="76" t="s">
        <v>90</v>
      </c>
      <c r="C12" s="77" t="s">
        <v>91</v>
      </c>
      <c r="D12" s="78" t="s">
        <v>92</v>
      </c>
      <c r="E12" s="79">
        <v>174.04</v>
      </c>
      <c r="F12" s="80">
        <f t="shared" ref="F12:F27" si="0" xml:space="preserve"> (100/118)* E12</f>
        <v>147.4915254237288</v>
      </c>
      <c r="G12" s="80">
        <f>49.5+285+43.2+36+184</f>
        <v>597.70000000000005</v>
      </c>
      <c r="H12" s="81">
        <f xml:space="preserve"> F12* G12</f>
        <v>88155.684745762715</v>
      </c>
      <c r="I12" s="74"/>
      <c r="J12" s="74"/>
    </row>
    <row r="13" spans="1:10" s="73" customFormat="1" ht="102" x14ac:dyDescent="0.25">
      <c r="A13" s="76">
        <v>2</v>
      </c>
      <c r="B13" s="76" t="s">
        <v>93</v>
      </c>
      <c r="C13" s="77" t="s">
        <v>94</v>
      </c>
      <c r="D13" s="78" t="s">
        <v>92</v>
      </c>
      <c r="E13" s="80">
        <v>2060.1999999999998</v>
      </c>
      <c r="F13" s="80">
        <f t="shared" si="0"/>
        <v>1745.9322033898302</v>
      </c>
      <c r="G13" s="80">
        <f>49.5+285+43.2+36+14.96</f>
        <v>428.65999999999997</v>
      </c>
      <c r="H13" s="81">
        <f t="shared" ref="H13:H30" si="1" xml:space="preserve"> F13* G13</f>
        <v>748411.29830508458</v>
      </c>
      <c r="I13" s="74"/>
      <c r="J13" s="74"/>
    </row>
    <row r="14" spans="1:10" s="73" customFormat="1" ht="97.5" customHeight="1" x14ac:dyDescent="0.25">
      <c r="A14" s="76">
        <v>3</v>
      </c>
      <c r="B14" s="76" t="s">
        <v>75</v>
      </c>
      <c r="C14" s="77" t="s">
        <v>95</v>
      </c>
      <c r="D14" s="78" t="s">
        <v>92</v>
      </c>
      <c r="E14" s="79">
        <v>177.5</v>
      </c>
      <c r="F14" s="80">
        <f t="shared" si="0"/>
        <v>150.42372881355931</v>
      </c>
      <c r="G14" s="80">
        <f>82.5+483.75+64.5+69.75+19.89</f>
        <v>720.39</v>
      </c>
      <c r="H14" s="81">
        <f t="shared" si="1"/>
        <v>108363.74999999999</v>
      </c>
      <c r="I14" s="74"/>
      <c r="J14" s="74"/>
    </row>
    <row r="15" spans="1:10" s="73" customFormat="1" ht="81" customHeight="1" x14ac:dyDescent="0.25">
      <c r="A15" s="76">
        <v>4</v>
      </c>
      <c r="B15" s="76">
        <v>2.25</v>
      </c>
      <c r="C15" s="77" t="s">
        <v>96</v>
      </c>
      <c r="D15" s="78" t="s">
        <v>92</v>
      </c>
      <c r="E15" s="79">
        <v>196</v>
      </c>
      <c r="F15" s="80">
        <f t="shared" si="0"/>
        <v>166.10169491525423</v>
      </c>
      <c r="G15" s="80">
        <f>37.88+230.25+37.3+38.25+1.99</f>
        <v>345.67</v>
      </c>
      <c r="H15" s="81">
        <f t="shared" si="1"/>
        <v>57416.372881355928</v>
      </c>
      <c r="I15" s="74"/>
      <c r="J15" s="74"/>
    </row>
    <row r="16" spans="1:10" s="73" customFormat="1" ht="84" customHeight="1" x14ac:dyDescent="0.25">
      <c r="A16" s="76">
        <v>5</v>
      </c>
      <c r="B16" s="76" t="s">
        <v>61</v>
      </c>
      <c r="C16" s="77" t="s">
        <v>97</v>
      </c>
      <c r="D16" s="78" t="s">
        <v>92</v>
      </c>
      <c r="E16" s="79">
        <v>6812</v>
      </c>
      <c r="F16" s="80">
        <f t="shared" si="0"/>
        <v>5772.8813559322034</v>
      </c>
      <c r="G16" s="80">
        <f>5.98+45+6+8.1+1.23</f>
        <v>66.31</v>
      </c>
      <c r="H16" s="81">
        <f t="shared" si="1"/>
        <v>382799.76271186443</v>
      </c>
      <c r="I16" s="74"/>
      <c r="J16" s="74"/>
    </row>
    <row r="17" spans="1:10" s="73" customFormat="1" ht="96" customHeight="1" x14ac:dyDescent="0.25">
      <c r="A17" s="76">
        <v>6</v>
      </c>
      <c r="B17" s="76" t="s">
        <v>72</v>
      </c>
      <c r="C17" s="77" t="s">
        <v>98</v>
      </c>
      <c r="D17" s="78" t="s">
        <v>92</v>
      </c>
      <c r="E17" s="79">
        <v>9045.75</v>
      </c>
      <c r="F17" s="80">
        <f t="shared" si="0"/>
        <v>7665.889830508474</v>
      </c>
      <c r="G17" s="80">
        <f>38.64+208.5+21.2+23.4</f>
        <v>291.73999999999995</v>
      </c>
      <c r="H17" s="81">
        <f t="shared" si="1"/>
        <v>2236446.6991525418</v>
      </c>
      <c r="I17" s="74"/>
      <c r="J17" s="74"/>
    </row>
    <row r="18" spans="1:10" s="73" customFormat="1" ht="75.75" customHeight="1" x14ac:dyDescent="0.25">
      <c r="A18" s="76">
        <v>7</v>
      </c>
      <c r="B18" s="76" t="s">
        <v>62</v>
      </c>
      <c r="C18" s="77" t="s">
        <v>99</v>
      </c>
      <c r="D18" s="78" t="s">
        <v>100</v>
      </c>
      <c r="E18" s="79">
        <v>107.85</v>
      </c>
      <c r="F18" s="80">
        <f t="shared" si="0"/>
        <v>91.398305084745758</v>
      </c>
      <c r="G18" s="80">
        <f>1988.2+4562.25+939.68+1181.52</f>
        <v>8671.65</v>
      </c>
      <c r="H18" s="81">
        <f t="shared" si="1"/>
        <v>792574.11228813557</v>
      </c>
      <c r="I18" s="74"/>
      <c r="J18" s="74"/>
    </row>
    <row r="19" spans="1:10" s="73" customFormat="1" ht="53.25" customHeight="1" x14ac:dyDescent="0.25">
      <c r="A19" s="76">
        <v>8</v>
      </c>
      <c r="B19" s="76" t="s">
        <v>78</v>
      </c>
      <c r="C19" s="77" t="s">
        <v>101</v>
      </c>
      <c r="D19" s="78" t="s">
        <v>71</v>
      </c>
      <c r="E19" s="79">
        <v>392.15</v>
      </c>
      <c r="F19" s="80">
        <f t="shared" si="0"/>
        <v>332.33050847457622</v>
      </c>
      <c r="G19" s="80">
        <f>418+2730+316+330+20.25</f>
        <v>3814.25</v>
      </c>
      <c r="H19" s="81">
        <f t="shared" si="1"/>
        <v>1267591.6419491523</v>
      </c>
      <c r="I19" s="74"/>
      <c r="J19" s="74"/>
    </row>
    <row r="20" spans="1:10" s="73" customFormat="1" ht="65.25" customHeight="1" x14ac:dyDescent="0.25">
      <c r="A20" s="76">
        <v>9</v>
      </c>
      <c r="B20" s="76" t="s">
        <v>102</v>
      </c>
      <c r="C20" s="77" t="s">
        <v>103</v>
      </c>
      <c r="D20" s="78" t="s">
        <v>92</v>
      </c>
      <c r="E20" s="80">
        <v>2434.25</v>
      </c>
      <c r="F20" s="80">
        <f t="shared" si="0"/>
        <v>2062.9237288135591</v>
      </c>
      <c r="G20" s="80">
        <v>42.1</v>
      </c>
      <c r="H20" s="81">
        <f t="shared" si="1"/>
        <v>86849.088983050839</v>
      </c>
      <c r="I20" s="74"/>
      <c r="J20" s="74"/>
    </row>
    <row r="21" spans="1:10" s="73" customFormat="1" ht="114.75" x14ac:dyDescent="0.25">
      <c r="A21" s="76">
        <v>10</v>
      </c>
      <c r="B21" s="76">
        <v>15.56</v>
      </c>
      <c r="C21" s="77" t="s">
        <v>104</v>
      </c>
      <c r="D21" s="78" t="s">
        <v>71</v>
      </c>
      <c r="E21" s="80">
        <v>54.65</v>
      </c>
      <c r="F21" s="80">
        <f t="shared" si="0"/>
        <v>46.313559322033896</v>
      </c>
      <c r="G21" s="80">
        <v>4246.8999999999996</v>
      </c>
      <c r="H21" s="81">
        <f t="shared" si="1"/>
        <v>196689.05508474575</v>
      </c>
      <c r="I21" s="74"/>
      <c r="J21" s="74"/>
    </row>
    <row r="22" spans="1:10" s="73" customFormat="1" ht="97.5" customHeight="1" x14ac:dyDescent="0.25">
      <c r="A22" s="76">
        <v>11</v>
      </c>
      <c r="B22" s="76" t="s">
        <v>76</v>
      </c>
      <c r="C22" s="77" t="s">
        <v>105</v>
      </c>
      <c r="D22" s="78" t="s">
        <v>92</v>
      </c>
      <c r="E22" s="79">
        <v>7878.5</v>
      </c>
      <c r="F22" s="80">
        <f t="shared" si="0"/>
        <v>6676.6949152542365</v>
      </c>
      <c r="G22" s="80">
        <v>16.68</v>
      </c>
      <c r="H22" s="81">
        <f t="shared" si="1"/>
        <v>111367.27118644066</v>
      </c>
      <c r="I22" s="74"/>
      <c r="J22" s="74"/>
    </row>
    <row r="23" spans="1:10" s="73" customFormat="1" ht="48.75" customHeight="1" x14ac:dyDescent="0.25">
      <c r="A23" s="76">
        <v>12</v>
      </c>
      <c r="B23" s="76" t="s">
        <v>79</v>
      </c>
      <c r="C23" s="77" t="s">
        <v>106</v>
      </c>
      <c r="D23" s="78" t="s">
        <v>92</v>
      </c>
      <c r="E23" s="79">
        <v>7132.25</v>
      </c>
      <c r="F23" s="80">
        <f t="shared" si="0"/>
        <v>6044.2796610169489</v>
      </c>
      <c r="G23" s="80">
        <v>14.4</v>
      </c>
      <c r="H23" s="81">
        <f t="shared" si="1"/>
        <v>87037.627118644072</v>
      </c>
      <c r="I23" s="74"/>
      <c r="J23" s="74"/>
    </row>
    <row r="24" spans="1:10" s="73" customFormat="1" ht="45.75" customHeight="1" x14ac:dyDescent="0.25">
      <c r="A24" s="76">
        <v>13</v>
      </c>
      <c r="B24" s="82" t="s">
        <v>107</v>
      </c>
      <c r="C24" s="77" t="s">
        <v>108</v>
      </c>
      <c r="D24" s="78" t="s">
        <v>71</v>
      </c>
      <c r="E24" s="80">
        <v>506.6</v>
      </c>
      <c r="F24" s="80">
        <f t="shared" si="0"/>
        <v>429.32203389830511</v>
      </c>
      <c r="G24" s="80">
        <v>4366.8999999999996</v>
      </c>
      <c r="H24" s="81">
        <f t="shared" si="1"/>
        <v>1874806.3898305085</v>
      </c>
      <c r="I24" s="74"/>
      <c r="J24" s="74"/>
    </row>
    <row r="25" spans="1:10" s="73" customFormat="1" ht="63.75" customHeight="1" x14ac:dyDescent="0.25">
      <c r="A25" s="76">
        <v>14</v>
      </c>
      <c r="B25" s="76" t="s">
        <v>109</v>
      </c>
      <c r="C25" s="77" t="s">
        <v>110</v>
      </c>
      <c r="D25" s="78" t="s">
        <v>111</v>
      </c>
      <c r="E25" s="80">
        <v>994.3</v>
      </c>
      <c r="F25" s="80">
        <f t="shared" si="0"/>
        <v>842.62711864406776</v>
      </c>
      <c r="G25" s="80">
        <v>30</v>
      </c>
      <c r="H25" s="81">
        <f t="shared" si="1"/>
        <v>25278.813559322032</v>
      </c>
      <c r="I25" s="74"/>
      <c r="J25" s="74"/>
    </row>
    <row r="26" spans="1:10" s="73" customFormat="1" ht="79.5" customHeight="1" x14ac:dyDescent="0.25">
      <c r="A26" s="76">
        <v>15</v>
      </c>
      <c r="B26" s="76" t="s">
        <v>80</v>
      </c>
      <c r="C26" s="77" t="s">
        <v>112</v>
      </c>
      <c r="D26" s="78" t="s">
        <v>63</v>
      </c>
      <c r="E26" s="79">
        <v>172.6</v>
      </c>
      <c r="F26" s="80">
        <f t="shared" si="0"/>
        <v>146.27118644067795</v>
      </c>
      <c r="G26" s="80">
        <v>650</v>
      </c>
      <c r="H26" s="81">
        <f t="shared" si="1"/>
        <v>95076.271186440674</v>
      </c>
      <c r="I26" s="74"/>
      <c r="J26" s="74"/>
    </row>
    <row r="27" spans="1:10" s="73" customFormat="1" ht="38.25" x14ac:dyDescent="0.25">
      <c r="A27" s="76">
        <v>16</v>
      </c>
      <c r="B27" s="76" t="s">
        <v>77</v>
      </c>
      <c r="C27" s="77" t="s">
        <v>113</v>
      </c>
      <c r="D27" s="78" t="s">
        <v>92</v>
      </c>
      <c r="E27" s="79">
        <v>6518.6</v>
      </c>
      <c r="F27" s="80">
        <f t="shared" si="0"/>
        <v>5524.2372881355932</v>
      </c>
      <c r="G27" s="80">
        <v>30</v>
      </c>
      <c r="H27" s="81">
        <f xml:space="preserve"> F27* G27</f>
        <v>165727.11864406778</v>
      </c>
      <c r="I27" s="74"/>
      <c r="J27" s="74"/>
    </row>
    <row r="28" spans="1:10" s="73" customFormat="1" x14ac:dyDescent="0.25">
      <c r="A28" s="83" t="s">
        <v>114</v>
      </c>
      <c r="B28" s="119" t="s">
        <v>115</v>
      </c>
      <c r="C28" s="119"/>
      <c r="D28" s="78"/>
      <c r="E28" s="80"/>
      <c r="F28" s="80"/>
      <c r="G28" s="80"/>
      <c r="H28" s="81"/>
      <c r="I28" s="74"/>
      <c r="J28" s="74"/>
    </row>
    <row r="29" spans="1:10" s="73" customFormat="1" ht="38.25" x14ac:dyDescent="0.25">
      <c r="A29" s="76">
        <v>17</v>
      </c>
      <c r="B29" s="84"/>
      <c r="C29" s="77" t="s">
        <v>116</v>
      </c>
      <c r="D29" s="78" t="s">
        <v>81</v>
      </c>
      <c r="E29" s="80">
        <f>51200*1.1</f>
        <v>56320.000000000007</v>
      </c>
      <c r="F29" s="80">
        <f>E29</f>
        <v>56320.000000000007</v>
      </c>
      <c r="G29" s="80">
        <v>2</v>
      </c>
      <c r="H29" s="81">
        <f t="shared" si="1"/>
        <v>112640.00000000001</v>
      </c>
      <c r="I29" s="74"/>
      <c r="J29" s="74"/>
    </row>
    <row r="30" spans="1:10" s="73" customFormat="1" ht="38.25" x14ac:dyDescent="0.25">
      <c r="A30" s="76">
        <v>18</v>
      </c>
      <c r="B30" s="84"/>
      <c r="C30" s="77" t="s">
        <v>117</v>
      </c>
      <c r="D30" s="78" t="s">
        <v>81</v>
      </c>
      <c r="E30" s="80">
        <f>3850*1.1</f>
        <v>4235</v>
      </c>
      <c r="F30" s="80">
        <f>E30</f>
        <v>4235</v>
      </c>
      <c r="G30" s="80">
        <v>2</v>
      </c>
      <c r="H30" s="81">
        <f t="shared" si="1"/>
        <v>8470</v>
      </c>
      <c r="I30" s="74"/>
      <c r="J30" s="74"/>
    </row>
    <row r="31" spans="1:10" x14ac:dyDescent="0.25">
      <c r="A31" s="115" t="s">
        <v>73</v>
      </c>
      <c r="B31" s="116"/>
      <c r="C31" s="116"/>
      <c r="D31" s="116"/>
      <c r="E31" s="116"/>
      <c r="F31" s="116"/>
      <c r="G31" s="117"/>
      <c r="H31" s="61">
        <f>SUM(H12:H30)</f>
        <v>8445700.9576271158</v>
      </c>
    </row>
    <row r="32" spans="1:10" x14ac:dyDescent="0.25">
      <c r="A32" s="129" t="s">
        <v>64</v>
      </c>
      <c r="B32" s="130"/>
      <c r="C32" s="130"/>
      <c r="D32" s="130"/>
      <c r="E32" s="130"/>
      <c r="F32" s="130"/>
      <c r="G32" s="131"/>
      <c r="H32" s="58"/>
    </row>
    <row r="33" spans="1:9" ht="15.75" x14ac:dyDescent="0.25">
      <c r="A33" s="132" t="s">
        <v>65</v>
      </c>
      <c r="B33" s="133"/>
      <c r="C33" s="133"/>
      <c r="D33" s="133"/>
      <c r="E33" s="133"/>
      <c r="F33" s="133"/>
      <c r="G33" s="134"/>
      <c r="H33" s="57">
        <f>H31*(1+H32)</f>
        <v>8445700.9576271158</v>
      </c>
    </row>
    <row r="34" spans="1:9" x14ac:dyDescent="0.25">
      <c r="A34" s="135" t="s">
        <v>66</v>
      </c>
      <c r="B34" s="136"/>
      <c r="C34" s="136"/>
      <c r="D34" s="137"/>
      <c r="E34" s="68"/>
      <c r="F34" s="69"/>
      <c r="G34" s="70" t="s">
        <v>69</v>
      </c>
      <c r="H34" s="60">
        <f>H33*F34</f>
        <v>0</v>
      </c>
    </row>
    <row r="35" spans="1:9" x14ac:dyDescent="0.25">
      <c r="A35" s="135" t="s">
        <v>67</v>
      </c>
      <c r="B35" s="136"/>
      <c r="C35" s="136"/>
      <c r="D35" s="136"/>
      <c r="E35" s="136"/>
      <c r="F35" s="136"/>
      <c r="G35" s="137"/>
      <c r="H35" s="59">
        <f>H33+H34</f>
        <v>8445700.9576271158</v>
      </c>
    </row>
    <row r="37" spans="1:9" x14ac:dyDescent="0.25">
      <c r="A37" s="56" t="s">
        <v>74</v>
      </c>
      <c r="B37" s="64"/>
      <c r="C37" s="62"/>
      <c r="D37" s="56"/>
      <c r="E37" s="64"/>
      <c r="F37" s="64"/>
      <c r="G37" s="64"/>
      <c r="H37" s="64"/>
      <c r="I37" s="56"/>
    </row>
    <row r="39" spans="1:9" x14ac:dyDescent="0.25">
      <c r="A39" s="30" t="s">
        <v>19</v>
      </c>
      <c r="B39" s="138">
        <f>Details!E18</f>
        <v>0</v>
      </c>
      <c r="C39" s="138"/>
      <c r="G39" s="65" t="s">
        <v>68</v>
      </c>
      <c r="H39" s="71">
        <f>Details!E13</f>
        <v>0</v>
      </c>
    </row>
    <row r="41" spans="1:9" x14ac:dyDescent="0.25">
      <c r="A41" s="30" t="s">
        <v>18</v>
      </c>
      <c r="B41" s="138">
        <f>Details!E17</f>
        <v>0</v>
      </c>
      <c r="C41" s="138"/>
      <c r="G41" s="65" t="s">
        <v>24</v>
      </c>
      <c r="H41" s="71">
        <f>Details!E14</f>
        <v>0</v>
      </c>
    </row>
  </sheetData>
  <sheetProtection algorithmName="SHA-512" hashValue="LS7nKxNhtFSFiB2+mY0fTZF0HwHhVN6GEGzUsIEh9+Qn5r8IamT+6VcK2jie9rDwbtWTFYjjYwJZe6ZIE9D6kQ==" saltValue="rpQMcf+d5x3s9xdqLvrQdg==" spinCount="100000" sheet="1" selectLockedCells="1"/>
  <mergeCells count="30">
    <mergeCell ref="A32:G32"/>
    <mergeCell ref="A33:G33"/>
    <mergeCell ref="A35:G35"/>
    <mergeCell ref="B39:C39"/>
    <mergeCell ref="B41:C41"/>
    <mergeCell ref="A34:D34"/>
    <mergeCell ref="A2:H2"/>
    <mergeCell ref="G5:H5"/>
    <mergeCell ref="G6:H6"/>
    <mergeCell ref="G7:H7"/>
    <mergeCell ref="A4:B4"/>
    <mergeCell ref="A5:B5"/>
    <mergeCell ref="A6:B6"/>
    <mergeCell ref="C4:D4"/>
    <mergeCell ref="C5:D5"/>
    <mergeCell ref="C6:D6"/>
    <mergeCell ref="C7:D7"/>
    <mergeCell ref="A7:B7"/>
    <mergeCell ref="A31:G31"/>
    <mergeCell ref="A9:A10"/>
    <mergeCell ref="B11:C11"/>
    <mergeCell ref="B28:C28"/>
    <mergeCell ref="H9:H10"/>
    <mergeCell ref="B9:B10"/>
    <mergeCell ref="I9:I10"/>
    <mergeCell ref="C9:C10"/>
    <mergeCell ref="D9:D10"/>
    <mergeCell ref="E9:E10"/>
    <mergeCell ref="F9:F10"/>
    <mergeCell ref="G9:G10"/>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9" workbookViewId="0">
      <selection activeCell="H16" sqref="H16"/>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 5002003284 NIT-436</v>
      </c>
      <c r="B1" s="47"/>
      <c r="C1" s="47"/>
    </row>
    <row r="2" spans="1:8" ht="31.5" customHeight="1" x14ac:dyDescent="0.25">
      <c r="A2" s="144" t="str">
        <f>Sheet1!B3</f>
        <v>Renovation of old Brick drain and Construction of new RCC drain for strengthening of the drainage system of Jamshedpur SS</v>
      </c>
      <c r="B2" s="144"/>
      <c r="C2" s="144"/>
      <c r="D2" s="144"/>
      <c r="E2" s="144"/>
      <c r="F2" s="144"/>
      <c r="G2" s="144"/>
      <c r="H2" s="144"/>
    </row>
    <row r="4" spans="1:8" ht="30.75" customHeight="1" x14ac:dyDescent="0.25">
      <c r="A4" s="154" t="s">
        <v>11</v>
      </c>
      <c r="B4" s="154"/>
      <c r="C4" s="142">
        <f>Details!E13</f>
        <v>0</v>
      </c>
      <c r="D4" s="142"/>
      <c r="E4" s="49"/>
      <c r="F4" s="50" t="s">
        <v>20</v>
      </c>
    </row>
    <row r="5" spans="1:8" ht="27.75" customHeight="1" x14ac:dyDescent="0.25">
      <c r="A5" s="154" t="s">
        <v>12</v>
      </c>
      <c r="B5" s="154"/>
      <c r="C5" s="142">
        <f>Details!E7</f>
        <v>0</v>
      </c>
      <c r="D5" s="142"/>
      <c r="E5" s="49"/>
      <c r="F5" s="155" t="s">
        <v>21</v>
      </c>
      <c r="G5" s="155"/>
      <c r="H5" s="155"/>
    </row>
    <row r="6" spans="1:8" ht="32.25" customHeight="1" x14ac:dyDescent="0.25">
      <c r="C6" s="142">
        <f>Details!E8</f>
        <v>0</v>
      </c>
      <c r="D6" s="142"/>
      <c r="E6" s="49"/>
      <c r="F6" s="155" t="s">
        <v>22</v>
      </c>
      <c r="G6" s="155"/>
      <c r="H6" s="155"/>
    </row>
    <row r="7" spans="1:8" ht="30.75" customHeight="1" x14ac:dyDescent="0.25">
      <c r="C7" s="142">
        <f>Details!E9</f>
        <v>0</v>
      </c>
      <c r="D7" s="142"/>
      <c r="E7" s="49"/>
      <c r="F7" s="143" t="s">
        <v>23</v>
      </c>
      <c r="G7" s="143"/>
      <c r="H7" s="143"/>
    </row>
    <row r="8" spans="1:8" ht="15.75" thickBot="1" x14ac:dyDescent="0.3">
      <c r="A8" s="123"/>
      <c r="B8" s="123"/>
      <c r="C8" s="123"/>
      <c r="D8" s="123"/>
      <c r="E8" s="123"/>
      <c r="F8" s="123"/>
      <c r="G8" s="123"/>
      <c r="H8" s="123"/>
    </row>
    <row r="9" spans="1:8" x14ac:dyDescent="0.25">
      <c r="A9" s="145" t="s">
        <v>25</v>
      </c>
      <c r="B9" s="146"/>
      <c r="C9" s="146"/>
      <c r="D9" s="146"/>
      <c r="E9" s="146"/>
      <c r="F9" s="146"/>
      <c r="G9" s="146"/>
      <c r="H9" s="147"/>
    </row>
    <row r="10" spans="1:8" x14ac:dyDescent="0.25">
      <c r="A10" s="148"/>
      <c r="B10" s="149"/>
      <c r="C10" s="149"/>
      <c r="D10" s="149"/>
      <c r="E10" s="149"/>
      <c r="F10" s="149"/>
      <c r="G10" s="149"/>
      <c r="H10" s="150"/>
    </row>
    <row r="11" spans="1:8" x14ac:dyDescent="0.25">
      <c r="A11" s="148"/>
      <c r="B11" s="149"/>
      <c r="C11" s="149"/>
      <c r="D11" s="149"/>
      <c r="E11" s="149"/>
      <c r="F11" s="149"/>
      <c r="G11" s="149"/>
      <c r="H11" s="150"/>
    </row>
    <row r="12" spans="1:8" ht="2.25" customHeight="1" thickBot="1" x14ac:dyDescent="0.3">
      <c r="A12" s="151"/>
      <c r="B12" s="152"/>
      <c r="C12" s="152"/>
      <c r="D12" s="152"/>
      <c r="E12" s="152"/>
      <c r="F12" s="152"/>
      <c r="G12" s="152"/>
      <c r="H12" s="153"/>
    </row>
    <row r="13" spans="1:8" x14ac:dyDescent="0.25">
      <c r="A13" s="140"/>
      <c r="B13" s="140"/>
      <c r="C13" s="140"/>
      <c r="D13" s="140"/>
      <c r="E13" s="140"/>
      <c r="F13" s="140"/>
      <c r="G13" s="140"/>
      <c r="H13" s="140"/>
    </row>
    <row r="14" spans="1:8" ht="30" customHeight="1" x14ac:dyDescent="0.25">
      <c r="A14" s="141" t="s">
        <v>26</v>
      </c>
      <c r="B14" s="141"/>
      <c r="C14" s="141" t="s">
        <v>70</v>
      </c>
      <c r="D14" s="141"/>
      <c r="E14" s="141"/>
      <c r="F14" s="141"/>
      <c r="G14" s="141"/>
      <c r="H14" s="72">
        <f>'Schedule-I'!H33</f>
        <v>8445700.9576271158</v>
      </c>
    </row>
    <row r="15" spans="1:8" ht="31.5" customHeight="1" x14ac:dyDescent="0.25">
      <c r="A15" s="141" t="s">
        <v>27</v>
      </c>
      <c r="B15" s="141"/>
      <c r="C15" s="141" t="s">
        <v>28</v>
      </c>
      <c r="D15" s="141"/>
      <c r="E15" s="141"/>
      <c r="F15" s="141"/>
      <c r="G15" s="141"/>
      <c r="H15" s="46">
        <f>'Schedule-I'!H34</f>
        <v>0</v>
      </c>
    </row>
    <row r="16" spans="1:8" ht="29.25" customHeight="1" x14ac:dyDescent="0.25">
      <c r="A16" s="141" t="s">
        <v>29</v>
      </c>
      <c r="B16" s="141"/>
      <c r="C16" s="141" t="s">
        <v>30</v>
      </c>
      <c r="D16" s="141"/>
      <c r="E16" s="141"/>
      <c r="F16" s="141"/>
      <c r="G16" s="141"/>
      <c r="H16" s="46">
        <f>SUM(H14:H15)</f>
        <v>8445700.9576271158</v>
      </c>
    </row>
    <row r="19" spans="1:8" ht="25.5" customHeight="1" x14ac:dyDescent="0.25">
      <c r="A19" s="48" t="s">
        <v>19</v>
      </c>
      <c r="B19" s="139">
        <f>Details!E2</f>
        <v>0</v>
      </c>
      <c r="C19" s="139"/>
      <c r="D19" s="51"/>
      <c r="E19" s="123" t="s">
        <v>16</v>
      </c>
      <c r="F19" s="123"/>
      <c r="G19" s="139">
        <f>Details!E13</f>
        <v>0</v>
      </c>
      <c r="H19" s="139"/>
    </row>
    <row r="20" spans="1:8" ht="24.75" customHeight="1" x14ac:dyDescent="0.25">
      <c r="A20" s="48" t="s">
        <v>18</v>
      </c>
      <c r="B20" s="139">
        <f>Details!E1</f>
        <v>0</v>
      </c>
      <c r="C20" s="139"/>
      <c r="D20" s="51"/>
      <c r="E20" s="123" t="s">
        <v>24</v>
      </c>
      <c r="F20" s="123"/>
      <c r="G20" s="139">
        <f>Details!E14</f>
        <v>0</v>
      </c>
      <c r="H20" s="139"/>
    </row>
  </sheetData>
  <sheetProtection algorithmName="SHA-512" hashValue="S/VCTqRjvHG7QU7VQZGZ9nJ7O5hY4Kz9FIJ5OYbhnlS5/9x9sGNYeshTI9Lw10EQMAiH8StjNtw5EXs/vH3N9g==" saltValue="uJE41yJekmINZwUf9USrdQ==" spinCount="100000"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5002003284 NIT-436</v>
      </c>
      <c r="B1" s="12"/>
      <c r="C1" s="13"/>
      <c r="D1" s="13"/>
      <c r="E1" s="13"/>
      <c r="F1" s="14" t="s">
        <v>31</v>
      </c>
    </row>
    <row r="2" spans="1:6" ht="16.5" x14ac:dyDescent="0.25">
      <c r="A2" s="15"/>
      <c r="B2" s="15"/>
      <c r="C2" s="15"/>
      <c r="D2" s="15"/>
      <c r="E2" s="15"/>
      <c r="F2" s="15"/>
    </row>
    <row r="3" spans="1:6" x14ac:dyDescent="0.25">
      <c r="A3" s="170" t="s">
        <v>32</v>
      </c>
      <c r="B3" s="170"/>
      <c r="C3" s="170"/>
      <c r="D3" s="170"/>
      <c r="E3" s="170"/>
      <c r="F3" s="170"/>
    </row>
    <row r="4" spans="1:6" x14ac:dyDescent="0.25">
      <c r="A4" s="16"/>
      <c r="B4" s="16"/>
      <c r="C4" s="16"/>
      <c r="D4" s="16"/>
      <c r="E4" s="16"/>
      <c r="F4" s="16"/>
    </row>
    <row r="5" spans="1:6" ht="16.5" x14ac:dyDescent="0.25">
      <c r="A5" s="17" t="s">
        <v>33</v>
      </c>
      <c r="B5" s="17"/>
      <c r="C5" s="171"/>
      <c r="D5" s="172"/>
      <c r="E5" s="172"/>
      <c r="F5" s="172"/>
    </row>
    <row r="6" spans="1:6" ht="16.5" x14ac:dyDescent="0.25">
      <c r="A6" s="17"/>
      <c r="B6" s="173"/>
      <c r="C6" s="173"/>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174" t="str">
        <f>Sheet1!B3</f>
        <v>Renovation of old Brick drain and Construction of new RCC drain for strengthening of the drainage system of Jamshedpur SS</v>
      </c>
      <c r="D15" s="174"/>
      <c r="E15" s="174"/>
      <c r="F15" s="174"/>
    </row>
    <row r="16" spans="1:6" ht="16.5" x14ac:dyDescent="0.25">
      <c r="A16" s="15" t="s">
        <v>35</v>
      </c>
      <c r="B16" s="15"/>
      <c r="C16" s="21"/>
      <c r="D16" s="21"/>
      <c r="E16" s="21"/>
      <c r="F16" s="21"/>
    </row>
    <row r="17" spans="1:6" ht="15.75" x14ac:dyDescent="0.25">
      <c r="A17" s="23"/>
      <c r="B17" s="159" t="str">
        <f>Z17 &amp;AB17 &amp; AC17 &amp; AA17</f>
        <v/>
      </c>
      <c r="C17" s="159"/>
      <c r="D17" s="159"/>
      <c r="E17" s="159"/>
      <c r="F17" s="159"/>
    </row>
    <row r="18" spans="1:6" ht="16.5" x14ac:dyDescent="0.25">
      <c r="A18" s="44">
        <v>1</v>
      </c>
      <c r="B18" s="169" t="s">
        <v>36</v>
      </c>
      <c r="C18" s="169"/>
      <c r="D18" s="169"/>
      <c r="E18" s="169"/>
      <c r="F18" s="169"/>
    </row>
    <row r="19" spans="1:6" ht="16.5" x14ac:dyDescent="0.25">
      <c r="A19" s="44">
        <v>2</v>
      </c>
      <c r="B19" s="164" t="s">
        <v>37</v>
      </c>
      <c r="C19" s="164"/>
      <c r="D19" s="164"/>
      <c r="E19" s="164"/>
      <c r="F19" s="164"/>
    </row>
    <row r="20" spans="1:6" ht="16.5" x14ac:dyDescent="0.25">
      <c r="A20" s="44">
        <v>2.1</v>
      </c>
      <c r="B20" s="159" t="s">
        <v>38</v>
      </c>
      <c r="C20" s="159"/>
      <c r="D20" s="159"/>
      <c r="E20" s="159"/>
      <c r="F20" s="159"/>
    </row>
    <row r="21" spans="1:6" ht="16.5" x14ac:dyDescent="0.25">
      <c r="A21" s="15"/>
      <c r="B21" s="24" t="s">
        <v>55</v>
      </c>
      <c r="C21" s="22"/>
      <c r="D21" s="165" t="s">
        <v>56</v>
      </c>
      <c r="E21" s="166"/>
      <c r="F21" s="166"/>
    </row>
    <row r="22" spans="1:6" ht="1.5" customHeight="1" x14ac:dyDescent="0.25">
      <c r="A22" s="15"/>
      <c r="B22" s="24"/>
      <c r="C22" s="22"/>
      <c r="D22" s="167"/>
      <c r="E22" s="168"/>
      <c r="F22" s="168"/>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159" t="s">
        <v>57</v>
      </c>
      <c r="C27" s="159"/>
      <c r="D27" s="159"/>
      <c r="E27" s="159"/>
      <c r="F27" s="159"/>
    </row>
    <row r="28" spans="1:6" ht="63" hidden="1" customHeight="1" x14ac:dyDescent="0.25">
      <c r="A28" s="27"/>
      <c r="B28" s="159"/>
      <c r="C28" s="159"/>
      <c r="D28" s="159"/>
      <c r="E28" s="159"/>
      <c r="F28" s="159"/>
    </row>
    <row r="29" spans="1:6" ht="118.5" customHeight="1" x14ac:dyDescent="0.25">
      <c r="A29" s="27">
        <v>2.2999999999999998</v>
      </c>
      <c r="B29" s="159" t="s">
        <v>39</v>
      </c>
      <c r="C29" s="159"/>
      <c r="D29" s="159"/>
      <c r="E29" s="159"/>
      <c r="F29" s="159"/>
    </row>
    <row r="30" spans="1:6" ht="68.25" customHeight="1" x14ac:dyDescent="0.25">
      <c r="A30" s="27">
        <v>2.4</v>
      </c>
      <c r="B30" s="159" t="s">
        <v>40</v>
      </c>
      <c r="C30" s="159"/>
      <c r="D30" s="159"/>
      <c r="E30" s="159"/>
      <c r="F30" s="159"/>
    </row>
    <row r="31" spans="1:6" ht="67.5" customHeight="1" x14ac:dyDescent="0.25">
      <c r="A31" s="23">
        <v>3</v>
      </c>
      <c r="B31" s="159" t="s">
        <v>41</v>
      </c>
      <c r="C31" s="159"/>
      <c r="D31" s="159"/>
      <c r="E31" s="159"/>
      <c r="F31" s="159"/>
    </row>
    <row r="32" spans="1:6" ht="57.75" hidden="1" customHeight="1" x14ac:dyDescent="0.25">
      <c r="A32" s="27"/>
      <c r="B32" s="159"/>
      <c r="C32" s="159"/>
      <c r="D32" s="159"/>
      <c r="E32" s="159"/>
      <c r="F32" s="159"/>
    </row>
    <row r="33" spans="1:6" ht="85.5" hidden="1" customHeight="1" x14ac:dyDescent="0.25">
      <c r="A33" s="27"/>
      <c r="B33" s="159"/>
      <c r="C33" s="159"/>
      <c r="D33" s="159"/>
      <c r="E33" s="159"/>
      <c r="F33" s="159"/>
    </row>
    <row r="34" spans="1:6" ht="0.75" customHeight="1" x14ac:dyDescent="0.25">
      <c r="A34" s="27"/>
      <c r="B34" s="159"/>
      <c r="C34" s="159"/>
      <c r="D34" s="159"/>
      <c r="E34" s="159"/>
      <c r="F34" s="159"/>
    </row>
    <row r="35" spans="1:6" ht="35.25" customHeight="1" x14ac:dyDescent="0.25">
      <c r="A35" s="27">
        <v>3.1</v>
      </c>
      <c r="B35" s="159" t="s">
        <v>58</v>
      </c>
      <c r="C35" s="159"/>
      <c r="D35" s="159"/>
      <c r="E35" s="159"/>
      <c r="F35" s="159"/>
    </row>
    <row r="36" spans="1:6" ht="94.5" customHeight="1" x14ac:dyDescent="0.25">
      <c r="A36" s="23">
        <v>4</v>
      </c>
      <c r="B36" s="159" t="s">
        <v>42</v>
      </c>
      <c r="C36" s="159"/>
      <c r="D36" s="159"/>
      <c r="E36" s="159"/>
      <c r="F36" s="159"/>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160">
        <f>Details!E18</f>
        <v>0</v>
      </c>
      <c r="C42" s="160"/>
      <c r="D42" s="34"/>
      <c r="E42" s="36" t="s">
        <v>46</v>
      </c>
      <c r="F42" s="45">
        <f>Details!E13</f>
        <v>0</v>
      </c>
    </row>
    <row r="43" spans="1:6" ht="33.75" customHeight="1" x14ac:dyDescent="0.25">
      <c r="A43" s="37" t="s">
        <v>47</v>
      </c>
      <c r="B43" s="156">
        <f>Details!E17</f>
        <v>0</v>
      </c>
      <c r="C43" s="156"/>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161" t="s">
        <v>50</v>
      </c>
      <c r="B46" s="161"/>
      <c r="C46" s="161"/>
      <c r="D46" s="157"/>
      <c r="E46" s="157"/>
      <c r="F46" s="157"/>
    </row>
    <row r="47" spans="1:6" ht="27.75" customHeight="1" x14ac:dyDescent="0.25">
      <c r="A47" s="162"/>
      <c r="B47" s="162"/>
      <c r="C47" s="162"/>
      <c r="D47" s="157"/>
      <c r="E47" s="157"/>
      <c r="F47" s="157"/>
    </row>
    <row r="48" spans="1:6" ht="27" customHeight="1" x14ac:dyDescent="0.25">
      <c r="A48" s="158"/>
      <c r="B48" s="158"/>
      <c r="C48" s="158"/>
      <c r="D48" s="157"/>
      <c r="E48" s="157"/>
      <c r="F48" s="157"/>
    </row>
    <row r="49" spans="1:6" ht="27.75" customHeight="1" x14ac:dyDescent="0.25">
      <c r="A49" s="163" t="s">
        <v>51</v>
      </c>
      <c r="B49" s="163"/>
      <c r="C49" s="163"/>
      <c r="D49" s="157"/>
      <c r="E49" s="157"/>
      <c r="F49" s="157"/>
    </row>
    <row r="50" spans="1:6" ht="29.25" customHeight="1" x14ac:dyDescent="0.25">
      <c r="A50" s="163" t="s">
        <v>52</v>
      </c>
      <c r="B50" s="163"/>
      <c r="C50" s="163"/>
      <c r="D50" s="157"/>
      <c r="E50" s="157"/>
      <c r="F50" s="157"/>
    </row>
    <row r="51" spans="1:6" ht="32.25" customHeight="1" x14ac:dyDescent="0.25">
      <c r="A51" s="163" t="s">
        <v>53</v>
      </c>
      <c r="B51" s="163"/>
      <c r="C51" s="163"/>
      <c r="D51" s="157"/>
      <c r="E51" s="157"/>
      <c r="F51" s="157"/>
    </row>
    <row r="52" spans="1:6" ht="27.75" customHeight="1" x14ac:dyDescent="0.25">
      <c r="A52" s="161" t="s">
        <v>54</v>
      </c>
      <c r="B52" s="161"/>
      <c r="C52" s="161"/>
      <c r="D52" s="157"/>
      <c r="E52" s="157"/>
      <c r="F52" s="157"/>
    </row>
    <row r="53" spans="1:6" ht="33" customHeight="1" x14ac:dyDescent="0.25">
      <c r="A53" s="162"/>
      <c r="B53" s="162"/>
      <c r="C53" s="162"/>
      <c r="D53" s="157"/>
      <c r="E53" s="157"/>
      <c r="F53" s="157"/>
    </row>
    <row r="54" spans="1:6" ht="33.75" customHeight="1" x14ac:dyDescent="0.25">
      <c r="A54" s="158"/>
      <c r="B54" s="158"/>
      <c r="C54" s="158"/>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18:F18"/>
    <mergeCell ref="A3:F3"/>
    <mergeCell ref="C5:F5"/>
    <mergeCell ref="B6:C6"/>
    <mergeCell ref="C15:F15"/>
    <mergeCell ref="B17:F17"/>
    <mergeCell ref="B34:F34"/>
    <mergeCell ref="B19:F19"/>
    <mergeCell ref="B20:F20"/>
    <mergeCell ref="D21:F21"/>
    <mergeCell ref="D22:F22"/>
    <mergeCell ref="B27:F27"/>
    <mergeCell ref="B28:F28"/>
    <mergeCell ref="B29:F29"/>
    <mergeCell ref="B30:F30"/>
    <mergeCell ref="B31:F31"/>
    <mergeCell ref="B32:F32"/>
    <mergeCell ref="B33:F33"/>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43:C43"/>
    <mergeCell ref="D46:F46"/>
    <mergeCell ref="D47:F47"/>
    <mergeCell ref="D48:F48"/>
    <mergeCell ref="D49:F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Basic</vt:lpstr>
      <vt:lpstr>Details</vt:lpstr>
      <vt:lpstr>Schedule-I</vt:lpstr>
      <vt:lpstr>Summary</vt:lpstr>
      <vt:lpstr>Bid form 2nd envelope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2024-03-01T07:36:50Z</dcterms:modified>
</cp:coreProperties>
</file>