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hidePivotFieldList="1" defaultThemeVersion="124226"/>
  <mc:AlternateContent xmlns:mc="http://schemas.openxmlformats.org/markup-compatibility/2006">
    <mc:Choice Requires="x15">
      <x15ac:absPath xmlns:x15ac="http://schemas.microsoft.com/office/spreadsheetml/2010/11/ac" url="C:\Users\Subhashri.b\Downloads\OneDrive_2025-08-01\1500-1460-ISSUED TENDER DOCUMENTS\"/>
    </mc:Choice>
  </mc:AlternateContent>
  <xr:revisionPtr revIDLastSave="0" documentId="13_ncr:1_{3CC70449-BE50-4A1B-8006-BA180F4651E4}" xr6:coauthVersionLast="47" xr6:coauthVersionMax="47" xr10:uidLastSave="{00000000-0000-0000-0000-000000000000}"/>
  <bookViews>
    <workbookView xWindow="-120" yWindow="-120" windowWidth="29040" windowHeight="15840" tabRatio="842" activeTab="7" xr2:uid="{00000000-000D-0000-FFFF-FFFF00000000}"/>
  </bookViews>
  <sheets>
    <sheet name="Basic" sheetId="37" r:id="rId1"/>
    <sheet name="Cover" sheetId="2" r:id="rId2"/>
    <sheet name="Instructions" sheetId="3" r:id="rId3"/>
    <sheet name="Names of Bidder" sheetId="40" r:id="rId4"/>
    <sheet name="Bid Form 2nd Envelope" sheetId="29" r:id="rId5"/>
    <sheet name="Sch-1 " sheetId="12" r:id="rId6"/>
    <sheet name="Sch-2" sheetId="41" r:id="rId7"/>
    <sheet name="Sch-3" sheetId="19" r:id="rId8"/>
  </sheets>
  <externalReferences>
    <externalReference r:id="rId9"/>
  </externalReferences>
  <definedNames>
    <definedName name="\A" localSheetId="0">#REF!</definedName>
    <definedName name="\A" localSheetId="4">#REF!</definedName>
    <definedName name="\A" localSheetId="3">#N/A</definedName>
    <definedName name="\A" localSheetId="5">#REF!</definedName>
    <definedName name="\A" localSheetId="6">#REF!</definedName>
    <definedName name="\A">#REF!</definedName>
    <definedName name="\B" localSheetId="0">#REF!</definedName>
    <definedName name="\B" localSheetId="4">#REF!</definedName>
    <definedName name="\B" localSheetId="3">#N/A</definedName>
    <definedName name="\B" localSheetId="5">#REF!</definedName>
    <definedName name="\B" localSheetId="6">#REF!</definedName>
    <definedName name="\B">#REF!</definedName>
    <definedName name="\C" localSheetId="0">#REF!</definedName>
    <definedName name="\C" localSheetId="4">#REF!</definedName>
    <definedName name="\C" localSheetId="3">#N/A</definedName>
    <definedName name="\C" localSheetId="5">#REF!</definedName>
    <definedName name="\C" localSheetId="6">#REF!</definedName>
    <definedName name="\C">#REF!</definedName>
    <definedName name="\M" localSheetId="0">#REF!</definedName>
    <definedName name="\M" localSheetId="4">#REF!</definedName>
    <definedName name="\M" localSheetId="3">#N/A</definedName>
    <definedName name="\M" localSheetId="5">#REF!</definedName>
    <definedName name="\M" localSheetId="6">#REF!</definedName>
    <definedName name="\M">#REF!</definedName>
    <definedName name="\N" localSheetId="0">#REF!</definedName>
    <definedName name="\N" localSheetId="4">#REF!</definedName>
    <definedName name="\N" localSheetId="3">#N/A</definedName>
    <definedName name="\N" localSheetId="5">#REF!</definedName>
    <definedName name="\N" localSheetId="6">#REF!</definedName>
    <definedName name="\N">#REF!</definedName>
    <definedName name="\P" localSheetId="0">#REF!</definedName>
    <definedName name="\P" localSheetId="4">#REF!</definedName>
    <definedName name="\P" localSheetId="3">#N/A</definedName>
    <definedName name="\P" localSheetId="5">#REF!</definedName>
    <definedName name="\P" localSheetId="6">#REF!</definedName>
    <definedName name="\P">#REF!</definedName>
    <definedName name="\R" localSheetId="0">#REF!</definedName>
    <definedName name="\R" localSheetId="4">#REF!</definedName>
    <definedName name="\R" localSheetId="3">#N/A</definedName>
    <definedName name="\R" localSheetId="5">#REF!</definedName>
    <definedName name="\R" localSheetId="6">#REF!</definedName>
    <definedName name="\R">#REF!</definedName>
    <definedName name="\U" localSheetId="0">#REF!</definedName>
    <definedName name="\U" localSheetId="4">#REF!</definedName>
    <definedName name="\U" localSheetId="3">#N/A</definedName>
    <definedName name="\U" localSheetId="5">#REF!</definedName>
    <definedName name="\U" localSheetId="6">#REF!</definedName>
    <definedName name="\U">#REF!</definedName>
    <definedName name="\V" localSheetId="0">#REF!</definedName>
    <definedName name="\V" localSheetId="4">#REF!</definedName>
    <definedName name="\V" localSheetId="3">#N/A</definedName>
    <definedName name="\V" localSheetId="5">#REF!</definedName>
    <definedName name="\V" localSheetId="6">#REF!</definedName>
    <definedName name="\V">#REF!</definedName>
    <definedName name="_xlnm._FilterDatabase" localSheetId="5" hidden="1">'Sch-1 '!$A$14:$Z$18</definedName>
    <definedName name="ab" localSheetId="0">#REF!</definedName>
    <definedName name="ab" localSheetId="4">#REF!</definedName>
    <definedName name="ab" localSheetId="3">#N/A</definedName>
    <definedName name="ab" localSheetId="5">#REF!</definedName>
    <definedName name="ab" localSheetId="6">#REF!</definedName>
    <definedName name="ab">#REF!</definedName>
    <definedName name="BL2A">#N/A</definedName>
    <definedName name="BL2A2">#N/A</definedName>
    <definedName name="BL2AA">#N/A</definedName>
    <definedName name="BL2AAA" localSheetId="0">#REF!</definedName>
    <definedName name="BL2AAA">#N/A</definedName>
    <definedName name="BL2B">#N/A</definedName>
    <definedName name="BL2BB">#N/A</definedName>
    <definedName name="BL2BBB" localSheetId="0">#REF!</definedName>
    <definedName name="BL2BBB">#N/A</definedName>
    <definedName name="BL2C">#N/A</definedName>
    <definedName name="BL2CC">#N/A</definedName>
    <definedName name="BL2CCC" localSheetId="0">#REF!</definedName>
    <definedName name="BL2CCC">#N/A</definedName>
    <definedName name="BL3A">#N/A</definedName>
    <definedName name="BL3AA">#N/A</definedName>
    <definedName name="BL3AAA" localSheetId="0">#REF!</definedName>
    <definedName name="BL3AAA">#N/A</definedName>
    <definedName name="BL3B">#N/A</definedName>
    <definedName name="BL3BB">#N/A</definedName>
    <definedName name="BL3BBB" localSheetId="0">#REF!</definedName>
    <definedName name="BL3BBB">#N/A</definedName>
    <definedName name="BL3C">#N/A</definedName>
    <definedName name="BL3CC">#N/A</definedName>
    <definedName name="BL3CCC" localSheetId="0">#REF!</definedName>
    <definedName name="BL3CCC">#N/A</definedName>
    <definedName name="BL4A">#N/A</definedName>
    <definedName name="BL4AA">#N/A</definedName>
    <definedName name="BL4AAA" localSheetId="0">#REF!</definedName>
    <definedName name="BL4AAA">#N/A</definedName>
    <definedName name="BL4B">#N/A</definedName>
    <definedName name="BL4BB">#N/A</definedName>
    <definedName name="BL4BBB" localSheetId="0">#REF!</definedName>
    <definedName name="BL4BBB">#N/A</definedName>
    <definedName name="BL4C">#N/A</definedName>
    <definedName name="BL4CC">#N/A</definedName>
    <definedName name="BL4CCC" localSheetId="0">#REF!</definedName>
    <definedName name="BL4CCC">#N/A</definedName>
    <definedName name="BL5A">#N/A</definedName>
    <definedName name="BL5AA">#N/A</definedName>
    <definedName name="BL5AAA" localSheetId="0">#REF!</definedName>
    <definedName name="BL5AAA">#N/A</definedName>
    <definedName name="BL5B">#N/A</definedName>
    <definedName name="BL5BB">#N/A</definedName>
    <definedName name="BL5BBB" localSheetId="0">#REF!</definedName>
    <definedName name="BL5BBB">#N/A</definedName>
    <definedName name="BL5C">#N/A</definedName>
    <definedName name="BL5CC">#N/A</definedName>
    <definedName name="BL5CCC" localSheetId="0">#REF!</definedName>
    <definedName name="BL5CCC">#N/A</definedName>
    <definedName name="CAPA1">#N/A</definedName>
    <definedName name="CAPA11">#N/A</definedName>
    <definedName name="CAPA111" localSheetId="0">#REF!</definedName>
    <definedName name="CAPA111">#N/A</definedName>
    <definedName name="CAPA2">#N/A</definedName>
    <definedName name="CAPA22">#N/A</definedName>
    <definedName name="CAPA222" localSheetId="0">#REF!</definedName>
    <definedName name="CAPA222">#N/A</definedName>
    <definedName name="CAPA3">#N/A</definedName>
    <definedName name="CAPA33">#N/A</definedName>
    <definedName name="CAPA333" localSheetId="0">#REF!</definedName>
    <definedName name="CAPA333">#N/A</definedName>
    <definedName name="CAPA4">#N/A</definedName>
    <definedName name="CAPA44">#N/A</definedName>
    <definedName name="CAPA444" localSheetId="0">#REF!</definedName>
    <definedName name="CAPA444">#N/A</definedName>
    <definedName name="CAPA7">#N/A</definedName>
    <definedName name="CAPA77">#N/A</definedName>
    <definedName name="CAPA777" localSheetId="0">#REF!</definedName>
    <definedName name="CAPA777">#N/A</definedName>
    <definedName name="LA">#N/A</definedName>
    <definedName name="logo1">"Picture 7"</definedName>
    <definedName name="MANU1">#N/A</definedName>
    <definedName name="MANU11">#N/A</definedName>
    <definedName name="MANU111" localSheetId="0">#REF!</definedName>
    <definedName name="MANU111">#N/A</definedName>
    <definedName name="MANU2">#N/A</definedName>
    <definedName name="MANU22">#N/A</definedName>
    <definedName name="MANU222" localSheetId="0">#REF!</definedName>
    <definedName name="MANU222">#N/A</definedName>
    <definedName name="MANU3">#N/A</definedName>
    <definedName name="MANU33">#N/A</definedName>
    <definedName name="MANU333" localSheetId="0">#REF!</definedName>
    <definedName name="MANU333">#N/A</definedName>
    <definedName name="MANU4">#N/A</definedName>
    <definedName name="MANU44">#N/A</definedName>
    <definedName name="MANU444" localSheetId="0">#REF!</definedName>
    <definedName name="MANU444">#N/A</definedName>
    <definedName name="MANU5">#N/A</definedName>
    <definedName name="MANU55">#N/A</definedName>
    <definedName name="MANU555" localSheetId="0">#REF!</definedName>
    <definedName name="MANU555">#N/A</definedName>
    <definedName name="PATH1">#N/A</definedName>
    <definedName name="PATH11">#N/A</definedName>
    <definedName name="PATH111" localSheetId="0">#REF!</definedName>
    <definedName name="PATH111">#N/A</definedName>
    <definedName name="PATH2">#N/A</definedName>
    <definedName name="PATH22">#N/A</definedName>
    <definedName name="PATH222" localSheetId="0">#REF!</definedName>
    <definedName name="PATH222">#N/A</definedName>
    <definedName name="PATH3">#N/A</definedName>
    <definedName name="PATH33">#N/A</definedName>
    <definedName name="PATH333" localSheetId="0">#REF!</definedName>
    <definedName name="PATH333">#N/A</definedName>
    <definedName name="PATH4">#N/A</definedName>
    <definedName name="PATH44">#N/A</definedName>
    <definedName name="PATH444" localSheetId="0">#REF!</definedName>
    <definedName name="PATH444">#N/A</definedName>
    <definedName name="PATH5">#N/A</definedName>
    <definedName name="PATH55">#N/A</definedName>
    <definedName name="PATH555">#N/A</definedName>
    <definedName name="PATHAR1">#N/A</definedName>
    <definedName name="PATHAR2">#N/A</definedName>
    <definedName name="PATHAR3" localSheetId="0">#REF!</definedName>
    <definedName name="PATHAR3">#N/A</definedName>
    <definedName name="PATHJV1">#N/A</definedName>
    <definedName name="PATHJV11">#N/A</definedName>
    <definedName name="PATHJV111">#N/A</definedName>
    <definedName name="PATHJV2">#N/A</definedName>
    <definedName name="PATHJV22">#N/A</definedName>
    <definedName name="PATHJV222">#N/A</definedName>
    <definedName name="PATHJV3" localSheetId="0">#REF!</definedName>
    <definedName name="PATHJV3">#N/A</definedName>
    <definedName name="PATHJV33" localSheetId="0">#REF!</definedName>
    <definedName name="PATHJV33">#N/A</definedName>
    <definedName name="PATHJV333" localSheetId="0">#REF!</definedName>
    <definedName name="PATHJV333">#N/A</definedName>
    <definedName name="PATHJVPR1">#N/A</definedName>
    <definedName name="PATHJVPR11">#N/A</definedName>
    <definedName name="PATHJVPR111" localSheetId="0">#REF!</definedName>
    <definedName name="PATHJVPR111">#N/A</definedName>
    <definedName name="PATHJVPR2">#N/A</definedName>
    <definedName name="PATHJVPR22">#N/A</definedName>
    <definedName name="PATHJVPR222" localSheetId="0">#REF!</definedName>
    <definedName name="PATHJVPR222">#N/A</definedName>
    <definedName name="PATHLA1">#N/A</definedName>
    <definedName name="PATHLA2">#N/A</definedName>
    <definedName name="PATHLA3" localSheetId="0">#REF!</definedName>
    <definedName name="PATHLA3">#N/A</definedName>
    <definedName name="PATHLP1">#N/A</definedName>
    <definedName name="PATHLP2">#N/A</definedName>
    <definedName name="PATHLP3" localSheetId="0">#REF!</definedName>
    <definedName name="PATHLP3">#N/A</definedName>
    <definedName name="PATHPR1">#N/A</definedName>
    <definedName name="PATHPR2">#N/A</definedName>
    <definedName name="_xlnm.Print_Area" localSheetId="0">Basic!$A$1:$B$14</definedName>
    <definedName name="_xlnm.Print_Area" localSheetId="4">'Bid Form 2nd Envelope'!$A$1:$F$57</definedName>
    <definedName name="_xlnm.Print_Area" localSheetId="2">Instructions!$A$1:$C$36</definedName>
    <definedName name="_xlnm.Print_Area" localSheetId="3">'Names of Bidder'!$B$1:$G$30</definedName>
    <definedName name="_xlnm.Print_Area" localSheetId="5">'Sch-1 '!$A$1:$L$26</definedName>
    <definedName name="_xlnm.Print_Area" localSheetId="6">'Sch-2'!$A$1:$K$26</definedName>
    <definedName name="_xlnm.Print_Area" localSheetId="7">'Sch-3'!$A$1:$E$23</definedName>
    <definedName name="_xlnm.Print_Titles" localSheetId="5">'Sch-1 '!$13:$13</definedName>
    <definedName name="_xlnm.Print_Titles" localSheetId="6">'Sch-2'!$13:$13</definedName>
    <definedName name="_xlnm.Print_Titles" localSheetId="7">'Sch-3'!$3:$13</definedName>
    <definedName name="_xlnm.Recorder" localSheetId="0">#REF!</definedName>
    <definedName name="_xlnm.Recorder" localSheetId="4">#REF!</definedName>
    <definedName name="_xlnm.Recorder" localSheetId="3">#N/A</definedName>
    <definedName name="_xlnm.Recorder" localSheetId="5">#REF!</definedName>
    <definedName name="_xlnm.Recorder" localSheetId="6">#REF!</definedName>
    <definedName name="_xlnm.Recorder">#REF!</definedName>
    <definedName name="TEST" localSheetId="0">#REF!</definedName>
    <definedName name="TEST" localSheetId="4">#REF!</definedName>
    <definedName name="TEST" localSheetId="3">#N/A</definedName>
    <definedName name="TEST" localSheetId="5">#REF!</definedName>
    <definedName name="TEST" localSheetId="6">#REF!</definedName>
    <definedName name="TEST">#REF!</definedName>
    <definedName name="TO">#N/A</definedName>
    <definedName name="Z_01ACF2E1_8E61_4459_ABC1_B6C183DEED61_.wvu.PrintArea" localSheetId="4" hidden="1">'Bid Form 2nd Envelope'!$A$2:$F$59</definedName>
    <definedName name="Z_01ACF2E1_8E61_4459_ABC1_B6C183DEED61_.wvu.PrintArea" localSheetId="5" hidden="1">'Sch-1 '!$A$1:$M$28</definedName>
    <definedName name="Z_01ACF2E1_8E61_4459_ABC1_B6C183DEED61_.wvu.PrintArea" localSheetId="6" hidden="1">'Sch-2'!$A$1:$K$28</definedName>
    <definedName name="Z_01ACF2E1_8E61_4459_ABC1_B6C183DEED61_.wvu.PrintArea" localSheetId="7" hidden="1">'Sch-3'!$A$1:$E$24</definedName>
    <definedName name="Z_01ACF2E1_8E61_4459_ABC1_B6C183DEED61_.wvu.PrintTitles" localSheetId="7" hidden="1">'Sch-3'!$3:$13</definedName>
    <definedName name="Z_091A6405_72DB_46E0_B81A_EC53A5C58396_.wvu.PrintArea" localSheetId="2" hidden="1">Instructions!$A$1:$C$36</definedName>
    <definedName name="Z_091A6405_72DB_46E0_B81A_EC53A5C58396_.wvu.PrintArea" localSheetId="7" hidden="1">'Sch-3'!$A$1:$E$23</definedName>
    <definedName name="Z_091A6405_72DB_46E0_B81A_EC53A5C58396_.wvu.PrintTitles" localSheetId="7" hidden="1">'Sch-3'!$3:$13</definedName>
    <definedName name="Z_091A6405_72DB_46E0_B81A_EC53A5C58396_.wvu.Rows" localSheetId="1" hidden="1">Cover!$8:$8</definedName>
    <definedName name="Z_0E3D301D_E03B_4B92_8B58_0C87959E7F62_.wvu.PrintArea" localSheetId="3" hidden="1">#N/A</definedName>
    <definedName name="Z_0E3D301D_E03B_4B92_8B58_0C87959E7F62_.wvu.Rows" localSheetId="3" hidden="1">#N/A</definedName>
    <definedName name="Z_0FD57552_2BEC_46C5_9782_073911F63806_.wvu.PrintArea" localSheetId="3" hidden="1">#N/A</definedName>
    <definedName name="Z_0FD57552_2BEC_46C5_9782_073911F63806_.wvu.Rows" localSheetId="3" hidden="1">#N/A</definedName>
    <definedName name="Z_14D7F02E_BCCA_4517_ABC7_537FF4AEB67A_.wvu.PrintArea" localSheetId="4" hidden="1">'Bid Form 2nd Envelope'!$A$2:$F$59</definedName>
    <definedName name="Z_14D7F02E_BCCA_4517_ABC7_537FF4AEB67A_.wvu.PrintArea" localSheetId="2" hidden="1">Instructions!$A$1:$C$36</definedName>
    <definedName name="Z_14D7F02E_BCCA_4517_ABC7_537FF4AEB67A_.wvu.PrintArea" localSheetId="5" hidden="1">'Sch-1 '!$A$1:$M$28</definedName>
    <definedName name="Z_14D7F02E_BCCA_4517_ABC7_537FF4AEB67A_.wvu.PrintArea" localSheetId="6" hidden="1">'Sch-2'!$A$1:$K$28</definedName>
    <definedName name="Z_14D7F02E_BCCA_4517_ABC7_537FF4AEB67A_.wvu.PrintArea" localSheetId="7" hidden="1">'Sch-3'!$A$1:$E$23</definedName>
    <definedName name="Z_14D7F02E_BCCA_4517_ABC7_537FF4AEB67A_.wvu.PrintTitles" localSheetId="7" hidden="1">'Sch-3'!$3:$13</definedName>
    <definedName name="Z_17F5C48B_526E_48D2_9F97_823D578F9893_.wvu.Cols" localSheetId="4" hidden="1">'Bid Form 2nd Envelope'!$G:$K</definedName>
    <definedName name="Z_17F5C48B_526E_48D2_9F97_823D578F9893_.wvu.PrintArea" localSheetId="4" hidden="1">'Bid Form 2nd Envelope'!$A$2:$F$59</definedName>
    <definedName name="Z_1A69D62F_E881_40D6_8A9A_90D0B2FD17F9_.wvu.Cols" localSheetId="4" hidden="1">'Bid Form 2nd Envelope'!$H:$H,'Bid Form 2nd Envelope'!$Z:$AJ</definedName>
    <definedName name="Z_1A69D62F_E881_40D6_8A9A_90D0B2FD17F9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1A69D62F_E881_40D6_8A9A_90D0B2FD17F9_.wvu.Cols" localSheetId="6" hidden="1">'Sch-2'!#REF!,'Sch-2'!$IQ:$IR,'Sch-2'!$SM:$SN,'Sch-2'!$ACI:$ACJ,'Sch-2'!$AME:$AMF,'Sch-2'!$AWA:$AWB,'Sch-2'!$BFW:$BFX,'Sch-2'!$BPS:$BPT,'Sch-2'!$BZO:$BZP,'Sch-2'!$CJK:$CJL,'Sch-2'!$CTG:$CTH,'Sch-2'!$DDC:$DDD,'Sch-2'!$DMY:$DMZ,'Sch-2'!$DWU:$DWV,'Sch-2'!$EGQ:$EGR,'Sch-2'!$EQM:$EQN,'Sch-2'!$FAI:$FAJ,'Sch-2'!$FKE:$FKF,'Sch-2'!$FUA:$FUB,'Sch-2'!$GDW:$GDX,'Sch-2'!$GNS:$GNT,'Sch-2'!$GXO:$GXP,'Sch-2'!$HHK:$HHL,'Sch-2'!$HRG:$HRH,'Sch-2'!$IBC:$IBD,'Sch-2'!$IKY:$IKZ,'Sch-2'!$IUU:$IUV,'Sch-2'!$JEQ:$JER,'Sch-2'!$JOM:$JON,'Sch-2'!$JYI:$JYJ,'Sch-2'!$KIE:$KIF,'Sch-2'!$KSA:$KSB,'Sch-2'!$LBW:$LBX,'Sch-2'!$LLS:$LLT,'Sch-2'!$LVO:$LVP,'Sch-2'!$MFK:$MFL,'Sch-2'!$MPG:$MPH,'Sch-2'!$MZC:$MZD,'Sch-2'!$NIY:$NIZ,'Sch-2'!$NSU:$NSV,'Sch-2'!$OCQ:$OCR,'Sch-2'!$OMM:$OMN,'Sch-2'!$OWI:$OWJ,'Sch-2'!$PGE:$PGF,'Sch-2'!$PQA:$PQB,'Sch-2'!$PZW:$PZX,'Sch-2'!$QJS:$QJT,'Sch-2'!$QTO:$QTP,'Sch-2'!$RDK:$RDL,'Sch-2'!$RNG:$RNH,'Sch-2'!$RXC:$RXD,'Sch-2'!$SGY:$SGZ,'Sch-2'!$SQU:$SQV,'Sch-2'!$TAQ:$TAR,'Sch-2'!$TKM:$TKN,'Sch-2'!$TUI:$TUJ,'Sch-2'!$UEE:$UEF,'Sch-2'!$UOA:$UOB,'Sch-2'!$UXW:$UXX,'Sch-2'!$VHS:$VHT,'Sch-2'!$VRO:$VRP,'Sch-2'!$WBK:$WBL,'Sch-2'!$WLG:$WLH,'Sch-2'!$WVC:$WVD</definedName>
    <definedName name="Z_1A69D62F_E881_40D6_8A9A_90D0B2FD17F9_.wvu.PrintArea" localSheetId="4" hidden="1">'Bid Form 2nd Envelope'!$A$2:$F$57</definedName>
    <definedName name="Z_1A69D62F_E881_40D6_8A9A_90D0B2FD17F9_.wvu.PrintArea" localSheetId="2" hidden="1">Instructions!$A$1:$C$36</definedName>
    <definedName name="Z_1A69D62F_E881_40D6_8A9A_90D0B2FD17F9_.wvu.PrintArea" localSheetId="5" hidden="1">'Sch-1 '!$A$1:$L$26</definedName>
    <definedName name="Z_1A69D62F_E881_40D6_8A9A_90D0B2FD17F9_.wvu.PrintArea" localSheetId="6" hidden="1">'Sch-2'!$A$1:$K$26</definedName>
    <definedName name="Z_1A69D62F_E881_40D6_8A9A_90D0B2FD17F9_.wvu.PrintArea" localSheetId="7" hidden="1">'Sch-3'!$A$1:$E$23</definedName>
    <definedName name="Z_1A69D62F_E881_40D6_8A9A_90D0B2FD17F9_.wvu.PrintTitles" localSheetId="7" hidden="1">'Sch-3'!$3:$13</definedName>
    <definedName name="Z_1A69D62F_E881_40D6_8A9A_90D0B2FD17F9_.wvu.Rows" localSheetId="1" hidden="1">Cover!$8:$8</definedName>
    <definedName name="Z_1A69D62F_E881_40D6_8A9A_90D0B2FD17F9_.wvu.Rows" localSheetId="2" hidden="1">Instructions!#REF!,Instructions!#REF!</definedName>
    <definedName name="Z_223BC0FC_814D_40F0_9795_CE82A16FF3A5_.wvu.PrintArea" localSheetId="4" hidden="1">'Bid Form 2nd Envelope'!$A$2:$F$59</definedName>
    <definedName name="Z_223BC0FC_814D_40F0_9795_CE82A16FF3A5_.wvu.PrintArea" localSheetId="5" hidden="1">'Sch-1 '!$A$1:$M$28</definedName>
    <definedName name="Z_223BC0FC_814D_40F0_9795_CE82A16FF3A5_.wvu.PrintArea" localSheetId="6" hidden="1">'Sch-2'!$A$1:$K$28</definedName>
    <definedName name="Z_23A891B9_223B_4850_B5EE_7267DBBF2566_.wvu.Cols" localSheetId="4" hidden="1">'Bid Form 2nd Envelope'!$G:$K</definedName>
    <definedName name="Z_23A891B9_223B_4850_B5EE_7267DBBF2566_.wvu.PrintArea" localSheetId="4" hidden="1">'Bid Form 2nd Envelope'!$A$2:$F$59</definedName>
    <definedName name="Z_27A45B7A_04F2_4516_B80B_5ED0825D4ED3_.wvu.PrintArea" localSheetId="4" hidden="1">'Bid Form 2nd Envelope'!$A$2:$F$59</definedName>
    <definedName name="Z_27A45B7A_04F2_4516_B80B_5ED0825D4ED3_.wvu.PrintArea" localSheetId="2" hidden="1">Instructions!$A$1:$C$36</definedName>
    <definedName name="Z_27A45B7A_04F2_4516_B80B_5ED0825D4ED3_.wvu.PrintArea" localSheetId="5" hidden="1">'Sch-1 '!$A$1:$M$28</definedName>
    <definedName name="Z_27A45B7A_04F2_4516_B80B_5ED0825D4ED3_.wvu.PrintArea" localSheetId="6" hidden="1">'Sch-2'!$A$1:$K$28</definedName>
    <definedName name="Z_27A45B7A_04F2_4516_B80B_5ED0825D4ED3_.wvu.PrintArea" localSheetId="7" hidden="1">'Sch-3'!$A$1:$E$23</definedName>
    <definedName name="Z_27A45B7A_04F2_4516_B80B_5ED0825D4ED3_.wvu.PrintTitles" localSheetId="7" hidden="1">'Sch-3'!$3:$13</definedName>
    <definedName name="Z_27A45B7A_04F2_4516_B80B_5ED0825D4ED3_.wvu.Rows" localSheetId="1" hidden="1">Cover!$8:$8</definedName>
    <definedName name="Z_2CE5BBB8_7D2C_4EA1_98DE_92BEDF0C8A97_.wvu.PrintArea" localSheetId="2" hidden="1">Instructions!$A$1:$C$36</definedName>
    <definedName name="Z_2CE5BBB8_7D2C_4EA1_98DE_92BEDF0C8A97_.wvu.PrintArea" localSheetId="7" hidden="1">'Sch-3'!$A$1:$E$23</definedName>
    <definedName name="Z_2CE5BBB8_7D2C_4EA1_98DE_92BEDF0C8A97_.wvu.PrintTitles" localSheetId="7" hidden="1">'Sch-3'!$3:$13</definedName>
    <definedName name="Z_2CE5BBB8_7D2C_4EA1_98DE_92BEDF0C8A97_.wvu.Rows" localSheetId="1" hidden="1">Cover!$8:$8</definedName>
    <definedName name="Z_2F2FBC91_79AB_49BF_B046_986FA957665E_.wvu.PrintArea" localSheetId="2" hidden="1">Instructions!$A$1:$C$36</definedName>
    <definedName name="Z_2F2FBC91_79AB_49BF_B046_986FA957665E_.wvu.PrintArea" localSheetId="7" hidden="1">'Sch-3'!$A$1:$E$23</definedName>
    <definedName name="Z_2F2FBC91_79AB_49BF_B046_986FA957665E_.wvu.PrintTitles" localSheetId="7" hidden="1">'Sch-3'!$3:$13</definedName>
    <definedName name="Z_2F2FBC91_79AB_49BF_B046_986FA957665E_.wvu.Rows" localSheetId="1" hidden="1">Cover!$8:$8</definedName>
    <definedName name="Z_2F2FBC91_79AB_49BF_B046_986FA957665E_.wvu.Rows" localSheetId="2" hidden="1">Instructions!$21:$23,Instructions!#REF!</definedName>
    <definedName name="Z_31C9BD41_85AC_49F8_A4C5_D341A7DF9809_.wvu.PrintArea" localSheetId="3" hidden="1">#N/A</definedName>
    <definedName name="Z_31C9BD41_85AC_49F8_A4C5_D341A7DF9809_.wvu.Rows" localSheetId="3" hidden="1">#N/A</definedName>
    <definedName name="Z_38BADFEC_005D_4348_A1C4_C10C151F5DFC_.wvu.PrintArea" localSheetId="2" hidden="1">Instructions!$A$1:$C$36</definedName>
    <definedName name="Z_38BADFEC_005D_4348_A1C4_C10C151F5DFC_.wvu.PrintArea" localSheetId="7" hidden="1">'Sch-3'!$A$1:$E$23</definedName>
    <definedName name="Z_38BADFEC_005D_4348_A1C4_C10C151F5DFC_.wvu.PrintTitles" localSheetId="7" hidden="1">'Sch-3'!$3:$13</definedName>
    <definedName name="Z_38BADFEC_005D_4348_A1C4_C10C151F5DFC_.wvu.Rows" localSheetId="1" hidden="1">Cover!$8:$8</definedName>
    <definedName name="Z_3AF5D368_0F40_4903_B06B_A4E8DE0BBD2F_.wvu.PrintArea" localSheetId="2" hidden="1">Instructions!$A$1:$C$36</definedName>
    <definedName name="Z_3AF5D368_0F40_4903_B06B_A4E8DE0BBD2F_.wvu.PrintArea" localSheetId="7" hidden="1">'Sch-3'!$A$1:$E$23</definedName>
    <definedName name="Z_3AF5D368_0F40_4903_B06B_A4E8DE0BBD2F_.wvu.PrintTitles" localSheetId="7" hidden="1">'Sch-3'!$3:$13</definedName>
    <definedName name="Z_3AF5D368_0F40_4903_B06B_A4E8DE0BBD2F_.wvu.Rows" localSheetId="1" hidden="1">Cover!$8:$8</definedName>
    <definedName name="Z_43BCBF1E_CDCF_4541_8D79_87EDCECBC1FD_.wvu.PrintArea" localSheetId="3" hidden="1">#N/A</definedName>
    <definedName name="Z_494F6778_23FE_4AAC_B37D_6C7543FC13B9_.wvu.PrintArea" localSheetId="3" hidden="1">#N/A</definedName>
    <definedName name="Z_494F6778_23FE_4AAC_B37D_6C7543FC13B9_.wvu.Rows" localSheetId="3" hidden="1">#N/A</definedName>
    <definedName name="Z_498493C3_769C_4143_9114_C68CD1D40B11_.wvu.Cols" localSheetId="5" hidden="1">'Sch-1 '!$N:$O</definedName>
    <definedName name="Z_498493C3_769C_4143_9114_C68CD1D40B11_.wvu.Cols" localSheetId="6" hidden="1">'Sch-2'!#REF!</definedName>
    <definedName name="Z_498493C3_769C_4143_9114_C68CD1D40B11_.wvu.PrintArea" localSheetId="5" hidden="1">'Sch-1 '!$A$1:$M$28</definedName>
    <definedName name="Z_498493C3_769C_4143_9114_C68CD1D40B11_.wvu.PrintArea" localSheetId="6" hidden="1">'Sch-2'!$A$1:$K$28</definedName>
    <definedName name="Z_4AA1107B_A795_4744_B566_827168772C7A_.wvu.PrintArea" localSheetId="4" hidden="1">'Bid Form 2nd Envelope'!$A$2:$F$59</definedName>
    <definedName name="Z_4AA1107B_A795_4744_B566_827168772C7A_.wvu.PrintArea" localSheetId="5" hidden="1">'Sch-1 '!$A$1:$M$28</definedName>
    <definedName name="Z_4AA1107B_A795_4744_B566_827168772C7A_.wvu.PrintArea" localSheetId="6" hidden="1">'Sch-2'!$A$1:$K$28</definedName>
    <definedName name="Z_4F65FF32_EC61_4022_A399_2986D7B6B8B3_.wvu.Cols" localSheetId="4" hidden="1">'Bid Form 2nd Envelope'!$Z:$AJ</definedName>
    <definedName name="Z_4F65FF32_EC61_4022_A399_2986D7B6B8B3_.wvu.PrintArea" localSheetId="4" hidden="1">'Bid Form 2nd Envelope'!$A$2:$F$59</definedName>
    <definedName name="Z_4F65FF32_EC61_4022_A399_2986D7B6B8B3_.wvu.PrintArea" localSheetId="2" hidden="1">Instructions!$A$1:$C$36</definedName>
    <definedName name="Z_4F65FF32_EC61_4022_A399_2986D7B6B8B3_.wvu.PrintArea" localSheetId="5" hidden="1">'Sch-1 '!$A$1:$M$28</definedName>
    <definedName name="Z_4F65FF32_EC61_4022_A399_2986D7B6B8B3_.wvu.PrintArea" localSheetId="6" hidden="1">'Sch-2'!$A$1:$K$28</definedName>
    <definedName name="Z_4F65FF32_EC61_4022_A399_2986D7B6B8B3_.wvu.PrintArea" localSheetId="7" hidden="1">'Sch-3'!$A$1:$E$23</definedName>
    <definedName name="Z_4F65FF32_EC61_4022_A399_2986D7B6B8B3_.wvu.PrintTitles" localSheetId="7" hidden="1">'Sch-3'!$3:$13</definedName>
    <definedName name="Z_5C6610A7_30B1_43C5_B47D_FDA0FBB789C6_.wvu.PrintArea" localSheetId="2" hidden="1">Instructions!$A$1:$C$36</definedName>
    <definedName name="Z_611D8B62_9C40_451B_ABB4_92F111B2BF43_.wvu.PrintArea" localSheetId="2" hidden="1">Instructions!$A$1:$C$36</definedName>
    <definedName name="Z_611D8B62_9C40_451B_ABB4_92F111B2BF43_.wvu.PrintArea" localSheetId="7" hidden="1">'Sch-3'!$A$1:$E$23</definedName>
    <definedName name="Z_611D8B62_9C40_451B_ABB4_92F111B2BF43_.wvu.PrintTitles" localSheetId="7" hidden="1">'Sch-3'!$3:$13</definedName>
    <definedName name="Z_611D8B62_9C40_451B_ABB4_92F111B2BF43_.wvu.Rows" localSheetId="1" hidden="1">Cover!$8:$8</definedName>
    <definedName name="Z_693AE0F1_9847_4E6A_B08E_BAB67D33B621_.wvu.PrintArea" localSheetId="2" hidden="1">Instructions!$A$1:$C$36</definedName>
    <definedName name="Z_693AE0F1_9847_4E6A_B08E_BAB67D33B621_.wvu.PrintArea" localSheetId="7" hidden="1">'Sch-3'!$A$1:$E$23</definedName>
    <definedName name="Z_693AE0F1_9847_4E6A_B08E_BAB67D33B621_.wvu.PrintTitles" localSheetId="7" hidden="1">'Sch-3'!$3:$13</definedName>
    <definedName name="Z_693AE0F1_9847_4E6A_B08E_BAB67D33B621_.wvu.Rows" localSheetId="1" hidden="1">Cover!$8:$8</definedName>
    <definedName name="Z_705A993D_5DF6_4963_9DB5_8F89E6445EBA_.wvu.PrintArea" localSheetId="3" hidden="1">#N/A</definedName>
    <definedName name="Z_705A993D_5DF6_4963_9DB5_8F89E6445EBA_.wvu.Rows" localSheetId="3" hidden="1">#N/A</definedName>
    <definedName name="Z_7487ED9F_BBED_4B2A_9631_22F1A430946B_.wvu.PrintArea" localSheetId="4" hidden="1">'Bid Form 2nd Envelope'!$A$2:$F$59</definedName>
    <definedName name="Z_7487ED9F_BBED_4B2A_9631_22F1A430946B_.wvu.PrintArea" localSheetId="5" hidden="1">'Sch-1 '!$A$1:$M$28</definedName>
    <definedName name="Z_7487ED9F_BBED_4B2A_9631_22F1A430946B_.wvu.PrintArea" localSheetId="6" hidden="1">'Sch-2'!$A$1:$K$28</definedName>
    <definedName name="Z_75ADC1CB_B2FC_4413_A994_9BBA99DCA57A_.wvu.PrintArea" localSheetId="2" hidden="1">Instructions!$A$1:$C$36</definedName>
    <definedName name="Z_75ADC1CB_B2FC_4413_A994_9BBA99DCA57A_.wvu.PrintArea" localSheetId="7" hidden="1">'Sch-3'!$A$1:$E$23</definedName>
    <definedName name="Z_75ADC1CB_B2FC_4413_A994_9BBA99DCA57A_.wvu.PrintTitles" localSheetId="7" hidden="1">'Sch-3'!$3:$13</definedName>
    <definedName name="Z_75ADC1CB_B2FC_4413_A994_9BBA99DCA57A_.wvu.Rows" localSheetId="1" hidden="1">Cover!$8:$8</definedName>
    <definedName name="Z_7A9EA6D6_4DDF_43D9_92E6_C6AFAD14E266_.wvu.PrintArea" localSheetId="3" hidden="1">#N/A</definedName>
    <definedName name="Z_7A9EA6D6_4DDF_43D9_92E6_C6AFAD14E266_.wvu.Rows" localSheetId="3" hidden="1">#N/A</definedName>
    <definedName name="Z_7FEA3959_92A6_4B7E_927B_087EAC5E7414_.wvu.Cols" localSheetId="4" hidden="1">'Bid Form 2nd Envelope'!$G:$K</definedName>
    <definedName name="Z_7FEA3959_92A6_4B7E_927B_087EAC5E7414_.wvu.PrintArea" localSheetId="4" hidden="1">'Bid Form 2nd Envelope'!$A$2:$F$59</definedName>
    <definedName name="Z_7FEA3959_92A6_4B7E_927B_087EAC5E7414_.wvu.PrintArea" localSheetId="2" hidden="1">Instructions!$A$1:$C$36</definedName>
    <definedName name="Z_7FEA3959_92A6_4B7E_927B_087EAC5E7414_.wvu.PrintArea" localSheetId="7" hidden="1">'Sch-3'!$A$1:$E$23</definedName>
    <definedName name="Z_7FEA3959_92A6_4B7E_927B_087EAC5E7414_.wvu.PrintTitles" localSheetId="7" hidden="1">'Sch-3'!$3:$13</definedName>
    <definedName name="Z_7FEA3959_92A6_4B7E_927B_087EAC5E7414_.wvu.Rows" localSheetId="1" hidden="1">Cover!$8:$8</definedName>
    <definedName name="Z_7FEA3959_92A6_4B7E_927B_087EAC5E7414_.wvu.Rows" localSheetId="2" hidden="1">Instructions!#REF!,Instructions!#REF!</definedName>
    <definedName name="Z_85C5F000_3F2E_4A34_B83F_6CE80CF74968_.wvu.PrintArea" localSheetId="2" hidden="1">Instructions!$A$1:$C$36</definedName>
    <definedName name="Z_85C5F000_3F2E_4A34_B83F_6CE80CF74968_.wvu.PrintArea" localSheetId="7" hidden="1">'Sch-3'!$A$1:$E$23</definedName>
    <definedName name="Z_85C5F000_3F2E_4A34_B83F_6CE80CF74968_.wvu.PrintTitles" localSheetId="7" hidden="1">'Sch-3'!$3:$13</definedName>
    <definedName name="Z_85C5F000_3F2E_4A34_B83F_6CE80CF74968_.wvu.Rows" localSheetId="1" hidden="1">Cover!$8:$8</definedName>
    <definedName name="Z_85C5F000_3F2E_4A34_B83F_6CE80CF74968_.wvu.Rows" localSheetId="2" hidden="1">Instructions!$21:$23,Instructions!#REF!</definedName>
    <definedName name="Z_89820FCD_8AFD_42C4_B05F_5701FCC12354_.wvu.PrintArea" localSheetId="2" hidden="1">Instructions!$A$1:$C$36</definedName>
    <definedName name="Z_89820FCD_8AFD_42C4_B05F_5701FCC12354_.wvu.PrintArea" localSheetId="7" hidden="1">'Sch-3'!$A$1:$E$23</definedName>
    <definedName name="Z_89820FCD_8AFD_42C4_B05F_5701FCC12354_.wvu.PrintTitles" localSheetId="7" hidden="1">'Sch-3'!$3:$13</definedName>
    <definedName name="Z_89820FCD_8AFD_42C4_B05F_5701FCC12354_.wvu.Rows" localSheetId="1" hidden="1">Cover!$8:$8</definedName>
    <definedName name="Z_8DCF598F_E3E8_4517_8889_6DF83747DD2A_.wvu.PrintArea" localSheetId="2" hidden="1">Instructions!$A$1:$C$36</definedName>
    <definedName name="Z_8DCF598F_E3E8_4517_8889_6DF83747DD2A_.wvu.PrintArea" localSheetId="7" hidden="1">'Sch-3'!$A$1:$E$23</definedName>
    <definedName name="Z_8DCF598F_E3E8_4517_8889_6DF83747DD2A_.wvu.PrintTitles" localSheetId="7" hidden="1">'Sch-3'!$3:$13</definedName>
    <definedName name="Z_8DCF598F_E3E8_4517_8889_6DF83747DD2A_.wvu.Rows" localSheetId="1" hidden="1">Cover!$8:$8</definedName>
    <definedName name="Z_8DCF598F_E3E8_4517_8889_6DF83747DD2A_.wvu.Rows" localSheetId="2" hidden="1">Instructions!$21:$23,Instructions!#REF!</definedName>
    <definedName name="Z_8E7B022F_1113_4BA2_B2BA_8EDBE02A2557_.wvu.PrintArea" localSheetId="3" hidden="1">#N/A</definedName>
    <definedName name="Z_92E4643E_E153_4A15_ADC8_B3E5FA86113E_.wvu.Cols" localSheetId="4" hidden="1">'Bid Form 2nd Envelope'!$H:$H,'Bid Form 2nd Envelope'!$Z:$AJ</definedName>
    <definedName name="Z_92E4643E_E153_4A15_ADC8_B3E5FA86113E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92E4643E_E153_4A15_ADC8_B3E5FA86113E_.wvu.Cols" localSheetId="6" hidden="1">'Sch-2'!#REF!,'Sch-2'!$IQ:$IR,'Sch-2'!$SM:$SN,'Sch-2'!$ACI:$ACJ,'Sch-2'!$AME:$AMF,'Sch-2'!$AWA:$AWB,'Sch-2'!$BFW:$BFX,'Sch-2'!$BPS:$BPT,'Sch-2'!$BZO:$BZP,'Sch-2'!$CJK:$CJL,'Sch-2'!$CTG:$CTH,'Sch-2'!$DDC:$DDD,'Sch-2'!$DMY:$DMZ,'Sch-2'!$DWU:$DWV,'Sch-2'!$EGQ:$EGR,'Sch-2'!$EQM:$EQN,'Sch-2'!$FAI:$FAJ,'Sch-2'!$FKE:$FKF,'Sch-2'!$FUA:$FUB,'Sch-2'!$GDW:$GDX,'Sch-2'!$GNS:$GNT,'Sch-2'!$GXO:$GXP,'Sch-2'!$HHK:$HHL,'Sch-2'!$HRG:$HRH,'Sch-2'!$IBC:$IBD,'Sch-2'!$IKY:$IKZ,'Sch-2'!$IUU:$IUV,'Sch-2'!$JEQ:$JER,'Sch-2'!$JOM:$JON,'Sch-2'!$JYI:$JYJ,'Sch-2'!$KIE:$KIF,'Sch-2'!$KSA:$KSB,'Sch-2'!$LBW:$LBX,'Sch-2'!$LLS:$LLT,'Sch-2'!$LVO:$LVP,'Sch-2'!$MFK:$MFL,'Sch-2'!$MPG:$MPH,'Sch-2'!$MZC:$MZD,'Sch-2'!$NIY:$NIZ,'Sch-2'!$NSU:$NSV,'Sch-2'!$OCQ:$OCR,'Sch-2'!$OMM:$OMN,'Sch-2'!$OWI:$OWJ,'Sch-2'!$PGE:$PGF,'Sch-2'!$PQA:$PQB,'Sch-2'!$PZW:$PZX,'Sch-2'!$QJS:$QJT,'Sch-2'!$QTO:$QTP,'Sch-2'!$RDK:$RDL,'Sch-2'!$RNG:$RNH,'Sch-2'!$RXC:$RXD,'Sch-2'!$SGY:$SGZ,'Sch-2'!$SQU:$SQV,'Sch-2'!$TAQ:$TAR,'Sch-2'!$TKM:$TKN,'Sch-2'!$TUI:$TUJ,'Sch-2'!$UEE:$UEF,'Sch-2'!$UOA:$UOB,'Sch-2'!$UXW:$UXX,'Sch-2'!$VHS:$VHT,'Sch-2'!$VRO:$VRP,'Sch-2'!$WBK:$WBL,'Sch-2'!$WLG:$WLH,'Sch-2'!$WVC:$WVD</definedName>
    <definedName name="Z_92E4643E_E153_4A15_ADC8_B3E5FA86113E_.wvu.PrintArea" localSheetId="4" hidden="1">'Bid Form 2nd Envelope'!$A$2:$F$57</definedName>
    <definedName name="Z_92E4643E_E153_4A15_ADC8_B3E5FA86113E_.wvu.PrintArea" localSheetId="2" hidden="1">Instructions!$A$1:$C$36</definedName>
    <definedName name="Z_92E4643E_E153_4A15_ADC8_B3E5FA86113E_.wvu.PrintArea" localSheetId="5" hidden="1">'Sch-1 '!$A$1:$L$26</definedName>
    <definedName name="Z_92E4643E_E153_4A15_ADC8_B3E5FA86113E_.wvu.PrintArea" localSheetId="6" hidden="1">'Sch-2'!$A$1:$K$26</definedName>
    <definedName name="Z_92E4643E_E153_4A15_ADC8_B3E5FA86113E_.wvu.PrintArea" localSheetId="7" hidden="1">'Sch-3'!$A$1:$E$23</definedName>
    <definedName name="Z_92E4643E_E153_4A15_ADC8_B3E5FA86113E_.wvu.PrintTitles" localSheetId="7" hidden="1">'Sch-3'!$3:$13</definedName>
    <definedName name="Z_92E4643E_E153_4A15_ADC8_B3E5FA86113E_.wvu.Rows" localSheetId="1" hidden="1">Cover!$8:$8</definedName>
    <definedName name="Z_92E4643E_E153_4A15_ADC8_B3E5FA86113E_.wvu.Rows" localSheetId="2" hidden="1">Instructions!#REF!,Instructions!#REF!</definedName>
    <definedName name="Z_98F1BFA0_C539_421E_A117_3F3CC19FB763_.wvu.PrintArea" localSheetId="3" hidden="1">#N/A</definedName>
    <definedName name="Z_98F1BFA0_C539_421E_A117_3F3CC19FB763_.wvu.Rows" localSheetId="3" hidden="1">#N/A</definedName>
    <definedName name="Z_996AFBE6_B482_42C1_8052_EFE8998821C2_.wvu.PrintArea" localSheetId="2" hidden="1">Instructions!$A$1:$C$36</definedName>
    <definedName name="Z_996AFBE6_B482_42C1_8052_EFE8998821C2_.wvu.PrintArea" localSheetId="7" hidden="1">'Sch-3'!$A$1:$E$23</definedName>
    <definedName name="Z_996AFBE6_B482_42C1_8052_EFE8998821C2_.wvu.PrintTitles" localSheetId="7" hidden="1">'Sch-3'!$3:$13</definedName>
    <definedName name="Z_996AFBE6_B482_42C1_8052_EFE8998821C2_.wvu.Rows" localSheetId="1" hidden="1">Cover!$8:$8</definedName>
    <definedName name="Z_996AFBE6_B482_42C1_8052_EFE8998821C2_.wvu.Rows" localSheetId="2" hidden="1">Instructions!$21:$23,Instructions!#REF!</definedName>
    <definedName name="Z_A34CC49F_E309_4C23_B4F6_1E3B307C10D1_.wvu.Cols" localSheetId="5" hidden="1">'Sch-1 '!$N:$O</definedName>
    <definedName name="Z_A34CC49F_E309_4C23_B4F6_1E3B307C10D1_.wvu.Cols" localSheetId="6" hidden="1">'Sch-2'!#REF!</definedName>
    <definedName name="Z_A34CC49F_E309_4C23_B4F6_1E3B307C10D1_.wvu.PrintArea" localSheetId="5" hidden="1">'Sch-1 '!$A$1:$M$28</definedName>
    <definedName name="Z_A34CC49F_E309_4C23_B4F6_1E3B307C10D1_.wvu.PrintArea" localSheetId="6" hidden="1">'Sch-2'!$A$1:$K$28</definedName>
    <definedName name="Z_A3F641DF_CF1D_48E3_AFDC_E52726A449CB_.wvu.PrintArea" localSheetId="3" hidden="1">#N/A</definedName>
    <definedName name="Z_A6F13BD3_B96C_452C_968D_78F6E5959979_.wvu.Cols" localSheetId="4" hidden="1">'Bid Form 2nd Envelope'!$H:$H,'Bid Form 2nd Envelope'!$Z:$AJ</definedName>
    <definedName name="Z_A6F13BD3_B96C_452C_968D_78F6E5959979_.wvu.Cols" localSheetId="5" hidden="1">'Sch-1 '!$N:$O,'Sch-1 '!$JJ:$JK,'Sch-1 '!$TF:$TG,'Sch-1 '!$ADB:$ADC,'Sch-1 '!$AMX:$AMY,'Sch-1 '!$AWT:$AWU,'Sch-1 '!$BGP:$BGQ,'Sch-1 '!$BQL:$BQM,'Sch-1 '!$CAH:$CAI,'Sch-1 '!$CKD:$CKE,'Sch-1 '!$CTZ:$CUA,'Sch-1 '!$DDV:$DDW,'Sch-1 '!$DNR:$DNS,'Sch-1 '!$DXN:$DXO,'Sch-1 '!$EHJ:$EHK,'Sch-1 '!$ERF:$ERG,'Sch-1 '!$FBB:$FBC,'Sch-1 '!$FKX:$FKY,'Sch-1 '!$FUT:$FUU,'Sch-1 '!$GEP:$GEQ,'Sch-1 '!$GOL:$GOM,'Sch-1 '!$GYH:$GYI,'Sch-1 '!$HID:$HIE,'Sch-1 '!$HRZ:$HSA,'Sch-1 '!$IBV:$IBW,'Sch-1 '!$ILR:$ILS,'Sch-1 '!$IVN:$IVO,'Sch-1 '!$JFJ:$JFK,'Sch-1 '!$JPF:$JPG,'Sch-1 '!$JZB:$JZC,'Sch-1 '!$KIX:$KIY,'Sch-1 '!$KST:$KSU,'Sch-1 '!$LCP:$LCQ,'Sch-1 '!$LML:$LMM,'Sch-1 '!$LWH:$LWI,'Sch-1 '!$MGD:$MGE,'Sch-1 '!$MPZ:$MQA,'Sch-1 '!$MZV:$MZW,'Sch-1 '!$NJR:$NJS,'Sch-1 '!$NTN:$NTO,'Sch-1 '!$ODJ:$ODK,'Sch-1 '!$ONF:$ONG,'Sch-1 '!$OXB:$OXC,'Sch-1 '!$PGX:$PGY,'Sch-1 '!$PQT:$PQU,'Sch-1 '!$QAP:$QAQ,'Sch-1 '!$QKL:$QKM,'Sch-1 '!$QUH:$QUI,'Sch-1 '!$RED:$REE,'Sch-1 '!$RNZ:$ROA,'Sch-1 '!$RXV:$RXW,'Sch-1 '!$SHR:$SHS,'Sch-1 '!$SRN:$SRO,'Sch-1 '!$TBJ:$TBK,'Sch-1 '!$TLF:$TLG,'Sch-1 '!$TVB:$TVC,'Sch-1 '!$UEX:$UEY,'Sch-1 '!$UOT:$UOU,'Sch-1 '!$UYP:$UYQ,'Sch-1 '!$VIL:$VIM,'Sch-1 '!$VSH:$VSI,'Sch-1 '!$WCD:$WCE,'Sch-1 '!$WLZ:$WMA,'Sch-1 '!$WVV:$WVW</definedName>
    <definedName name="Z_A6F13BD3_B96C_452C_968D_78F6E5959979_.wvu.Cols" localSheetId="6" hidden="1">'Sch-2'!#REF!,'Sch-2'!$IQ:$IR,'Sch-2'!$SM:$SN,'Sch-2'!$ACI:$ACJ,'Sch-2'!$AME:$AMF,'Sch-2'!$AWA:$AWB,'Sch-2'!$BFW:$BFX,'Sch-2'!$BPS:$BPT,'Sch-2'!$BZO:$BZP,'Sch-2'!$CJK:$CJL,'Sch-2'!$CTG:$CTH,'Sch-2'!$DDC:$DDD,'Sch-2'!$DMY:$DMZ,'Sch-2'!$DWU:$DWV,'Sch-2'!$EGQ:$EGR,'Sch-2'!$EQM:$EQN,'Sch-2'!$FAI:$FAJ,'Sch-2'!$FKE:$FKF,'Sch-2'!$FUA:$FUB,'Sch-2'!$GDW:$GDX,'Sch-2'!$GNS:$GNT,'Sch-2'!$GXO:$GXP,'Sch-2'!$HHK:$HHL,'Sch-2'!$HRG:$HRH,'Sch-2'!$IBC:$IBD,'Sch-2'!$IKY:$IKZ,'Sch-2'!$IUU:$IUV,'Sch-2'!$JEQ:$JER,'Sch-2'!$JOM:$JON,'Sch-2'!$JYI:$JYJ,'Sch-2'!$KIE:$KIF,'Sch-2'!$KSA:$KSB,'Sch-2'!$LBW:$LBX,'Sch-2'!$LLS:$LLT,'Sch-2'!$LVO:$LVP,'Sch-2'!$MFK:$MFL,'Sch-2'!$MPG:$MPH,'Sch-2'!$MZC:$MZD,'Sch-2'!$NIY:$NIZ,'Sch-2'!$NSU:$NSV,'Sch-2'!$OCQ:$OCR,'Sch-2'!$OMM:$OMN,'Sch-2'!$OWI:$OWJ,'Sch-2'!$PGE:$PGF,'Sch-2'!$PQA:$PQB,'Sch-2'!$PZW:$PZX,'Sch-2'!$QJS:$QJT,'Sch-2'!$QTO:$QTP,'Sch-2'!$RDK:$RDL,'Sch-2'!$RNG:$RNH,'Sch-2'!$RXC:$RXD,'Sch-2'!$SGY:$SGZ,'Sch-2'!$SQU:$SQV,'Sch-2'!$TAQ:$TAR,'Sch-2'!$TKM:$TKN,'Sch-2'!$TUI:$TUJ,'Sch-2'!$UEE:$UEF,'Sch-2'!$UOA:$UOB,'Sch-2'!$UXW:$UXX,'Sch-2'!$VHS:$VHT,'Sch-2'!$VRO:$VRP,'Sch-2'!$WBK:$WBL,'Sch-2'!$WLG:$WLH,'Sch-2'!$WVC:$WVD</definedName>
    <definedName name="Z_A6F13BD3_B96C_452C_968D_78F6E5959979_.wvu.PrintArea" localSheetId="4" hidden="1">'Bid Form 2nd Envelope'!$A$2:$F$57</definedName>
    <definedName name="Z_A6F13BD3_B96C_452C_968D_78F6E5959979_.wvu.PrintArea" localSheetId="2" hidden="1">Instructions!$A$1:$C$36</definedName>
    <definedName name="Z_A6F13BD3_B96C_452C_968D_78F6E5959979_.wvu.PrintArea" localSheetId="5" hidden="1">'Sch-1 '!$A$1:$L$26</definedName>
    <definedName name="Z_A6F13BD3_B96C_452C_968D_78F6E5959979_.wvu.PrintArea" localSheetId="6" hidden="1">'Sch-2'!$A$1:$K$26</definedName>
    <definedName name="Z_A6F13BD3_B96C_452C_968D_78F6E5959979_.wvu.PrintArea" localSheetId="7" hidden="1">'Sch-3'!$A$1:$E$23</definedName>
    <definedName name="Z_A6F13BD3_B96C_452C_968D_78F6E5959979_.wvu.PrintTitles" localSheetId="7" hidden="1">'Sch-3'!$3:$13</definedName>
    <definedName name="Z_A6F13BD3_B96C_452C_968D_78F6E5959979_.wvu.Rows" localSheetId="1" hidden="1">Cover!$8:$8</definedName>
    <definedName name="Z_A6F13BD3_B96C_452C_968D_78F6E5959979_.wvu.Rows" localSheetId="2" hidden="1">Instructions!#REF!,Instructions!#REF!</definedName>
    <definedName name="Z_A7DBDDEF_9245_44C6_9EBF_032DB6E1C0A2_.wvu.PrintArea" localSheetId="4" hidden="1">'Bid Form 2nd Envelope'!$A$2:$F$59</definedName>
    <definedName name="Z_A7DBDDEF_9245_44C6_9EBF_032DB6E1C0A2_.wvu.PrintArea" localSheetId="5" hidden="1">'Sch-1 '!$A$1:$M$28</definedName>
    <definedName name="Z_A7DBDDEF_9245_44C6_9EBF_032DB6E1C0A2_.wvu.PrintArea" localSheetId="6" hidden="1">'Sch-2'!$A$1:$K$28</definedName>
    <definedName name="Z_AD86AC6C_B2E5_489A_BA08_94D78CF752AB_.wvu.PrintArea" localSheetId="2" hidden="1">Instructions!$A$1:$C$36</definedName>
    <definedName name="Z_AD86AC6C_B2E5_489A_BA08_94D78CF752AB_.wvu.PrintArea" localSheetId="7" hidden="1">'Sch-3'!$A$1:$E$23</definedName>
    <definedName name="Z_AD86AC6C_B2E5_489A_BA08_94D78CF752AB_.wvu.PrintTitles" localSheetId="7" hidden="1">'Sch-3'!$3:$13</definedName>
    <definedName name="Z_AD86AC6C_B2E5_489A_BA08_94D78CF752AB_.wvu.Rows" localSheetId="1" hidden="1">Cover!$8:$8</definedName>
    <definedName name="Z_AD86AC6C_B2E5_489A_BA08_94D78CF752AB_.wvu.Rows" localSheetId="2" hidden="1">Instructions!$21:$23,Instructions!#REF!</definedName>
    <definedName name="Z_B23AD343_29DA_4CE0_BD10_47BF44F3782F_.wvu.PrintArea" localSheetId="4" hidden="1">'Bid Form 2nd Envelope'!$A$2:$F$59</definedName>
    <definedName name="Z_B23AD343_29DA_4CE0_BD10_47BF44F3782F_.wvu.PrintArea" localSheetId="5" hidden="1">'Sch-1 '!$A$1:$M$28</definedName>
    <definedName name="Z_B23AD343_29DA_4CE0_BD10_47BF44F3782F_.wvu.PrintArea" localSheetId="6" hidden="1">'Sch-2'!$A$1:$K$28</definedName>
    <definedName name="Z_B3CE7B10_A914_4559_A6DA_AED8C22AFD6D_.wvu.PrintArea" localSheetId="4" hidden="1">'Bid Form 2nd Envelope'!$A$2:$F$59</definedName>
    <definedName name="Z_B3CE7B10_A914_4559_A6DA_AED8C22AFD6D_.wvu.PrintArea" localSheetId="5" hidden="1">'Sch-1 '!$A$1:$M$28</definedName>
    <definedName name="Z_B3CE7B10_A914_4559_A6DA_AED8C22AFD6D_.wvu.PrintArea" localSheetId="6" hidden="1">'Sch-2'!$A$1:$K$28</definedName>
    <definedName name="Z_B7DA3930_F502_4F10_B6E9_DF93489BC550_.wvu.PrintArea" localSheetId="2" hidden="1">Instructions!$A$1:$C$36</definedName>
    <definedName name="Z_B7DA3930_F502_4F10_B6E9_DF93489BC550_.wvu.PrintArea" localSheetId="7" hidden="1">'Sch-3'!$A$1:$E$23</definedName>
    <definedName name="Z_B7DA3930_F502_4F10_B6E9_DF93489BC550_.wvu.PrintTitles" localSheetId="7" hidden="1">'Sch-3'!$3:$13</definedName>
    <definedName name="Z_B7DA3930_F502_4F10_B6E9_DF93489BC550_.wvu.Rows" localSheetId="1" hidden="1">Cover!$8:$8</definedName>
    <definedName name="Z_B7DA3930_F502_4F10_B6E9_DF93489BC550_.wvu.Rows" localSheetId="2" hidden="1">Instructions!$21:$23,Instructions!#REF!</definedName>
    <definedName name="Z_B835C05C_B615_4DCB_982D_4519616B3CD8_.wvu.PrintArea" localSheetId="4" hidden="1">'Bid Form 2nd Envelope'!$A$2:$F$59</definedName>
    <definedName name="Z_B835C05C_B615_4DCB_982D_4519616B3CD8_.wvu.PrintArea" localSheetId="5" hidden="1">'Sch-1 '!$A$1:$M$28</definedName>
    <definedName name="Z_B835C05C_B615_4DCB_982D_4519616B3CD8_.wvu.PrintArea" localSheetId="6" hidden="1">'Sch-2'!$A$1:$K$28</definedName>
    <definedName name="Z_B95AE71C_5BDA_4E26_8FE3_DB001AA67062_.wvu.PrintArea" localSheetId="2" hidden="1">Instructions!$A$1:$C$36</definedName>
    <definedName name="Z_B95AE71C_5BDA_4E26_8FE3_DB001AA67062_.wvu.PrintArea" localSheetId="7" hidden="1">'Sch-3'!$A$1:$E$23</definedName>
    <definedName name="Z_B95AE71C_5BDA_4E26_8FE3_DB001AA67062_.wvu.PrintTitles" localSheetId="7" hidden="1">'Sch-3'!$3:$13</definedName>
    <definedName name="Z_B95AE71C_5BDA_4E26_8FE3_DB001AA67062_.wvu.Rows" localSheetId="1" hidden="1">Cover!$8:$8</definedName>
    <definedName name="Z_C431BC99_7569_44AB_83F6_AB73BDED3783_.wvu.PrintArea" localSheetId="5" hidden="1">'Sch-1 '!$A$1:$M$28</definedName>
    <definedName name="Z_C431BC99_7569_44AB_83F6_AB73BDED3783_.wvu.PrintArea" localSheetId="6" hidden="1">'Sch-2'!$A$1:$K$28</definedName>
    <definedName name="Z_C5EDEBE1_F188_4851_AFDC_E4218278837C_.wvu.PrintArea" localSheetId="3" hidden="1">#N/A</definedName>
    <definedName name="Z_C5EDEBE1_F188_4851_AFDC_E4218278837C_.wvu.Rows" localSheetId="3" hidden="1">#N/A</definedName>
    <definedName name="Z_CD4CA1A8_824A_452F_BDBA_32A47C1B3013_.wvu.PrintArea" localSheetId="3" hidden="1">#N/A</definedName>
    <definedName name="Z_D0757F9E_DF41_4B40_A5E5_F4F8FDD8D61D_.wvu.PrintArea" localSheetId="4" hidden="1">'Bid Form 2nd Envelope'!$A$2:$F$59</definedName>
    <definedName name="Z_D0757F9E_DF41_4B40_A5E5_F4F8FDD8D61D_.wvu.PrintArea" localSheetId="5" hidden="1">'Sch-1 '!$A$1:$M$28</definedName>
    <definedName name="Z_D0757F9E_DF41_4B40_A5E5_F4F8FDD8D61D_.wvu.PrintArea" localSheetId="6" hidden="1">'Sch-2'!$A$1:$K$28</definedName>
    <definedName name="Z_D53177B2_31EC_4222_B97A_A37DCFD9E45B_.wvu.PrintArea" localSheetId="4" hidden="1">'Bid Form 2nd Envelope'!$A$2:$F$59</definedName>
    <definedName name="Z_D53177B2_31EC_4222_B97A_A37DCFD9E45B_.wvu.PrintArea" localSheetId="5" hidden="1">'Sch-1 '!$A$1:$M$28</definedName>
    <definedName name="Z_D53177B2_31EC_4222_B97A_A37DCFD9E45B_.wvu.PrintArea" localSheetId="6" hidden="1">'Sch-2'!$A$1:$K$28</definedName>
    <definedName name="Z_DC28ED1E_3E35_4094_9C2B_5C0A1C1D459C_.wvu.PrintArea" localSheetId="3" hidden="1">#N/A</definedName>
    <definedName name="Z_DC28ED1E_3E35_4094_9C2B_5C0A1C1D459C_.wvu.Rows" localSheetId="3" hidden="1">#N/A</definedName>
    <definedName name="Z_DECF7153_B692_414F_BA42_AEEFA09CA6EC_.wvu.PrintArea" localSheetId="2" hidden="1">Instructions!$A$1:$C$36</definedName>
    <definedName name="Z_DECF7153_B692_414F_BA42_AEEFA09CA6EC_.wvu.PrintArea" localSheetId="7" hidden="1">'Sch-3'!$A$1:$E$23</definedName>
    <definedName name="Z_DECF7153_B692_414F_BA42_AEEFA09CA6EC_.wvu.PrintTitles" localSheetId="7" hidden="1">'Sch-3'!$3:$13</definedName>
    <definedName name="Z_DECF7153_B692_414F_BA42_AEEFA09CA6EC_.wvu.Rows" localSheetId="1" hidden="1">Cover!$8:$8</definedName>
    <definedName name="Z_E81F0721_C35D_4189_B675_E46A21339863_.wvu.Cols" localSheetId="4" hidden="1">'Bid Form 2nd Envelope'!$G:$AO</definedName>
    <definedName name="Z_E97134B6_5E8D_4951_8DA0_73D065532361_.wvu.PrintArea" localSheetId="4" hidden="1">'Bid Form 2nd Envelope'!$A$2:$F$59</definedName>
    <definedName name="Z_E97134B6_5E8D_4951_8DA0_73D065532361_.wvu.PrintArea" localSheetId="5" hidden="1">'Sch-1 '!$A$1:$M$28</definedName>
    <definedName name="Z_E97134B6_5E8D_4951_8DA0_73D065532361_.wvu.PrintArea" localSheetId="6" hidden="1">'Sch-2'!$A$1:$K$28</definedName>
    <definedName name="Z_E9F4E142_7D26_464D_BECA_4F3806DB1FE1_.wvu.PrintArea" localSheetId="4" hidden="1">'Bid Form 2nd Envelope'!$A$2:$F$59</definedName>
    <definedName name="Z_E9F4E142_7D26_464D_BECA_4F3806DB1FE1_.wvu.PrintArea" localSheetId="5" hidden="1">'Sch-1 '!$A$1:$M$28</definedName>
    <definedName name="Z_E9F4E142_7D26_464D_BECA_4F3806DB1FE1_.wvu.PrintArea" localSheetId="6" hidden="1">'Sch-2'!$A$1:$K$28</definedName>
    <definedName name="Z_ECE9294F_C910_4036_88BC_B1F2176FB06B_.wvu.PrintArea" localSheetId="4" hidden="1">'Bid Form 2nd Envelope'!$A$2:$F$59</definedName>
    <definedName name="Z_ECE9294F_C910_4036_88BC_B1F2176FB06B_.wvu.PrintArea" localSheetId="5" hidden="1">'Sch-1 '!$A$1:$M$28</definedName>
    <definedName name="Z_ECE9294F_C910_4036_88BC_B1F2176FB06B_.wvu.PrintArea" localSheetId="6" hidden="1">'Sch-2'!$A$1:$K$28</definedName>
    <definedName name="Z_ECEBABD0_566A_41C4_AA9A_38EA30EFEDA8_.wvu.PrintArea" localSheetId="3" hidden="1">#N/A</definedName>
    <definedName name="Z_EE46BCD1_F715_4FA9_A5FC_1B125AD601E0_.wvu.PrintArea" localSheetId="4" hidden="1">'Bid Form 2nd Envelope'!$A$2:$F$59</definedName>
    <definedName name="Z_EE46BCD1_F715_4FA9_A5FC_1B125AD601E0_.wvu.PrintArea" localSheetId="5" hidden="1">'Sch-1 '!$A$1:$M$28</definedName>
    <definedName name="Z_EE46BCD1_F715_4FA9_A5FC_1B125AD601E0_.wvu.PrintArea" localSheetId="6" hidden="1">'Sch-2'!$A$1:$K$28</definedName>
    <definedName name="Z_F0C04A94_3592_4F6C_9F23_4ED83DE4133D_.wvu.Cols" localSheetId="5" hidden="1">'Sch-1 '!$N:$O</definedName>
    <definedName name="Z_F0C04A94_3592_4F6C_9F23_4ED83DE4133D_.wvu.Cols" localSheetId="6" hidden="1">'Sch-2'!#REF!</definedName>
    <definedName name="Z_F0C04A94_3592_4F6C_9F23_4ED83DE4133D_.wvu.PrintArea" localSheetId="5" hidden="1">'Sch-1 '!$A$1:$M$28</definedName>
    <definedName name="Z_F0C04A94_3592_4F6C_9F23_4ED83DE4133D_.wvu.PrintArea" localSheetId="6" hidden="1">'Sch-2'!$A$1:$K$28</definedName>
    <definedName name="Z_F51A1875_E3DE_4601_ADCE_E0FEEC04A5F8_.wvu.PrintArea" localSheetId="2" hidden="1">Instructions!$A$1:$C$36</definedName>
    <definedName name="Z_F83BAE73_0719_4E5C_A6D6_E09ECA90A570_.wvu.PrintArea" localSheetId="3" hidden="1">#N/A</definedName>
    <definedName name="Z_F981E7AA_7BA7_4BEC_A9A2_30871332138C_.wvu.Cols" localSheetId="5" hidden="1">'Sch-1 '!$N:$O</definedName>
    <definedName name="Z_F981E7AA_7BA7_4BEC_A9A2_30871332138C_.wvu.Cols" localSheetId="6" hidden="1">'Sch-2'!#REF!</definedName>
    <definedName name="Z_F981E7AA_7BA7_4BEC_A9A2_30871332138C_.wvu.PrintArea" localSheetId="5" hidden="1">'Sch-1 '!$A$1:$M$28</definedName>
    <definedName name="Z_F981E7AA_7BA7_4BEC_A9A2_30871332138C_.wvu.PrintArea" localSheetId="6" hidden="1">'Sch-2'!$A$1:$K$28</definedName>
    <definedName name="Z_FFA7F230_53D0_48EC_855F_98BD36863E0C_.wvu.PrintArea" localSheetId="3" hidden="1">#N/A</definedName>
    <definedName name="Z_FFA7F230_53D0_48EC_855F_98BD36863E0C_.wvu.Rows" localSheetId="3" hidden="1">#N/A</definedName>
  </definedNames>
  <calcPr calcId="191029"/>
  <customWorkbookViews>
    <customWorkbookView name="Prashanth Kumar Gade {प्रशांत जि} - Personal View" guid="{A6F13BD3-B96C-452C-968D-78F6E5959979}" mergeInterval="0" personalView="1" maximized="1" windowWidth="1916" windowHeight="794" tabRatio="842" activeSheetId="29" showComments="commIndAndComment"/>
    <customWorkbookView name="A K Singh - Personal View" guid="{2F2FBC91-79AB-49BF-B046-986FA957665E}" mergeInterval="0" personalView="1" maximized="1" windowWidth="1276" windowHeight="798" tabRatio="842" activeSheetId="4"/>
    <customWorkbookView name="60001959 - Personal View" guid="{AD86AC6C-B2E5-489A-BA08-94D78CF752AB}" mergeInterval="0" personalView="1" maximized="1" windowWidth="1362" windowHeight="553" tabRatio="804" activeSheetId="2"/>
    <customWorkbookView name="60002881 - Personal View" guid="{996AFBE6-B482-42C1-8052-EFE8998821C2}" mergeInterval="0" personalView="1" maximized="1" xWindow="1" yWindow="1" windowWidth="1362" windowHeight="538" tabRatio="804" activeSheetId="6"/>
    <customWorkbookView name="60003018 - Personal View" guid="{85C5F000-3F2E-4A34-B83F-6CE80CF74968}" mergeInterval="0" personalView="1" maximized="1" xWindow="1" yWindow="1" windowWidth="1366" windowHeight="538" tabRatio="804" activeSheetId="10" showComments="commIndAndComment"/>
    <customWorkbookView name="Parveen Kumar - Personal View" guid="{B95AE71C-5BDA-4E26-8FE3-DB001AA67062}" mergeInterval="0" personalView="1" maximized="1" windowWidth="1362" windowHeight="543" tabRatio="804" activeSheetId="30"/>
    <customWorkbookView name="Dinesh C. Nainwal - Personal View" guid="{2CE5BBB8-7D2C-4EA1-98DE-92BEDF0C8A97}" mergeInterval="0" personalView="1" maximized="1" windowWidth="1362" windowHeight="543" tabRatio="804" activeSheetId="25"/>
    <customWorkbookView name="Parveen Saluja - Personal View" guid="{75ADC1CB-B2FC-4413-A994-9BBA99DCA57A}" mergeInterval="0" personalView="1" maximized="1" windowWidth="1362" windowHeight="543" tabRatio="632" activeSheetId="2"/>
    <customWorkbookView name="admin - Personal View" guid="{611D8B62-9C40-451B-ABB4-92F111B2BF43}" mergeInterval="0" personalView="1" maximized="1" xWindow="1" yWindow="1" windowWidth="1280" windowHeight="794" tabRatio="632" activeSheetId="1"/>
    <customWorkbookView name="01209 - Personal View" guid="{27A45B7A-04F2-4516-B80B-5ED0825D4ED3}" mergeInterval="0" personalView="1" maximized="1" xWindow="1" yWindow="1" windowWidth="1366" windowHeight="538" tabRatio="632" activeSheetId="28"/>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6"/>
    <customWorkbookView name="Ann Mary Jose           - Personal View" guid="{091A6405-72DB-46E0-B81A-EC53A5C58396}" mergeInterval="0" personalView="1" maximized="1" xWindow="1" yWindow="1" windowWidth="1362" windowHeight="492" tabRatio="632" activeSheetId="2"/>
    <customWorkbookView name="gowda - Personal View" guid="{3AF5D368-0F40-4903-B06B-A4E8DE0BBD2F}" mergeInterval="0" personalView="1" maximized="1" xWindow="1" yWindow="1" windowWidth="1440" windowHeight="670" tabRatio="632" activeSheetId="19"/>
    <customWorkbookView name="01192 - Personal View" guid="{38BADFEC-005D-4348-A1C4-C10C151F5DFC}" mergeInterval="0" personalView="1" maximized="1" xWindow="1" yWindow="1" windowWidth="1366" windowHeight="538" tabRatio="632" activeSheetId="2"/>
    <customWorkbookView name="01660 - Personal View" guid="{693AE0F1-9847-4E6A-B08E-BAB67D33B621}" mergeInterval="0" personalView="1" maximized="1" xWindow="1" yWindow="1" windowWidth="1362" windowHeight="538" tabRatio="632" activeSheetId="20" showComments="commIndAndComment"/>
    <customWorkbookView name="31103 - Personal View" guid="{DECF7153-B692-414F-BA42-AEEFA09CA6EC}" mergeInterval="0" personalView="1" maximized="1" windowWidth="1362" windowHeight="543" tabRatio="632" activeSheetId="23"/>
    <customWorkbookView name="11086 - Personal View" guid="{89820FCD-8AFD-42C4-B05F-5701FCC12354}" mergeInterval="0" personalView="1" maximized="1" windowWidth="1270" windowHeight="511" tabRatio="632" activeSheetId="23"/>
    <customWorkbookView name="Jasminder Singh - Personal View" guid="{B7DA3930-F502-4F10-B6E9-DF93489BC550}" mergeInterval="0" personalView="1" maximized="1" windowWidth="1596" windowHeight="674" tabRatio="804" activeSheetId="30"/>
    <customWorkbookView name="G.V.N.Ananda Kumar - Personal View" guid="{8DCF598F-E3E8-4517-8889-6DF83747DD2A}" mergeInterval="0" personalView="1" maximized="1" windowWidth="1362" windowHeight="543" tabRatio="842" activeSheetId="13"/>
    <customWorkbookView name="Nrapendra Kumar - Personal View" guid="{7FEA3959-92A6-4B7E-927B-087EAC5E7414}" mergeInterval="0" personalView="1" maximized="1" windowWidth="1239" windowHeight="511" tabRatio="842" activeSheetId="2"/>
    <customWorkbookView name="Akhilesh Kumar Singh {अखिलेश कुमार सिंह} - Personal View" guid="{1A69D62F-E881-40D6-8A9A-90D0B2FD17F9}" mergeInterval="0" personalView="1" maximized="1" windowWidth="1916" windowHeight="854" tabRatio="842" activeSheetId="12"/>
    <customWorkbookView name="Niraj Mishra - Personal View" guid="{92E4643E-E153-4A15-ADC8-B3E5FA86113E}" mergeInterval="0" personalView="1" maximized="1" xWindow="-8" yWindow="-8" windowWidth="1382" windowHeight="744" tabRatio="842" activeSheetId="2"/>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1" l="1"/>
  <c r="B11" i="41"/>
  <c r="B9" i="41"/>
  <c r="B8" i="41"/>
  <c r="I8" i="41"/>
  <c r="I9" i="41"/>
  <c r="I10" i="41"/>
  <c r="I11" i="41"/>
  <c r="H1" i="41"/>
  <c r="A3" i="41"/>
  <c r="K15" i="41"/>
  <c r="H26" i="41"/>
  <c r="G26" i="41"/>
  <c r="B26" i="41"/>
  <c r="H25" i="41"/>
  <c r="B25" i="41"/>
  <c r="E1" i="19"/>
  <c r="K18" i="41"/>
  <c r="K17" i="41"/>
  <c r="K16" i="41"/>
  <c r="A7" i="41"/>
  <c r="A6" i="41"/>
  <c r="K19" i="41" l="1"/>
  <c r="K20" i="41" s="1"/>
  <c r="E17" i="19" s="1"/>
  <c r="A10" i="29" l="1"/>
  <c r="I7" i="41" s="1"/>
  <c r="J7" i="12" l="1"/>
  <c r="K16" i="12"/>
  <c r="L16" i="12" s="1"/>
  <c r="K17" i="12"/>
  <c r="L17" i="12" s="1"/>
  <c r="K15" i="12"/>
  <c r="L15" i="12" s="1"/>
  <c r="L18" i="12" l="1"/>
  <c r="B18" i="29"/>
  <c r="L1" i="12" l="1"/>
  <c r="K21" i="12" l="1"/>
  <c r="E15" i="19" s="1"/>
  <c r="E18" i="19" s="1"/>
  <c r="E22" i="19" l="1"/>
  <c r="D22" i="19"/>
  <c r="B22" i="19"/>
  <c r="E21" i="19"/>
  <c r="B21" i="19"/>
  <c r="J26" i="12"/>
  <c r="J25" i="12"/>
  <c r="B25" i="12"/>
  <c r="B26" i="12"/>
  <c r="F43" i="29"/>
  <c r="F42" i="29"/>
  <c r="B43" i="29"/>
  <c r="H36" i="29"/>
  <c r="B2" i="40"/>
  <c r="D9" i="40"/>
  <c r="B42" i="29"/>
  <c r="C7" i="29"/>
  <c r="B4" i="2" l="1"/>
  <c r="A1" i="41" l="1"/>
  <c r="A1" i="12"/>
  <c r="E8" i="19"/>
  <c r="E9" i="19"/>
  <c r="E10" i="19"/>
  <c r="E11" i="19"/>
  <c r="E7" i="19"/>
  <c r="J8" i="12"/>
  <c r="J9" i="12"/>
  <c r="J10" i="12"/>
  <c r="J11" i="12"/>
  <c r="AK6" i="40" l="1"/>
  <c r="A7" i="12" l="1"/>
  <c r="A7" i="19"/>
  <c r="D11" i="19" l="1"/>
  <c r="B11" i="19"/>
  <c r="D10" i="19"/>
  <c r="B10" i="19"/>
  <c r="D9" i="19"/>
  <c r="B9" i="19"/>
  <c r="D8" i="19"/>
  <c r="B8" i="19"/>
  <c r="B9" i="12"/>
  <c r="B10" i="12"/>
  <c r="B11" i="12"/>
  <c r="B8" i="12"/>
  <c r="A1" i="29" l="1"/>
  <c r="A44" i="29" l="1"/>
  <c r="F41" i="29"/>
  <c r="B1" i="40" l="1"/>
  <c r="B17" i="40"/>
  <c r="B16" i="40"/>
  <c r="J14" i="40"/>
  <c r="B12" i="40"/>
  <c r="B11" i="40"/>
  <c r="AG9" i="40"/>
  <c r="B9" i="40"/>
  <c r="L8" i="40"/>
  <c r="I8" i="40"/>
  <c r="J8" i="40" s="1"/>
  <c r="K8" i="40" s="1"/>
  <c r="B7" i="40"/>
  <c r="AA6" i="40"/>
  <c r="I6" i="40"/>
  <c r="J6" i="40" s="1"/>
  <c r="A6" i="19" l="1"/>
  <c r="A6" i="12"/>
  <c r="B3" i="2"/>
  <c r="B2" i="2"/>
  <c r="A2" i="29" l="1"/>
  <c r="A1" i="19"/>
  <c r="F2" i="2"/>
  <c r="C16" i="29" l="1"/>
  <c r="B2" i="3"/>
  <c r="A1" i="3" l="1"/>
  <c r="I26" i="12" l="1"/>
  <c r="A56" i="29" l="1"/>
  <c r="F45" i="29" l="1"/>
  <c r="C45" i="29"/>
  <c r="AG7" i="29" l="1"/>
  <c r="AG8" i="29"/>
  <c r="AG9" i="29" s="1"/>
  <c r="AG10" i="29"/>
  <c r="B38" i="29" l="1"/>
  <c r="A3" i="12" l="1"/>
  <c r="A3" i="19"/>
  <c r="AB18" i="29" l="1"/>
  <c r="AC18" i="29" l="1"/>
</calcChain>
</file>

<file path=xl/sharedStrings.xml><?xml version="1.0" encoding="utf-8"?>
<sst xmlns="http://schemas.openxmlformats.org/spreadsheetml/2006/main" count="270" uniqueCount="204">
  <si>
    <r>
      <rPr>
        <b/>
        <sz val="26"/>
        <rFont val="Book Antiqua"/>
        <family val="1"/>
      </rPr>
      <t xml:space="preserve">:: </t>
    </r>
    <r>
      <rPr>
        <b/>
        <sz val="20"/>
        <rFont val="Book Antiqua"/>
        <family val="1"/>
      </rPr>
      <t xml:space="preserve">COVER PAGE </t>
    </r>
    <r>
      <rPr>
        <b/>
        <sz val="26"/>
        <rFont val="Book Antiqua"/>
        <family val="1"/>
      </rPr>
      <t>::</t>
    </r>
  </si>
  <si>
    <t>Name of Package</t>
  </si>
  <si>
    <t>Limited Tender Enquiry No.:</t>
  </si>
  <si>
    <t>Specification No./Document Code No.:</t>
  </si>
  <si>
    <t>Address of Purchaser/ Owner</t>
  </si>
  <si>
    <t>Power Grid Corporation of India Limited.</t>
  </si>
  <si>
    <t>Dongtieh, Lower Nongrah, Lapalang.</t>
  </si>
  <si>
    <t>Shillong - 793006.</t>
  </si>
  <si>
    <t>Phone- 0364 2536406, Fax -0364- 2536406</t>
  </si>
  <si>
    <t>General guidelines for filling up  the Attachments</t>
  </si>
  <si>
    <t>: Attachments :</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</si>
  <si>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</si>
  <si>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</si>
  <si>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Note :</t>
  </si>
  <si>
    <t>Enable the Active X Control &amp; Macros. Also ensure to keep option of "Trust acess to VBA project object Model" cheched [√]. Ensure that you work on MS Excel 2007 or higher version.</t>
  </si>
  <si>
    <t>Click to Proceed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</si>
  <si>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</si>
  <si>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</si>
  <si>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</si>
  <si>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</si>
  <si>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</si>
  <si>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</si>
  <si>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</si>
  <si>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</si>
  <si>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</si>
  <si>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</si>
  <si>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</si>
  <si>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</si>
  <si>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</si>
  <si>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</si>
  <si>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</si>
  <si>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</si>
  <si>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</si>
  <si>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</si>
  <si>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</si>
  <si>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</si>
  <si>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</si>
  <si>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</si>
  <si>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</si>
  <si>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</si>
  <si>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</si>
  <si>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</si>
  <si>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</si>
  <si>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</si>
  <si>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Fill up names &amp; Designation of the representatives of other JV partner(s) if the bidder is JV (Joint Venture) . </t>
  </si>
  <si>
    <t>Fill up additional information as required.</t>
  </si>
  <si>
    <t>Happy Bidding !</t>
  </si>
  <si>
    <t>Sole Bidder</t>
  </si>
  <si>
    <t>Yes</t>
  </si>
  <si>
    <t>JV (Joint Venture)</t>
  </si>
  <si>
    <t>2 or More</t>
  </si>
  <si>
    <t>Enter following details of the bidder</t>
  </si>
  <si>
    <t>No</t>
  </si>
  <si>
    <t>Specify type of Bidder         [Select from drop down menu]</t>
  </si>
  <si>
    <t>Whether the bidder is an MSE (Micro &amp; Small Enterprise)</t>
  </si>
  <si>
    <t>MSE</t>
  </si>
  <si>
    <t>other Partner</t>
  </si>
  <si>
    <t>Other Prtner</t>
  </si>
  <si>
    <t>Route-1 of Annexure-A(BDS)</t>
  </si>
  <si>
    <t>Route-2 of Annexure-A(BDS)</t>
  </si>
  <si>
    <t>Name of other Partner - 2 (more, if any)</t>
  </si>
  <si>
    <t>other-2</t>
  </si>
  <si>
    <t>Joint venture Route</t>
  </si>
  <si>
    <t>Address of other Partner - 2 (more, if any)</t>
  </si>
  <si>
    <t xml:space="preserve">Printed Name </t>
  </si>
  <si>
    <t>Designation</t>
  </si>
  <si>
    <t xml:space="preserve">Date     </t>
  </si>
  <si>
    <t xml:space="preserve">Place     </t>
  </si>
  <si>
    <t>Bid Form 2nd Envelope</t>
  </si>
  <si>
    <t>st</t>
  </si>
  <si>
    <t>January</t>
  </si>
  <si>
    <t>nd</t>
  </si>
  <si>
    <t>February</t>
  </si>
  <si>
    <t>BID FORM (Second Envelope)</t>
  </si>
  <si>
    <t>rd</t>
  </si>
  <si>
    <t>March</t>
  </si>
  <si>
    <t>th</t>
  </si>
  <si>
    <t>April</t>
  </si>
  <si>
    <t>Bid Proposal Ref. No.::</t>
  </si>
  <si>
    <t>May</t>
  </si>
  <si>
    <t>Date  ::</t>
  </si>
  <si>
    <t>June</t>
  </si>
  <si>
    <t>July</t>
  </si>
  <si>
    <t>To:</t>
  </si>
  <si>
    <t>August</t>
  </si>
  <si>
    <t>September</t>
  </si>
  <si>
    <t xml:space="preserve">Power Grid Corporation of India Limited </t>
  </si>
  <si>
    <t>October</t>
  </si>
  <si>
    <t>North Eastern Region</t>
  </si>
  <si>
    <t>November</t>
  </si>
  <si>
    <t xml:space="preserve">Dongtieh, Lower Nongrah, Lapalang </t>
  </si>
  <si>
    <t>December</t>
  </si>
  <si>
    <t>Shillong – 793 006 (Meghalaya).</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</si>
  <si>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</si>
  <si>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</si>
  <si>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</si>
  <si>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</si>
  <si>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</si>
  <si>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Price Schedules :</t>
  </si>
  <si>
    <t>In line with the requirements of the Bidding documents, we enclose herewith the following Price Schedules, duly filled - in as per your proforma:</t>
  </si>
  <si>
    <t>Schedule 1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</si>
  <si>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</si>
  <si>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</si>
  <si>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</si>
  <si>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</si>
  <si>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</si>
  <si>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</si>
  <si>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</si>
  <si>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</si>
  <si>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</si>
  <si>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</si>
  <si>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</si>
  <si>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</si>
  <si>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</si>
  <si>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</si>
  <si>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</si>
  <si>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</si>
  <si>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</si>
  <si>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</si>
  <si>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 * *</t>
  </si>
  <si>
    <t>To,</t>
  </si>
  <si>
    <t>Name        :</t>
  </si>
  <si>
    <t>Address    :</t>
  </si>
  <si>
    <t>SI. No.</t>
  </si>
  <si>
    <t>SAC Code</t>
  </si>
  <si>
    <t>Rate of GST applicable ( in %)</t>
  </si>
  <si>
    <t>Description</t>
  </si>
  <si>
    <t>Unit</t>
  </si>
  <si>
    <t>Quantity</t>
  </si>
  <si>
    <t>In case the bidder leaves the cell for confirmation of the HSN code and/or  GST rate  “blank”,  the HSN code and corresponding GST rate indicated by the Employer shall be deemed to be the one confirmed by the Bidder.</t>
  </si>
  <si>
    <t xml:space="preserve">Date : </t>
  </si>
  <si>
    <t xml:space="preserve">Printed Name : </t>
  </si>
  <si>
    <t>(GRAND SUMMARY)</t>
  </si>
  <si>
    <t>Name     :</t>
  </si>
  <si>
    <t>Address :</t>
  </si>
  <si>
    <t>Sl. No.</t>
  </si>
  <si>
    <t>Total Price (INR)</t>
  </si>
  <si>
    <t>1</t>
  </si>
  <si>
    <t>TOTAL SCHEDULE NO. 1</t>
  </si>
  <si>
    <t>Whether SAC in column '4' is confirmed. If not  indicate applicable the SAC *</t>
  </si>
  <si>
    <t>Whether  rate of GST in column ‘6’ is confirmed. If not  indicate applicable rate of GST *</t>
  </si>
  <si>
    <t>Estimated Unit Rate (in Rs., excluding GST)</t>
  </si>
  <si>
    <t>Amount (in Rs., excluding GST)</t>
  </si>
  <si>
    <t>Sub-Total Against Scheduled portion (in Rs., excl. of GST)</t>
  </si>
  <si>
    <t>Bid Proposal Sheet-Price Part (Price_Schedule)</t>
  </si>
  <si>
    <t xml:space="preserve">Sch-1 (DSR items) : </t>
  </si>
  <si>
    <t>Fill up the SAC and GST rates in the indicated columns</t>
  </si>
  <si>
    <t>Fill up Only the Percenatge Above or Below the estmated Cost,. Total amount shall get calculated automatically.</t>
  </si>
  <si>
    <t>The amount of Total Quoted Price exclusive of taxes will be automatically calculated.</t>
  </si>
  <si>
    <t xml:space="preserve">This letter shall consider the net price as per Sch-3. </t>
  </si>
  <si>
    <t>We understand that in the price schedules, where there are errors between the total of the amounts given under the column for the price Breakdown and the amount given under the Total Price, the former shall prevail and the latter will be corrected accordingly.  Any discrepancy in the total bid price and that of the summation of Schedule price (price indicated in a Schedule indicating the total of that schedule), the total bid price shall be corrected to reflect the actual summation of the Schedule prices.</t>
  </si>
  <si>
    <t>Bill of Quantities for the DSR Items.</t>
  </si>
  <si>
    <t>Total Quoted Bid Price for the Schedule-1</t>
  </si>
  <si>
    <t>(SCHEDULE OF RATES AND PRICES for DSR items)</t>
  </si>
  <si>
    <t>#NOTE: The grand total price is exclusive of GST. GST at actual, shall be reimbursed extra as per confirmed HSN/SAC.</t>
  </si>
  <si>
    <r>
      <t xml:space="preserve">Quoted Unit Rate (in Rs., excluding GST) </t>
    </r>
    <r>
      <rPr>
        <b/>
        <i/>
        <sz val="10"/>
        <color rgb="FFFF0000"/>
        <rFont val="Book Antiqua"/>
        <family val="1"/>
      </rPr>
      <t>corresponding to Quoted Percentage (in figure) entered below</t>
    </r>
  </si>
  <si>
    <t>email - Alt 1: elizabethkemp@powergrid.in.
             Alt 2: rodasee@powergrid.in</t>
  </si>
  <si>
    <t>Schedule 2:</t>
  </si>
  <si>
    <t>DSR Item Ref. No./Rate ref.:</t>
  </si>
  <si>
    <t xml:space="preserve">            Note :             </t>
  </si>
  <si>
    <t>Charges [DSR ITEMs] (excl. of GST, in Rs.)</t>
  </si>
  <si>
    <t>GRAND TOTAL  (excl. of GST, in Rs.)</t>
  </si>
  <si>
    <t>The grand total quoted price for the entire scope of work summarized.</t>
  </si>
  <si>
    <t>All the cells in Sch-2 are auto filled, therefore no cell is required to be filled up there.</t>
  </si>
  <si>
    <r>
      <t>PERCENTAGE QUOTED ABOVE THE ESTIMATED COST OR BELOW THE ESTIMATED COST  IN FIGURES</t>
    </r>
    <r>
      <rPr>
        <b/>
        <i/>
        <sz val="10"/>
        <color rgb="FF0066FF"/>
        <rFont val="Book Antiqua"/>
        <family val="1"/>
      </rPr>
      <t xml:space="preserve"> (use '-" sign in case of below)</t>
    </r>
  </si>
  <si>
    <t xml:space="preserve"> Chief Manager (C&amp;M) - Group 2</t>
  </si>
  <si>
    <t>12=9X11</t>
  </si>
  <si>
    <t>Rectification works on pile at Loc.no.46 of POWERGRID 132kV Pasighat- Roing Transmission Line.</t>
  </si>
  <si>
    <t>NESH/CSM/1500-1460/BPS_Price Part</t>
  </si>
  <si>
    <t>2.8.1</t>
  </si>
  <si>
    <t>4.1.8</t>
  </si>
  <si>
    <t>Providing and laying in position cement concrete of specified grade excluding the cost of contering and shuttering - All work up to plinth level :1:48 (1 Cement: 4 coarse sand (sone-III) derived from natural sources: 8 graded stone aggregate 40 mm nominal size derived from natural sources)</t>
  </si>
  <si>
    <r>
      <rPr>
        <b/>
        <sz val="10"/>
        <color theme="1"/>
        <rFont val="Book Antiqua"/>
        <family val="1"/>
      </rPr>
      <t>Earth work in excavation</t>
    </r>
    <r>
      <rPr>
        <sz val="10"/>
        <color theme="1"/>
        <rFont val="Book Antiqua"/>
        <family val="1"/>
      </rPr>
      <t xml:space="preserve"> All kinds of soil including getting out the excavated sod and disposal of surplus excavated soil as surrounding the piles under and above water (not exceeding 1.5 m in width or 10 sqm on plan), including dressing of sides and ramming of bottoms, lift upto 1.5 m,Including getting out the excavated soil and disposal of surplus excavted soil as directed, within a lead 50 m up to depth of 1.0m or as per site condition depth may increase below river bed for proper directed, within a lead of 50 m up to depth of positioning of MS Liners-2000mm diameter up to specific depth and as directed by the Engineer-In-Charge</t>
    </r>
  </si>
  <si>
    <r>
      <rPr>
        <b/>
        <sz val="10"/>
        <color theme="1"/>
        <rFont val="Book Antiqua"/>
        <family val="1"/>
      </rPr>
      <t>Filling available excavated earth</t>
    </r>
    <r>
      <rPr>
        <sz val="10"/>
        <color theme="1"/>
        <rFont val="Book Antiqua"/>
        <family val="1"/>
      </rPr>
      <t xml:space="preserve"> (excluding rock) in trenches, plinth, sides of foundations etc. in layers not exceeding 20cm in depth, consolidating each deposited layer by ramming and watering, lead up to 50 m and lift upto 1.5 m</t>
    </r>
  </si>
  <si>
    <t>CUM</t>
  </si>
  <si>
    <t>(SCHEDULE OF RATES AND PRICES for Non-DSR Items )</t>
  </si>
  <si>
    <t>NS/PSOR Item Ref. No,:</t>
  </si>
  <si>
    <r>
      <t>Quoted Unit Rate (in Rs., excluding GST)</t>
    </r>
    <r>
      <rPr>
        <b/>
        <i/>
        <sz val="12"/>
        <color rgb="FFFF0000"/>
        <rFont val="Book Antiqua"/>
        <family val="1"/>
      </rPr>
      <t xml:space="preserve"> (bidder shall enter unit rates in the column below)</t>
    </r>
  </si>
  <si>
    <t>11=9X10</t>
  </si>
  <si>
    <t>NS</t>
  </si>
  <si>
    <t>Cum</t>
  </si>
  <si>
    <t>Sub-Total Against Non-scheduled items (exclusive of GST, in Rs.)</t>
  </si>
  <si>
    <t xml:space="preserve">Note :           </t>
  </si>
  <si>
    <t>In case the bidder leaves any of the cell blank, the prices against that BOQ line item shall be considered to be deemed  included in other quoted price.</t>
  </si>
  <si>
    <t>Total Quoted Bid Price for the Schedule-2</t>
  </si>
  <si>
    <t>2</t>
  </si>
  <si>
    <t>TOTAL SCHEDULE NO. 2</t>
  </si>
  <si>
    <t>Removing loose concrete fron the concrete pile surface at the location of crack or spalling to expose the rusted steel from all sides and cutting of concrete of about 20- 25mm beyond the reiforcement in the vicinity of rusted steel to expose the re-bars completely. The R.F. Steel shall be cleaned by sand blasting, scubbing or wire brushing to remove the rust completely. To avoid anode formation an anti corosive coating of Sikatop Armatec 108 or Niterozinc Primer or equivalent product shall be applied to minimum 40-50 micron thick on the surface of the clean re-bars</t>
  </si>
  <si>
    <t>Providing suitable bonding treatment over the old substrate-concrete after cleaning the whole surface of the pile with Sikadur 32 of Sika, Nitro bond EP of Fosroc or equivalent for bonding of fresh concrete with old pile surface. The bonding agent shall have bond strength of 11MPa &amp; compressive strength 40 MPa</t>
  </si>
  <si>
    <t>Structural steel work riveted, bolted, welded in built up sections, trusses and framed work of 2000mm dia for a height of minimum 1000mm or as per site condition of 8mm thick MS Plate in two halves just 200mm above the existing MS Liner up tominimum of 1000mm or as per site condition depth may increase with all necessary bolts &amp; nuts surrounding the piles bolting/welding and sealing the joints properly to make it water tight including deqater for making for dry working condition inside the MS Liners, including cutting, hoisting, fixing in position and applying a priming coat of approved steel primer all complete:after completion of concrete it should used as permanent structure with pile like MS Linerwhich is in continue of existing MS Liner and as per direction of Engineer-In-Charge. All Liner Joints (both vertival &amp; horizontal) shall be permanently welded as per relavent IS Codes and Lugs of 16mm dia bars-9nos @1mc/c shall be provided on the inside the part of MS Liners for anchorages as per the approved drawings.</t>
  </si>
  <si>
    <t>Grouting the annular area between steel lining &amp; existing pile concrete surface with fresh non-shrink, free flowing, cementitious micro concrete of SikaRep- microcrete 3 of Sika or Renderroc UW of Fosroc or equivalent having a strength of 30 MPa in 3 days &amp; 50 MPa in 28 days.</t>
  </si>
  <si>
    <t>Sqm</t>
  </si>
  <si>
    <t>Kg</t>
  </si>
  <si>
    <t>Charges [Non-DSR ITEMs] (excl. of GST, in Rs.)</t>
  </si>
  <si>
    <t>Sch-3 (Summary) :</t>
  </si>
  <si>
    <t>Fill up unit rates for all the items in numeric values greater than 0 (zero). If unit rate is left blank, the corresponding item shall be deemed to be included in the total price. Total amount shall get calculated automatically.</t>
  </si>
  <si>
    <t xml:space="preserve">Sch-2 (Non-DSR items) : </t>
  </si>
  <si>
    <t>Fill up only green shaded cells in Bid Form 2nd Envelope, Sch-1 and Sch-2.</t>
  </si>
  <si>
    <t>Schedule 3:</t>
  </si>
  <si>
    <t>Bill of Quantities for the non-DSR Items.</t>
  </si>
  <si>
    <t>We further understand that notwithstanding 3.0 above, in case of award on us, you shall also bear and pay/reimburse to us, GST applicable as specified in Schedule No. 1 &amp; 2 of the Price Schedule in this Second Envelope; by the Indian Laws.</t>
  </si>
  <si>
    <r>
      <t xml:space="preserve">We declare that as specified in </t>
    </r>
    <r>
      <rPr>
        <b/>
        <sz val="11"/>
        <color indexed="12"/>
        <rFont val="Cambria"/>
        <family val="1"/>
      </rPr>
      <t>Clause 34.0 of SCC</t>
    </r>
    <r>
      <rPr>
        <sz val="11"/>
        <rFont val="Cambria"/>
        <family val="1"/>
      </rPr>
      <t xml:space="preserve"> of the bidding Documents, the contract price  shall be FIRM and shall  not be subjected to any price variation or price adjustment under any circumstances, whatsoever, during the execution and completion of the works. </t>
    </r>
  </si>
  <si>
    <r>
      <t xml:space="preserve">100% of applicable Taxes and Duties i.e </t>
    </r>
    <r>
      <rPr>
        <b/>
        <sz val="11"/>
        <rFont val="Book Antiqua"/>
        <family val="1"/>
      </rPr>
      <t>GST</t>
    </r>
    <r>
      <rPr>
        <sz val="11"/>
        <rFont val="Book Antiqua"/>
        <family val="1"/>
      </rPr>
      <t>, which are payable by the Employer under the Contract, shall be reimbursed by the Employer on production of satisfactory documentary evidence by the Contractor in accordance with the provisions of the Bidding Documents.</t>
    </r>
  </si>
  <si>
    <t>NESH/CSM/1500-1460/  Dated:01.08.2025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</si>
</sst>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quot;₹&quot;\ * #,##0.00_ ;_ &quot;₹&quot;\ * \-#,##0.00_ ;_ &quot;₹&quot;\ * &quot;-&quot;??_ ;_ @_ "/>
    <numFmt numFmtId="43" formatCode="_ * #,##0.00_ ;_ * \-#,##0.00_ ;_ * &quot;-&quot;??_ ;_ @_ "/>
    <numFmt numFmtId="164" formatCode="_(* #,##0.00_);_(* \(#,##0.00\);_(* &quot;-&quot;??_);_(@_)"/>
    <numFmt numFmtId="165" formatCode="_-&quot;£&quot;* #,##0.00_-;\-&quot;£&quot;* #,##0.00_-;_-&quot;£&quot;* &quot;-&quot;??_-;_-@_-"/>
    <numFmt numFmtId="166" formatCode="0.0"/>
    <numFmt numFmtId="167" formatCode="0.000"/>
    <numFmt numFmtId="168" formatCode="#,##0.0"/>
    <numFmt numFmtId="169" formatCode="0.00_)"/>
    <numFmt numFmtId="170" formatCode="&quot;\&quot;#,##0.00;[Red]\-&quot;\&quot;#,##0.00"/>
    <numFmt numFmtId="171" formatCode="#,##0.000_);\(#,##0.000\)"/>
    <numFmt numFmtId="172" formatCode="0.0_)"/>
    <numFmt numFmtId="173" formatCode=";;"/>
    <numFmt numFmtId="174" formatCode="&quot; &quot;@"/>
    <numFmt numFmtId="175" formatCode="[$-409]dd\-mmm\-yy;@"/>
    <numFmt numFmtId="176" formatCode="[$-14009]dd/mm/yyyy;@"/>
    <numFmt numFmtId="177" formatCode="[$-409]dd/mmm/yy;@"/>
  </numFmts>
  <fonts count="105">
    <font>
      <sz val="11"/>
      <name val="Book Antiqua"/>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sz val="8"/>
      <name val="Book Antiqua"/>
      <family val="1"/>
    </font>
    <font>
      <sz val="11"/>
      <color indexed="9"/>
      <name val="Book Antiqua"/>
      <family val="1"/>
    </font>
    <font>
      <sz val="10"/>
      <name val="Arial"/>
      <family val="2"/>
    </font>
    <font>
      <sz val="10"/>
      <color indexed="9"/>
      <name val="Book Antiqua"/>
      <family val="1"/>
    </font>
    <font>
      <b/>
      <sz val="14"/>
      <name val="Book Antiqua"/>
      <family val="1"/>
    </font>
    <font>
      <b/>
      <sz val="12"/>
      <color indexed="16"/>
      <name val="Book Antiqua"/>
      <family val="1"/>
    </font>
    <font>
      <b/>
      <sz val="14"/>
      <color indexed="12"/>
      <name val="Book Antiqua"/>
      <family val="1"/>
    </font>
    <font>
      <b/>
      <vertAlign val="superscript"/>
      <sz val="12"/>
      <color indexed="12"/>
      <name val="Book Antiqua"/>
      <family val="1"/>
    </font>
    <font>
      <vertAlign val="superscript"/>
      <sz val="12"/>
      <name val="Book Antiqua"/>
      <family val="1"/>
    </font>
    <font>
      <sz val="11"/>
      <name val="Arial"/>
      <family val="2"/>
    </font>
    <font>
      <b/>
      <sz val="18"/>
      <name val="Book Antiqua"/>
      <family val="1"/>
    </font>
    <font>
      <sz val="10"/>
      <name val="Arial"/>
      <family val="2"/>
    </font>
    <font>
      <sz val="14"/>
      <name val="AngsanaUPC"/>
      <family val="1"/>
      <charset val="222"/>
    </font>
    <font>
      <sz val="11"/>
      <color indexed="8"/>
      <name val="Calibri"/>
      <family val="2"/>
    </font>
    <font>
      <sz val="12"/>
      <color indexed="10"/>
      <name val="Book Antiqua"/>
      <family val="1"/>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1"/>
      <color rgb="FFFF0000"/>
      <name val="Book Antiqua"/>
      <family val="1"/>
    </font>
    <font>
      <b/>
      <sz val="14"/>
      <color theme="0"/>
      <name val="Book Antiqua"/>
      <family val="1"/>
    </font>
    <font>
      <sz val="14"/>
      <color theme="0"/>
      <name val="Book Antiqua"/>
      <family val="1"/>
    </font>
    <font>
      <b/>
      <sz val="20"/>
      <name val="Book Antiqua"/>
      <family val="1"/>
    </font>
    <font>
      <b/>
      <sz val="26"/>
      <name val="Book Antiqua"/>
      <family val="1"/>
    </font>
    <font>
      <b/>
      <sz val="12"/>
      <color rgb="FF0000CC"/>
      <name val="Book Antiqua"/>
      <family val="1"/>
    </font>
    <font>
      <b/>
      <sz val="11"/>
      <color rgb="FF0000CC"/>
      <name val="Book Antiqua"/>
      <family val="1"/>
    </font>
    <font>
      <b/>
      <sz val="16"/>
      <color theme="5" tint="-0.249977111117893"/>
      <name val="Book Antiqua"/>
      <family val="1"/>
    </font>
    <font>
      <b/>
      <sz val="11"/>
      <color indexed="12"/>
      <name val="Book Antiqua"/>
      <family val="1"/>
    </font>
    <font>
      <sz val="12"/>
      <name val="Bookman Old Style"/>
      <family val="1"/>
    </font>
    <font>
      <b/>
      <sz val="11"/>
      <color rgb="FF0099FF"/>
      <name val="Book Antiqua"/>
      <family val="1"/>
    </font>
    <font>
      <sz val="11"/>
      <color rgb="FF0099FF"/>
      <name val="Book Antiqua"/>
      <family val="1"/>
    </font>
    <font>
      <b/>
      <sz val="11"/>
      <color rgb="FF0066FF"/>
      <name val="Book Antiqua"/>
      <family val="1"/>
    </font>
    <font>
      <sz val="11"/>
      <color rgb="FF0066FF"/>
      <name val="Book Antiqua"/>
      <family val="1"/>
    </font>
    <font>
      <b/>
      <sz val="11"/>
      <color rgb="FF00CC00"/>
      <name val="Book Antiqua"/>
      <family val="1"/>
    </font>
    <font>
      <b/>
      <sz val="10"/>
      <color rgb="FF0066FF"/>
      <name val="Book Antiqua"/>
      <family val="1"/>
    </font>
    <font>
      <sz val="10"/>
      <color rgb="FF0066FF"/>
      <name val="Book Antiqua"/>
      <family val="1"/>
    </font>
    <font>
      <sz val="10"/>
      <color theme="0" tint="-0.34998626667073579"/>
      <name val="Book Antiqua"/>
      <family val="1"/>
    </font>
    <font>
      <b/>
      <sz val="16"/>
      <color theme="1"/>
      <name val="Book Antiqua"/>
      <family val="1"/>
    </font>
    <font>
      <sz val="10"/>
      <color rgb="FF0066FF"/>
      <name val="Arial"/>
      <family val="2"/>
    </font>
    <font>
      <sz val="8"/>
      <color rgb="FF0066FF"/>
      <name val="Arial"/>
      <family val="2"/>
    </font>
    <font>
      <b/>
      <u/>
      <sz val="14"/>
      <name val="Book Antiqua"/>
      <family val="1"/>
    </font>
    <font>
      <b/>
      <i/>
      <sz val="10"/>
      <color rgb="FFFF0000"/>
      <name val="Book Antiqua"/>
      <family val="1"/>
    </font>
    <font>
      <sz val="10"/>
      <name val="Helv"/>
      <charset val="204"/>
    </font>
    <font>
      <sz val="10"/>
      <color theme="1"/>
      <name val="Book Antiqua"/>
      <family val="1"/>
    </font>
    <font>
      <sz val="10"/>
      <color rgb="FF000000"/>
      <name val="Book Antiqua"/>
      <family val="1"/>
    </font>
    <font>
      <sz val="10"/>
      <color indexed="8"/>
      <name val="Book Antiqua"/>
      <family val="1"/>
    </font>
    <font>
      <b/>
      <sz val="10"/>
      <color indexed="8"/>
      <name val="Book Antiqua"/>
      <family val="1"/>
    </font>
    <font>
      <b/>
      <i/>
      <sz val="10"/>
      <name val="Book Antiqua"/>
      <family val="1"/>
    </font>
    <font>
      <b/>
      <i/>
      <sz val="10"/>
      <color rgb="FF0066FF"/>
      <name val="Book Antiqua"/>
      <family val="1"/>
    </font>
    <font>
      <sz val="11"/>
      <color theme="1"/>
      <name val="Times New Roman"/>
      <family val="1"/>
    </font>
    <font>
      <sz val="11"/>
      <color theme="1"/>
      <name val="Book Antiqua"/>
      <family val="1"/>
    </font>
    <font>
      <sz val="12"/>
      <color theme="1"/>
      <name val="Book Antiqua"/>
      <family val="1"/>
    </font>
    <font>
      <b/>
      <sz val="10"/>
      <color theme="1"/>
      <name val="Book Antiqua"/>
      <family val="1"/>
    </font>
    <font>
      <sz val="16"/>
      <name val="Book Antiqua"/>
      <family val="1"/>
    </font>
    <font>
      <b/>
      <i/>
      <sz val="12"/>
      <color rgb="FFFF0000"/>
      <name val="Book Antiqua"/>
      <family val="1"/>
    </font>
    <font>
      <b/>
      <i/>
      <sz val="12"/>
      <name val="Book Antiqua"/>
      <family val="1"/>
    </font>
    <font>
      <i/>
      <sz val="12"/>
      <name val="Book Antiqua"/>
      <family val="1"/>
    </font>
    <font>
      <b/>
      <sz val="12"/>
      <color indexed="8"/>
      <name val="Book Antiqua"/>
      <family val="1"/>
    </font>
    <font>
      <sz val="14"/>
      <name val="Book Antiqua"/>
      <family val="1"/>
    </font>
    <font>
      <b/>
      <sz val="12"/>
      <color rgb="FF0066FF"/>
      <name val="Book Antiqua"/>
      <family val="1"/>
    </font>
    <font>
      <sz val="12"/>
      <color rgb="FF000000"/>
      <name val="Book Antiqua"/>
      <family val="1"/>
    </font>
    <font>
      <sz val="12"/>
      <color rgb="FF0066FF"/>
      <name val="Book Antiqua"/>
      <family val="1"/>
    </font>
    <font>
      <b/>
      <sz val="11"/>
      <name val="Cambria"/>
      <family val="1"/>
      <scheme val="major"/>
    </font>
    <font>
      <sz val="11"/>
      <name val="Cambria"/>
      <family val="1"/>
      <scheme val="major"/>
    </font>
    <font>
      <b/>
      <sz val="11"/>
      <color indexed="12"/>
      <name val="Cambria"/>
      <family val="1"/>
    </font>
    <font>
      <sz val="11"/>
      <name val="Cambria"/>
      <family val="1"/>
    </font>
  </fonts>
  <fills count="51">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indexed="47"/>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
      <left/>
      <right/>
      <top style="thin">
        <color indexed="64"/>
      </top>
      <bottom style="hair">
        <color indexed="64"/>
      </bottom>
      <diagonal/>
    </border>
    <border>
      <left/>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50">
    <xf numFmtId="0" fontId="0" fillId="0" borderId="0"/>
    <xf numFmtId="9" fontId="9" fillId="0" borderId="0"/>
    <xf numFmtId="165" fontId="3" fillId="0" borderId="0" applyFont="0" applyFill="0" applyBorder="0" applyAlignment="0" applyProtection="0"/>
    <xf numFmtId="172" fontId="3" fillId="0" borderId="0" applyFont="0" applyFill="0" applyBorder="0" applyAlignment="0" applyProtection="0"/>
    <xf numFmtId="171" fontId="3" fillId="0" borderId="0" applyFont="0" applyFill="0" applyBorder="0" applyAlignment="0" applyProtection="0"/>
    <xf numFmtId="173" fontId="3" fillId="0" borderId="0" applyFont="0" applyFill="0" applyBorder="0" applyAlignment="0" applyProtection="0"/>
    <xf numFmtId="0" fontId="10" fillId="0" borderId="0"/>
    <xf numFmtId="164" fontId="3" fillId="0" borderId="0" applyFont="0" applyFill="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64" fontId="28" fillId="0" borderId="0" applyFont="0" applyFill="0" applyBorder="0" applyAlignment="0" applyProtection="0"/>
    <xf numFmtId="168"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4"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7" fontId="13" fillId="0" borderId="0"/>
    <xf numFmtId="167" fontId="3" fillId="0" borderId="0"/>
    <xf numFmtId="0" fontId="28" fillId="0" borderId="0"/>
    <xf numFmtId="0" fontId="19" fillId="0" borderId="0"/>
    <xf numFmtId="0" fontId="18" fillId="0" borderId="0"/>
    <xf numFmtId="0" fontId="18" fillId="0" borderId="0" applyNumberFormat="0" applyFill="0" applyBorder="0" applyProtection="0">
      <alignment vertical="top"/>
    </xf>
    <xf numFmtId="0" fontId="3" fillId="0" borderId="0"/>
    <xf numFmtId="0" fontId="18" fillId="0" borderId="0"/>
    <xf numFmtId="0" fontId="18" fillId="0" borderId="0"/>
    <xf numFmtId="0" fontId="3"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9" fontId="9" fillId="0" borderId="0"/>
    <xf numFmtId="9" fontId="9" fillId="0" borderId="0"/>
    <xf numFmtId="9" fontId="38" fillId="0" borderId="0"/>
    <xf numFmtId="9" fontId="9"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8" fontId="11" fillId="0" borderId="1">
      <alignment horizontal="right"/>
    </xf>
    <xf numFmtId="168" fontId="11" fillId="0" borderId="1">
      <alignment horizontal="righ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37" fontId="13" fillId="0" borderId="0"/>
    <xf numFmtId="37" fontId="13" fillId="0" borderId="0"/>
    <xf numFmtId="167"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7" fillId="0" borderId="0" applyNumberFormat="0" applyFont="0" applyFill="0" applyBorder="0" applyAlignment="0" applyProtection="0">
      <alignment vertical="top"/>
    </xf>
    <xf numFmtId="0" fontId="39" fillId="0" borderId="0"/>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7"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ill="0" applyBorder="0" applyAlignment="0" applyProtection="0"/>
    <xf numFmtId="9" fontId="3" fillId="0" borderId="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1" fillId="0" borderId="0" applyNumberFormat="0" applyFont="0" applyFill="0" applyBorder="0" applyAlignment="0" applyProtection="0">
      <alignment vertical="top"/>
    </xf>
    <xf numFmtId="164" fontId="41" fillId="0" borderId="0" applyFont="0" applyFill="0" applyBorder="0" applyAlignment="0" applyProtection="0"/>
    <xf numFmtId="0" fontId="42" fillId="0" borderId="30" applyNumberFormat="0" applyFill="0" applyAlignment="0" applyProtection="0"/>
    <xf numFmtId="0" fontId="43" fillId="0" borderId="31" applyNumberFormat="0" applyFill="0" applyAlignment="0" applyProtection="0"/>
    <xf numFmtId="0" fontId="44" fillId="0" borderId="32" applyNumberFormat="0" applyFill="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0" applyNumberFormat="0" applyBorder="0" applyAlignment="0" applyProtection="0"/>
    <xf numFmtId="0" fontId="48" fillId="10" borderId="33" applyNumberFormat="0" applyAlignment="0" applyProtection="0"/>
    <xf numFmtId="0" fontId="49" fillId="11" borderId="34" applyNumberFormat="0" applyAlignment="0" applyProtection="0"/>
    <xf numFmtId="0" fontId="50" fillId="11" borderId="33" applyNumberFormat="0" applyAlignment="0" applyProtection="0"/>
    <xf numFmtId="0" fontId="51" fillId="0" borderId="35" applyNumberFormat="0" applyFill="0" applyAlignment="0" applyProtection="0"/>
    <xf numFmtId="0" fontId="52" fillId="12" borderId="36"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38" applyNumberFormat="0" applyFill="0" applyAlignment="0" applyProtection="0"/>
    <xf numFmtId="0" fontId="5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56" fillId="37" borderId="0" applyNumberFormat="0" applyBorder="0" applyAlignment="0" applyProtection="0"/>
    <xf numFmtId="0" fontId="2" fillId="0" borderId="0"/>
    <xf numFmtId="0" fontId="57" fillId="0" borderId="0" applyNumberFormat="0" applyFill="0" applyBorder="0" applyAlignment="0" applyProtection="0"/>
    <xf numFmtId="0" fontId="2" fillId="0" borderId="0"/>
    <xf numFmtId="0" fontId="2" fillId="0" borderId="0"/>
    <xf numFmtId="0" fontId="2" fillId="0" borderId="0"/>
    <xf numFmtId="0" fontId="2" fillId="13" borderId="37" applyNumberFormat="0" applyFont="0" applyAlignment="0" applyProtection="0"/>
    <xf numFmtId="0" fontId="2" fillId="0" borderId="0"/>
    <xf numFmtId="0" fontId="2" fillId="0" borderId="0"/>
    <xf numFmtId="0" fontId="2" fillId="0" borderId="0"/>
    <xf numFmtId="0" fontId="2" fillId="0" borderId="0"/>
    <xf numFmtId="0" fontId="2" fillId="0" borderId="0"/>
    <xf numFmtId="164" fontId="3" fillId="0" borderId="0" applyFont="0" applyFill="0" applyBorder="0" applyAlignment="0" applyProtection="0"/>
    <xf numFmtId="164" fontId="19" fillId="0" borderId="0" applyFont="0" applyFill="0" applyBorder="0" applyAlignment="0" applyProtection="0"/>
    <xf numFmtId="0" fontId="19" fillId="0" borderId="0"/>
    <xf numFmtId="0" fontId="3" fillId="0" borderId="0"/>
    <xf numFmtId="0" fontId="19" fillId="0" borderId="0"/>
    <xf numFmtId="0" fontId="18" fillId="0" borderId="0"/>
    <xf numFmtId="0" fontId="3" fillId="0" borderId="0"/>
    <xf numFmtId="0" fontId="39" fillId="0" borderId="0"/>
    <xf numFmtId="0" fontId="19" fillId="0" borderId="0"/>
    <xf numFmtId="0" fontId="3" fillId="0" borderId="0"/>
    <xf numFmtId="0" fontId="3" fillId="0" borderId="0"/>
    <xf numFmtId="0" fontId="3" fillId="0" borderId="0"/>
    <xf numFmtId="0" fontId="19" fillId="0" borderId="0"/>
    <xf numFmtId="9" fontId="3" fillId="0" borderId="0" applyFont="0" applyFill="0" applyBorder="0" applyAlignment="0" applyProtection="0"/>
    <xf numFmtId="0" fontId="18" fillId="0" borderId="0"/>
    <xf numFmtId="0" fontId="19" fillId="0" borderId="0"/>
    <xf numFmtId="0" fontId="19" fillId="0" borderId="0"/>
    <xf numFmtId="0" fontId="19" fillId="0" borderId="0"/>
    <xf numFmtId="9"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0" borderId="0"/>
    <xf numFmtId="0" fontId="1" fillId="0" borderId="0"/>
    <xf numFmtId="0" fontId="1" fillId="0" borderId="0"/>
    <xf numFmtId="0" fontId="1" fillId="13" borderId="37" applyNumberFormat="0" applyFont="0" applyAlignment="0" applyProtection="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43" fontId="19" fillId="0" borderId="0" applyFont="0" applyFill="0" applyBorder="0" applyAlignment="0" applyProtection="0"/>
    <xf numFmtId="0" fontId="81" fillId="0" borderId="0"/>
    <xf numFmtId="0" fontId="3" fillId="0" borderId="0" applyNumberFormat="0" applyFont="0" applyFill="0" applyBorder="0" applyAlignment="0" applyProtection="0">
      <alignment vertical="top"/>
    </xf>
  </cellStyleXfs>
  <cellXfs count="514">
    <xf numFmtId="0" fontId="0" fillId="0" borderId="0" xfId="0"/>
    <xf numFmtId="0" fontId="20" fillId="0" borderId="0" xfId="28" applyFont="1" applyAlignment="1" applyProtection="1">
      <alignment vertical="center"/>
      <protection hidden="1"/>
    </xf>
    <xf numFmtId="0" fontId="20" fillId="0" borderId="0" xfId="28" applyFont="1" applyProtection="1">
      <protection hidden="1"/>
    </xf>
    <xf numFmtId="0" fontId="3" fillId="0" borderId="0" xfId="28" applyProtection="1">
      <protection hidden="1"/>
    </xf>
    <xf numFmtId="0" fontId="7" fillId="0" borderId="0" xfId="28" applyFont="1" applyAlignment="1" applyProtection="1">
      <alignment vertical="center"/>
      <protection hidden="1"/>
    </xf>
    <xf numFmtId="0" fontId="7" fillId="0" borderId="6" xfId="28" applyFont="1" applyBorder="1" applyAlignment="1" applyProtection="1">
      <alignment vertical="center"/>
      <protection hidden="1"/>
    </xf>
    <xf numFmtId="0" fontId="7" fillId="0" borderId="7" xfId="28" applyFont="1" applyBorder="1" applyAlignment="1" applyProtection="1">
      <alignment vertical="center"/>
      <protection hidden="1"/>
    </xf>
    <xf numFmtId="0" fontId="3" fillId="0" borderId="0" xfId="28"/>
    <xf numFmtId="0" fontId="23" fillId="0" borderId="7" xfId="28" applyFont="1" applyBorder="1" applyAlignment="1" applyProtection="1">
      <alignment vertical="center"/>
      <protection hidden="1"/>
    </xf>
    <xf numFmtId="0" fontId="3" fillId="0" borderId="0" xfId="28" applyAlignment="1" applyProtection="1">
      <alignment vertical="center"/>
      <protection hidden="1"/>
    </xf>
    <xf numFmtId="0" fontId="19" fillId="0" borderId="7" xfId="28" applyFont="1" applyBorder="1" applyAlignment="1" applyProtection="1">
      <alignment vertical="center"/>
      <protection hidden="1"/>
    </xf>
    <xf numFmtId="0" fontId="25" fillId="0" borderId="0" xfId="28" applyFont="1" applyAlignment="1" applyProtection="1">
      <alignment vertical="center"/>
      <protection hidden="1"/>
    </xf>
    <xf numFmtId="0" fontId="19" fillId="0" borderId="9" xfId="28" applyFont="1" applyBorder="1" applyAlignment="1" applyProtection="1">
      <alignment vertical="center"/>
      <protection hidden="1"/>
    </xf>
    <xf numFmtId="0" fontId="7" fillId="0" borderId="10" xfId="28" applyFont="1" applyBorder="1" applyAlignment="1" applyProtection="1">
      <alignment vertical="center"/>
      <protection hidden="1"/>
    </xf>
    <xf numFmtId="0" fontId="19" fillId="0" borderId="0" xfId="28" applyFont="1" applyAlignment="1" applyProtection="1">
      <alignment vertical="center"/>
      <protection hidden="1"/>
    </xf>
    <xf numFmtId="0" fontId="7" fillId="0" borderId="0" xfId="28" applyFont="1" applyAlignment="1" applyProtection="1">
      <alignment vertical="top"/>
      <protection hidden="1"/>
    </xf>
    <xf numFmtId="0" fontId="17" fillId="0" borderId="0" xfId="28" applyFont="1" applyAlignment="1" applyProtection="1">
      <alignment vertical="center"/>
      <protection hidden="1"/>
    </xf>
    <xf numFmtId="0" fontId="18" fillId="0" borderId="0" xfId="28" applyFont="1" applyAlignment="1" applyProtection="1">
      <alignment vertical="center"/>
      <protection hidden="1"/>
    </xf>
    <xf numFmtId="0" fontId="17" fillId="0" borderId="0" xfId="31" applyFont="1" applyAlignment="1" applyProtection="1">
      <alignment vertical="top"/>
      <protection hidden="1"/>
    </xf>
    <xf numFmtId="0" fontId="18" fillId="0" borderId="0" xfId="28" applyFont="1" applyAlignment="1" applyProtection="1">
      <alignment vertical="top"/>
      <protection hidden="1"/>
    </xf>
    <xf numFmtId="174" fontId="17" fillId="0" borderId="11" xfId="28" applyNumberFormat="1" applyFont="1" applyBorder="1" applyAlignment="1" applyProtection="1">
      <alignment horizontal="center" vertical="center"/>
      <protection hidden="1"/>
    </xf>
    <xf numFmtId="0" fontId="18" fillId="0" borderId="0" xfId="28" applyFont="1" applyAlignment="1" applyProtection="1">
      <alignment horizontal="right" vertical="center"/>
      <protection hidden="1"/>
    </xf>
    <xf numFmtId="0" fontId="8" fillId="0" borderId="0" xfId="28" applyFont="1" applyAlignment="1" applyProtection="1">
      <alignment horizontal="center" vertical="top"/>
      <protection hidden="1"/>
    </xf>
    <xf numFmtId="0" fontId="17" fillId="0" borderId="5" xfId="28" applyFont="1" applyBorder="1" applyAlignment="1" applyProtection="1">
      <alignment vertical="top"/>
      <protection hidden="1"/>
    </xf>
    <xf numFmtId="0" fontId="18" fillId="0" borderId="13" xfId="28" applyFont="1" applyBorder="1" applyAlignment="1" applyProtection="1">
      <alignment horizontal="center" vertical="center"/>
      <protection hidden="1"/>
    </xf>
    <xf numFmtId="0" fontId="18" fillId="0" borderId="0" xfId="28" applyFont="1" applyAlignment="1" applyProtection="1">
      <alignment horizontal="left" vertical="center"/>
      <protection hidden="1"/>
    </xf>
    <xf numFmtId="0" fontId="7" fillId="0" borderId="0" xfId="28" applyFont="1" applyAlignment="1" applyProtection="1">
      <alignment horizontal="right"/>
      <protection hidden="1"/>
    </xf>
    <xf numFmtId="0" fontId="18" fillId="0" borderId="0" xfId="28"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1" xfId="28" applyNumberFormat="1" applyFont="1" applyBorder="1" applyAlignment="1" applyProtection="1">
      <alignment vertical="center"/>
      <protection hidden="1"/>
    </xf>
    <xf numFmtId="0" fontId="18" fillId="0" borderId="0" xfId="28" applyFont="1" applyAlignment="1" applyProtection="1">
      <alignment horizontal="center" vertical="center"/>
      <protection hidden="1"/>
    </xf>
    <xf numFmtId="0" fontId="17" fillId="0" borderId="0" xfId="28" applyFont="1" applyAlignment="1" applyProtection="1">
      <alignment horizontal="left" vertical="center" wrapText="1"/>
      <protection hidden="1"/>
    </xf>
    <xf numFmtId="0" fontId="17" fillId="0" borderId="0" xfId="28" applyFont="1" applyAlignment="1" applyProtection="1">
      <alignment horizontal="right" vertical="center" wrapText="1"/>
      <protection hidden="1"/>
    </xf>
    <xf numFmtId="0" fontId="17" fillId="0" borderId="5" xfId="0" applyFont="1" applyBorder="1" applyAlignment="1" applyProtection="1">
      <alignment horizontal="justify" vertical="center"/>
      <protection hidden="1"/>
    </xf>
    <xf numFmtId="0" fontId="17" fillId="0" borderId="5" xfId="0" applyFont="1" applyBorder="1" applyAlignment="1" applyProtection="1">
      <alignmen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21" fillId="0" borderId="18" xfId="28" applyFont="1" applyBorder="1" applyAlignment="1" applyProtection="1">
      <alignment horizontal="center" vertical="center"/>
      <protection hidden="1"/>
    </xf>
    <xf numFmtId="0" fontId="6" fillId="0" borderId="4" xfId="28" applyFont="1" applyBorder="1" applyAlignment="1" applyProtection="1">
      <alignment vertical="center"/>
      <protection hidden="1"/>
    </xf>
    <xf numFmtId="0" fontId="19" fillId="0" borderId="4" xfId="28" applyFont="1" applyBorder="1" applyAlignment="1" applyProtection="1">
      <alignment vertical="center"/>
      <protection hidden="1"/>
    </xf>
    <xf numFmtId="0" fontId="32"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0"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0" fillId="0" borderId="0" xfId="0" applyFont="1" applyAlignment="1" applyProtection="1">
      <alignment vertical="top" wrapText="1"/>
      <protection hidden="1"/>
    </xf>
    <xf numFmtId="166"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0" fontId="21"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1" fillId="0" borderId="0" xfId="0" applyFont="1" applyAlignment="1" applyProtection="1">
      <alignment horizontal="center" vertical="top"/>
      <protection hidden="1"/>
    </xf>
    <xf numFmtId="0" fontId="17" fillId="0" borderId="0" xfId="26"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0" fontId="17" fillId="0" borderId="0" xfId="0" applyFont="1" applyAlignment="1">
      <alignment horizontal="left" vertical="center"/>
    </xf>
    <xf numFmtId="175" fontId="17" fillId="0" borderId="0" xfId="0" applyNumberFormat="1" applyFont="1" applyAlignment="1">
      <alignment horizontal="left" vertical="center" indent="1"/>
    </xf>
    <xf numFmtId="0" fontId="6" fillId="0" borderId="0" xfId="0" applyFont="1" applyProtection="1">
      <protection hidden="1"/>
    </xf>
    <xf numFmtId="0" fontId="17" fillId="0" borderId="0" xfId="27" applyNumberFormat="1" applyFont="1" applyFill="1" applyBorder="1" applyAlignment="1" applyProtection="1">
      <alignment vertical="center" wrapText="1"/>
      <protection hidden="1"/>
    </xf>
    <xf numFmtId="4" fontId="7" fillId="0" borderId="0" xfId="28" applyNumberFormat="1" applyFont="1" applyAlignment="1" applyProtection="1">
      <alignment vertical="top"/>
      <protection hidden="1"/>
    </xf>
    <xf numFmtId="0" fontId="18" fillId="0" borderId="0" xfId="25" applyFont="1"/>
    <xf numFmtId="0" fontId="27" fillId="0" borderId="0" xfId="25" applyFont="1"/>
    <xf numFmtId="0" fontId="27" fillId="0" borderId="0" xfId="25" applyFont="1" applyAlignment="1">
      <alignment horizontal="center" vertical="center"/>
    </xf>
    <xf numFmtId="0" fontId="18" fillId="0" borderId="0" xfId="25" applyFont="1" applyAlignment="1">
      <alignment vertical="center"/>
    </xf>
    <xf numFmtId="0" fontId="18" fillId="0" borderId="0" xfId="25" applyFont="1" applyAlignment="1">
      <alignment horizontal="left" vertical="center"/>
    </xf>
    <xf numFmtId="0" fontId="27" fillId="0" borderId="0" xfId="25" applyFont="1" applyAlignment="1">
      <alignment vertical="center"/>
    </xf>
    <xf numFmtId="0" fontId="18" fillId="2" borderId="21" xfId="0" applyFont="1" applyFill="1" applyBorder="1" applyAlignment="1" applyProtection="1">
      <alignment horizontal="left" vertical="center"/>
      <protection locked="0"/>
    </xf>
    <xf numFmtId="0" fontId="18" fillId="0" borderId="0" xfId="0" applyFont="1" applyAlignment="1">
      <alignment horizontal="left" vertical="center" indent="2"/>
    </xf>
    <xf numFmtId="0" fontId="18" fillId="0" borderId="0" xfId="0" applyFont="1" applyAlignment="1">
      <alignment vertical="center" wrapText="1"/>
    </xf>
    <xf numFmtId="0" fontId="18" fillId="0" borderId="0" xfId="0" applyFont="1" applyAlignment="1">
      <alignment horizontal="left" vertical="center" wrapText="1" indent="2"/>
    </xf>
    <xf numFmtId="0" fontId="17" fillId="0" borderId="0" xfId="25" applyFont="1" applyAlignment="1">
      <alignment horizontal="right" vertical="center"/>
    </xf>
    <xf numFmtId="0" fontId="17" fillId="0" borderId="0" xfId="25" applyFont="1" applyAlignment="1">
      <alignment horizontal="left" vertical="center" indent="2"/>
    </xf>
    <xf numFmtId="0" fontId="18" fillId="0" borderId="0" xfId="0" applyFont="1" applyAlignment="1">
      <alignment horizontal="justify" vertical="center"/>
    </xf>
    <xf numFmtId="166" fontId="18" fillId="0" borderId="0" xfId="0" applyNumberFormat="1" applyFont="1" applyAlignment="1">
      <alignment horizontal="center" vertical="center"/>
    </xf>
    <xf numFmtId="0" fontId="18" fillId="0" borderId="0" xfId="0" applyFont="1"/>
    <xf numFmtId="0" fontId="18" fillId="0" borderId="0" xfId="0" applyFont="1" applyAlignment="1">
      <alignment horizontal="center" vertical="center" wrapText="1"/>
    </xf>
    <xf numFmtId="166" fontId="18" fillId="0" borderId="0" xfId="25" applyNumberFormat="1" applyFont="1" applyAlignment="1">
      <alignment horizontal="center" vertical="top"/>
    </xf>
    <xf numFmtId="0" fontId="18" fillId="0" borderId="0" xfId="25" applyFont="1" applyAlignment="1">
      <alignment horizontal="center" vertical="top"/>
    </xf>
    <xf numFmtId="0" fontId="18" fillId="0" borderId="0" xfId="25" applyFont="1" applyAlignment="1">
      <alignment vertical="top"/>
    </xf>
    <xf numFmtId="166" fontId="18" fillId="0" borderId="0" xfId="25" applyNumberFormat="1" applyFont="1" applyAlignment="1">
      <alignment horizontal="center" vertical="center"/>
    </xf>
    <xf numFmtId="0" fontId="17" fillId="0" borderId="0" xfId="25" applyFont="1" applyAlignment="1">
      <alignment horizontal="justify" vertical="center"/>
    </xf>
    <xf numFmtId="4" fontId="17" fillId="0" borderId="0" xfId="25" applyNumberFormat="1" applyFont="1" applyAlignment="1">
      <alignment vertical="center"/>
    </xf>
    <xf numFmtId="0" fontId="0" fillId="0" borderId="0" xfId="25" quotePrefix="1" applyFont="1" applyAlignment="1">
      <alignment horizontal="justify"/>
    </xf>
    <xf numFmtId="0" fontId="18" fillId="0" borderId="0" xfId="25" applyFont="1" applyAlignment="1">
      <alignment horizontal="justify"/>
    </xf>
    <xf numFmtId="0" fontId="18" fillId="0" borderId="0" xfId="25" applyFont="1" applyAlignment="1">
      <alignment horizontal="justify" vertical="center"/>
    </xf>
    <xf numFmtId="0" fontId="27" fillId="0" borderId="0" xfId="25" applyFont="1" applyAlignment="1">
      <alignment horizontal="center"/>
    </xf>
    <xf numFmtId="175" fontId="18" fillId="0" borderId="0" xfId="25" applyNumberFormat="1" applyFont="1" applyAlignment="1">
      <alignment horizontal="left" vertical="center"/>
    </xf>
    <xf numFmtId="0" fontId="17" fillId="0" borderId="0" xfId="25" applyFont="1" applyAlignment="1">
      <alignment horizontal="center" vertical="center"/>
    </xf>
    <xf numFmtId="0" fontId="19" fillId="0" borderId="0" xfId="208"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1" fontId="23" fillId="6" borderId="4" xfId="27" applyNumberFormat="1" applyFont="1" applyFill="1" applyBorder="1" applyAlignment="1" applyProtection="1">
      <alignment horizontal="center" vertical="center" wrapText="1"/>
      <protection hidden="1"/>
    </xf>
    <xf numFmtId="0" fontId="23" fillId="6" borderId="4" xfId="27" applyNumberFormat="1" applyFont="1" applyFill="1" applyBorder="1" applyAlignment="1" applyProtection="1">
      <alignment horizontal="center" vertical="center" wrapText="1"/>
      <protection hidden="1"/>
    </xf>
    <xf numFmtId="0" fontId="23" fillId="6" borderId="4" xfId="0" applyFont="1" applyFill="1" applyBorder="1" applyAlignment="1" applyProtection="1">
      <alignment horizontal="center" vertical="center" wrapText="1"/>
      <protection hidden="1"/>
    </xf>
    <xf numFmtId="0" fontId="23" fillId="6" borderId="4" xfId="27" applyNumberFormat="1" applyFont="1" applyFill="1" applyBorder="1" applyAlignment="1" applyProtection="1">
      <alignment horizontal="center" vertical="center"/>
      <protection hidden="1"/>
    </xf>
    <xf numFmtId="0" fontId="18" fillId="0" borderId="0" xfId="274"/>
    <xf numFmtId="0" fontId="18" fillId="40" borderId="0" xfId="274" applyFill="1" applyAlignment="1">
      <alignment horizontal="center"/>
    </xf>
    <xf numFmtId="0" fontId="61" fillId="40" borderId="0" xfId="274" applyFont="1" applyFill="1" applyAlignment="1">
      <alignment horizontal="left" vertical="center"/>
    </xf>
    <xf numFmtId="0" fontId="7" fillId="0" borderId="0" xfId="274" applyFont="1" applyAlignment="1">
      <alignment horizontal="left" vertical="center"/>
    </xf>
    <xf numFmtId="0" fontId="8" fillId="0" borderId="0" xfId="274" applyFont="1" applyAlignment="1">
      <alignment horizontal="justify" vertical="center" wrapText="1"/>
    </xf>
    <xf numFmtId="0" fontId="18" fillId="0" borderId="0" xfId="274" applyAlignment="1">
      <alignment vertical="center"/>
    </xf>
    <xf numFmtId="0" fontId="7" fillId="0" borderId="0" xfId="274" applyFont="1"/>
    <xf numFmtId="0" fontId="7" fillId="0" borderId="0" xfId="274" applyFont="1" applyAlignment="1">
      <alignment horizontal="left" vertical="center" wrapText="1"/>
    </xf>
    <xf numFmtId="0" fontId="7" fillId="0" borderId="0" xfId="274" applyFont="1" applyAlignment="1">
      <alignment vertical="center"/>
    </xf>
    <xf numFmtId="0" fontId="7" fillId="0" borderId="0" xfId="274" applyFont="1" applyAlignment="1">
      <alignment vertical="top"/>
    </xf>
    <xf numFmtId="0" fontId="63" fillId="0" borderId="0" xfId="274" applyFont="1" applyAlignment="1">
      <alignment vertical="top" wrapText="1"/>
    </xf>
    <xf numFmtId="0" fontId="64" fillId="0" borderId="0" xfId="274" applyFont="1"/>
    <xf numFmtId="0" fontId="18" fillId="0" borderId="0" xfId="275" applyFont="1" applyAlignment="1" applyProtection="1">
      <alignment vertical="center"/>
      <protection hidden="1"/>
    </xf>
    <xf numFmtId="0" fontId="18" fillId="0" borderId="15" xfId="275" applyFont="1" applyBorder="1" applyAlignment="1" applyProtection="1">
      <alignment horizontal="left" vertical="center"/>
      <protection hidden="1"/>
    </xf>
    <xf numFmtId="0" fontId="18" fillId="0" borderId="0" xfId="275" applyFont="1" applyAlignment="1" applyProtection="1">
      <alignment horizontal="left" vertical="center"/>
      <protection hidden="1"/>
    </xf>
    <xf numFmtId="0" fontId="58" fillId="39" borderId="3" xfId="28" applyFont="1" applyFill="1" applyBorder="1" applyAlignment="1" applyProtection="1">
      <alignment horizontal="center" vertical="center"/>
      <protection hidden="1"/>
    </xf>
    <xf numFmtId="0" fontId="58" fillId="0" borderId="5" xfId="28" applyFont="1" applyBorder="1" applyAlignment="1" applyProtection="1">
      <alignment horizontal="center" vertical="center"/>
      <protection hidden="1"/>
    </xf>
    <xf numFmtId="0" fontId="58" fillId="0" borderId="5" xfId="28" applyFont="1" applyBorder="1" applyAlignment="1" applyProtection="1">
      <alignment horizontal="center" vertical="center" wrapText="1"/>
      <protection hidden="1"/>
    </xf>
    <xf numFmtId="0" fontId="58" fillId="0" borderId="9" xfId="28" applyFont="1" applyBorder="1" applyAlignment="1" applyProtection="1">
      <alignment horizontal="center" vertical="center" wrapText="1"/>
      <protection hidden="1"/>
    </xf>
    <xf numFmtId="0" fontId="19" fillId="0" borderId="0" xfId="275" applyAlignment="1" applyProtection="1">
      <alignment vertical="center"/>
      <protection hidden="1"/>
    </xf>
    <xf numFmtId="0" fontId="66" fillId="0" borderId="0" xfId="275" applyFont="1" applyAlignment="1" applyProtection="1">
      <alignment horizontal="center" vertical="center" wrapText="1"/>
      <protection hidden="1"/>
    </xf>
    <xf numFmtId="0" fontId="29" fillId="0" borderId="0" xfId="275" applyFont="1" applyAlignment="1" applyProtection="1">
      <alignment vertical="center"/>
      <protection hidden="1"/>
    </xf>
    <xf numFmtId="0" fontId="19" fillId="0" borderId="0" xfId="275" applyProtection="1">
      <protection hidden="1"/>
    </xf>
    <xf numFmtId="0" fontId="19" fillId="0" borderId="0" xfId="275" applyAlignment="1" applyProtection="1">
      <alignment horizontal="center"/>
      <protection hidden="1"/>
    </xf>
    <xf numFmtId="0" fontId="29" fillId="0" borderId="0" xfId="275" applyFont="1" applyProtection="1">
      <protection hidden="1"/>
    </xf>
    <xf numFmtId="0" fontId="17" fillId="0" borderId="0" xfId="275" applyFont="1" applyAlignment="1" applyProtection="1">
      <alignment horizontal="center" vertical="center"/>
      <protection hidden="1"/>
    </xf>
    <xf numFmtId="0" fontId="0" fillId="0" borderId="0" xfId="275" applyFont="1" applyAlignment="1" applyProtection="1">
      <alignment vertical="center"/>
      <protection hidden="1"/>
    </xf>
    <xf numFmtId="0" fontId="18" fillId="0" borderId="0" xfId="275" applyFont="1" applyAlignment="1" applyProtection="1">
      <alignment horizontal="justify" vertical="center"/>
      <protection hidden="1"/>
    </xf>
    <xf numFmtId="0" fontId="18" fillId="0" borderId="14" xfId="275" applyFont="1" applyBorder="1" applyAlignment="1" applyProtection="1">
      <alignment vertical="center" wrapText="1"/>
      <protection hidden="1"/>
    </xf>
    <xf numFmtId="0" fontId="18" fillId="0" borderId="15" xfId="275" applyFont="1" applyBorder="1" applyAlignment="1" applyProtection="1">
      <alignment vertical="center" wrapText="1"/>
      <protection hidden="1"/>
    </xf>
    <xf numFmtId="0" fontId="18" fillId="0" borderId="0" xfId="275" applyFont="1" applyAlignment="1" applyProtection="1">
      <alignment horizontal="center" vertical="center"/>
      <protection hidden="1"/>
    </xf>
    <xf numFmtId="0" fontId="18" fillId="0" borderId="4" xfId="275" applyFont="1" applyBorder="1" applyAlignment="1" applyProtection="1">
      <alignment horizontal="center" vertical="center"/>
      <protection hidden="1"/>
    </xf>
    <xf numFmtId="0" fontId="35" fillId="0" borderId="4" xfId="276" applyFont="1" applyBorder="1" applyAlignment="1" applyProtection="1">
      <alignment horizontal="center" vertical="center"/>
      <protection hidden="1"/>
    </xf>
    <xf numFmtId="0" fontId="27" fillId="0" borderId="0" xfId="275" applyFont="1" applyAlignment="1" applyProtection="1">
      <alignment horizontal="center" vertical="center"/>
      <protection hidden="1"/>
    </xf>
    <xf numFmtId="0" fontId="18" fillId="0" borderId="25" xfId="275" applyFont="1" applyBorder="1" applyAlignment="1" applyProtection="1">
      <alignment vertical="center" wrapText="1"/>
      <protection hidden="1"/>
    </xf>
    <xf numFmtId="0" fontId="18" fillId="0" borderId="10" xfId="275" applyFont="1" applyBorder="1" applyAlignment="1" applyProtection="1">
      <alignment vertical="center" wrapText="1"/>
      <protection hidden="1"/>
    </xf>
    <xf numFmtId="0" fontId="18" fillId="0" borderId="0" xfId="275" applyFont="1" applyProtection="1">
      <protection hidden="1"/>
    </xf>
    <xf numFmtId="0" fontId="35" fillId="0" borderId="0" xfId="276" applyFont="1" applyProtection="1">
      <protection hidden="1"/>
    </xf>
    <xf numFmtId="0" fontId="0" fillId="0" borderId="0" xfId="275" applyFont="1" applyProtection="1">
      <protection hidden="1"/>
    </xf>
    <xf numFmtId="0" fontId="67" fillId="0" borderId="25" xfId="277" applyFont="1" applyBorder="1" applyAlignment="1" applyProtection="1">
      <alignment horizontal="center" vertical="center" wrapText="1"/>
      <protection hidden="1"/>
    </xf>
    <xf numFmtId="0" fontId="67" fillId="0" borderId="10" xfId="277" applyFont="1" applyBorder="1" applyAlignment="1" applyProtection="1">
      <alignment horizontal="center" vertical="center" wrapText="1"/>
      <protection hidden="1"/>
    </xf>
    <xf numFmtId="0" fontId="18" fillId="0" borderId="16" xfId="275" applyFont="1" applyBorder="1" applyAlignment="1" applyProtection="1">
      <alignment vertical="center"/>
      <protection hidden="1"/>
    </xf>
    <xf numFmtId="0" fontId="18" fillId="0" borderId="17" xfId="275" applyFont="1" applyBorder="1" applyAlignment="1" applyProtection="1">
      <alignment vertical="center"/>
      <protection hidden="1"/>
    </xf>
    <xf numFmtId="0" fontId="18" fillId="0" borderId="18" xfId="275" applyFont="1" applyBorder="1" applyAlignment="1" applyProtection="1">
      <alignment vertical="center"/>
      <protection hidden="1"/>
    </xf>
    <xf numFmtId="0" fontId="18" fillId="0" borderId="19" xfId="275" applyFont="1" applyBorder="1" applyAlignment="1" applyProtection="1">
      <alignment vertical="center"/>
      <protection hidden="1"/>
    </xf>
    <xf numFmtId="0" fontId="18" fillId="0" borderId="40" xfId="275" applyFont="1" applyBorder="1" applyAlignment="1" applyProtection="1">
      <alignment vertical="center"/>
      <protection hidden="1"/>
    </xf>
    <xf numFmtId="0" fontId="18" fillId="0" borderId="41" xfId="275" applyFont="1" applyBorder="1" applyAlignment="1" applyProtection="1">
      <alignment vertical="center"/>
      <protection hidden="1"/>
    </xf>
    <xf numFmtId="0" fontId="18" fillId="0" borderId="8" xfId="275" applyFont="1" applyBorder="1" applyAlignment="1" applyProtection="1">
      <alignment vertical="center"/>
      <protection hidden="1"/>
    </xf>
    <xf numFmtId="0" fontId="18" fillId="0" borderId="9" xfId="275" applyFont="1" applyBorder="1" applyAlignment="1" applyProtection="1">
      <alignment vertical="center"/>
      <protection hidden="1"/>
    </xf>
    <xf numFmtId="0" fontId="19" fillId="0" borderId="40" xfId="275" applyBorder="1" applyAlignment="1" applyProtection="1">
      <alignment vertical="center"/>
      <protection hidden="1"/>
    </xf>
    <xf numFmtId="0" fontId="19" fillId="0" borderId="41" xfId="275" applyBorder="1" applyAlignment="1" applyProtection="1">
      <alignment vertical="center"/>
      <protection hidden="1"/>
    </xf>
    <xf numFmtId="0" fontId="18" fillId="0" borderId="14" xfId="275" applyFont="1" applyBorder="1" applyAlignment="1" applyProtection="1">
      <alignment horizontal="left" vertical="center"/>
      <protection hidden="1"/>
    </xf>
    <xf numFmtId="175" fontId="68" fillId="0" borderId="0" xfId="25" applyNumberFormat="1" applyFont="1" applyAlignment="1">
      <alignment vertical="center"/>
    </xf>
    <xf numFmtId="0" fontId="69" fillId="0" borderId="0" xfId="0" applyFont="1" applyAlignment="1">
      <alignment horizontal="left" vertical="center"/>
    </xf>
    <xf numFmtId="175" fontId="18" fillId="0" borderId="0" xfId="25" applyNumberFormat="1" applyFont="1" applyAlignment="1">
      <alignment vertical="center"/>
    </xf>
    <xf numFmtId="0" fontId="70" fillId="0" borderId="0" xfId="0" applyFont="1" applyAlignment="1" applyProtection="1">
      <alignment horizontal="left" vertical="center" indent="2"/>
      <protection hidden="1"/>
    </xf>
    <xf numFmtId="0" fontId="71" fillId="0" borderId="0" xfId="0" applyFont="1" applyAlignment="1" applyProtection="1">
      <alignment horizontal="left" vertical="center" indent="2"/>
      <protection hidden="1"/>
    </xf>
    <xf numFmtId="0" fontId="71" fillId="0" borderId="0" xfId="0" applyFont="1" applyAlignment="1" applyProtection="1">
      <alignment horizontal="left" indent="2"/>
      <protection hidden="1"/>
    </xf>
    <xf numFmtId="0" fontId="70" fillId="0" borderId="0" xfId="25" applyFont="1" applyAlignment="1">
      <alignment vertical="center"/>
    </xf>
    <xf numFmtId="0" fontId="17" fillId="0" borderId="0" xfId="25" applyFont="1" applyAlignment="1">
      <alignment vertical="center"/>
    </xf>
    <xf numFmtId="0" fontId="72" fillId="0" borderId="0" xfId="25" applyFont="1" applyAlignment="1">
      <alignment vertical="top"/>
    </xf>
    <xf numFmtId="0" fontId="3" fillId="0" borderId="0" xfId="208" applyNumberFormat="1" applyFont="1" applyFill="1" applyBorder="1" applyAlignment="1" applyProtection="1">
      <alignment vertical="center"/>
      <protection hidden="1"/>
    </xf>
    <xf numFmtId="0" fontId="19" fillId="0" borderId="0" xfId="0" applyFont="1" applyAlignment="1" applyProtection="1">
      <alignment horizontal="justify" vertical="center"/>
      <protection hidden="1"/>
    </xf>
    <xf numFmtId="0" fontId="19" fillId="0" borderId="0" xfId="0" applyFont="1" applyAlignment="1" applyProtection="1">
      <alignment vertical="center"/>
      <protection hidden="1"/>
    </xf>
    <xf numFmtId="0" fontId="23" fillId="0" borderId="0" xfId="29" applyFont="1" applyAlignment="1" applyProtection="1">
      <alignment vertical="center"/>
      <protection hidden="1"/>
    </xf>
    <xf numFmtId="0" fontId="73" fillId="0" borderId="0" xfId="0" applyFont="1" applyAlignment="1" applyProtection="1">
      <alignment horizontal="left" vertical="center" indent="2"/>
      <protection hidden="1"/>
    </xf>
    <xf numFmtId="0" fontId="19" fillId="0" borderId="0" xfId="208" applyFont="1" applyAlignment="1" applyProtection="1">
      <alignment vertical="center"/>
      <protection hidden="1"/>
    </xf>
    <xf numFmtId="0" fontId="19" fillId="0" borderId="0" xfId="0" applyFont="1" applyAlignment="1" applyProtection="1">
      <alignment vertical="top"/>
      <protection hidden="1"/>
    </xf>
    <xf numFmtId="164" fontId="19" fillId="0" borderId="0" xfId="7" applyFont="1" applyAlignment="1" applyProtection="1">
      <alignment vertical="top"/>
      <protection hidden="1"/>
    </xf>
    <xf numFmtId="0" fontId="23" fillId="0" borderId="0" xfId="0" applyFont="1" applyAlignment="1" applyProtection="1">
      <alignment horizontal="justify" vertical="center"/>
      <protection hidden="1"/>
    </xf>
    <xf numFmtId="175" fontId="23" fillId="0" borderId="0" xfId="0" applyNumberFormat="1" applyFont="1" applyAlignment="1" applyProtection="1">
      <alignment horizontal="justify" vertical="center"/>
      <protection hidden="1"/>
    </xf>
    <xf numFmtId="14" fontId="19" fillId="0" borderId="0" xfId="0" applyNumberFormat="1" applyFont="1" applyAlignment="1" applyProtection="1">
      <alignment horizontal="left" vertical="center"/>
      <protection hidden="1"/>
    </xf>
    <xf numFmtId="0" fontId="23" fillId="0" borderId="0" xfId="0" applyFont="1" applyAlignment="1" applyProtection="1">
      <alignment vertical="center" wrapText="1"/>
      <protection hidden="1"/>
    </xf>
    <xf numFmtId="0" fontId="74" fillId="0" borderId="0" xfId="29" applyFont="1" applyAlignment="1" applyProtection="1">
      <alignment vertical="center"/>
      <protection hidden="1"/>
    </xf>
    <xf numFmtId="0" fontId="8" fillId="0" borderId="5" xfId="0" applyFont="1" applyBorder="1" applyAlignment="1" applyProtection="1">
      <alignment horizontal="left" vertical="center"/>
      <protection hidden="1"/>
    </xf>
    <xf numFmtId="0" fontId="75" fillId="0" borderId="0" xfId="275" applyFont="1" applyAlignment="1" applyProtection="1">
      <alignment vertical="center"/>
      <protection hidden="1"/>
    </xf>
    <xf numFmtId="0" fontId="17" fillId="0" borderId="0" xfId="28" applyFont="1" applyAlignment="1" applyProtection="1">
      <alignment horizontal="left" vertical="center" indent="1"/>
      <protection hidden="1"/>
    </xf>
    <xf numFmtId="43" fontId="19" fillId="0" borderId="0" xfId="0" applyNumberFormat="1" applyFont="1" applyAlignment="1" applyProtection="1">
      <alignment vertical="top"/>
      <protection hidden="1"/>
    </xf>
    <xf numFmtId="4" fontId="59" fillId="38" borderId="11" xfId="28" applyNumberFormat="1" applyFont="1" applyFill="1" applyBorder="1" applyAlignment="1" applyProtection="1">
      <alignment horizontal="right" vertical="center" wrapText="1"/>
      <protection hidden="1"/>
    </xf>
    <xf numFmtId="0" fontId="60" fillId="38" borderId="4" xfId="28" applyFont="1" applyFill="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horizontal="right" vertical="center"/>
      <protection hidden="1"/>
    </xf>
    <xf numFmtId="0" fontId="19" fillId="0" borderId="0" xfId="0" applyFont="1" applyAlignment="1" applyProtection="1">
      <alignment horizontal="center" vertical="center" wrapText="1"/>
      <protection hidden="1"/>
    </xf>
    <xf numFmtId="14" fontId="19" fillId="0" borderId="0" xfId="0" applyNumberFormat="1" applyFont="1" applyAlignment="1" applyProtection="1">
      <alignment horizontal="left" vertical="center" wrapText="1"/>
      <protection hidden="1"/>
    </xf>
    <xf numFmtId="0" fontId="19" fillId="0" borderId="0" xfId="0" applyFont="1" applyAlignment="1" applyProtection="1">
      <alignment vertical="center" wrapText="1"/>
      <protection hidden="1"/>
    </xf>
    <xf numFmtId="4" fontId="18" fillId="50" borderId="13" xfId="28" applyNumberFormat="1" applyFont="1" applyFill="1" applyBorder="1" applyAlignment="1" applyProtection="1">
      <alignment vertical="center"/>
      <protection hidden="1"/>
    </xf>
    <xf numFmtId="0" fontId="17" fillId="0" borderId="11" xfId="28" applyFont="1" applyBorder="1" applyAlignment="1" applyProtection="1">
      <alignment horizontal="center" vertical="top" wrapText="1"/>
      <protection hidden="1"/>
    </xf>
    <xf numFmtId="0" fontId="17" fillId="0" borderId="11" xfId="28" applyFont="1" applyBorder="1" applyAlignment="1" applyProtection="1">
      <alignment horizontal="center" vertical="center" wrapText="1"/>
      <protection hidden="1"/>
    </xf>
    <xf numFmtId="0" fontId="74" fillId="48" borderId="0" xfId="208" applyNumberFormat="1" applyFont="1" applyFill="1" applyBorder="1" applyAlignment="1" applyProtection="1">
      <alignment vertical="center"/>
      <protection hidden="1"/>
    </xf>
    <xf numFmtId="0" fontId="77" fillId="48" borderId="0" xfId="208" applyNumberFormat="1" applyFont="1" applyFill="1" applyBorder="1" applyAlignment="1" applyProtection="1">
      <alignment vertical="center"/>
      <protection hidden="1"/>
    </xf>
    <xf numFmtId="0" fontId="78" fillId="48" borderId="0" xfId="208" applyNumberFormat="1" applyFont="1" applyFill="1" applyBorder="1" applyAlignment="1" applyProtection="1">
      <alignment vertical="center"/>
      <protection hidden="1"/>
    </xf>
    <xf numFmtId="0" fontId="74" fillId="48" borderId="0" xfId="0" applyFont="1" applyFill="1" applyAlignment="1" applyProtection="1">
      <alignment vertical="center"/>
      <protection hidden="1"/>
    </xf>
    <xf numFmtId="0" fontId="74" fillId="48" borderId="0" xfId="27" applyNumberFormat="1" applyFont="1" applyFill="1" applyBorder="1" applyAlignment="1" applyProtection="1">
      <alignment vertical="center"/>
      <protection hidden="1"/>
    </xf>
    <xf numFmtId="0" fontId="74" fillId="48" borderId="0" xfId="208" applyFont="1" applyFill="1" applyBorder="1" applyAlignment="1" applyProtection="1">
      <alignment vertical="center"/>
      <protection hidden="1"/>
    </xf>
    <xf numFmtId="0" fontId="73" fillId="48" borderId="0" xfId="0" applyFont="1" applyFill="1" applyAlignment="1" applyProtection="1">
      <alignment vertical="center" wrapText="1"/>
      <protection hidden="1"/>
    </xf>
    <xf numFmtId="0" fontId="77" fillId="0" borderId="0" xfId="208" applyNumberFormat="1" applyFont="1" applyFill="1" applyBorder="1" applyAlignment="1" applyProtection="1">
      <alignment vertical="center"/>
      <protection hidden="1"/>
    </xf>
    <xf numFmtId="0" fontId="74" fillId="48" borderId="0" xfId="0" applyFont="1" applyFill="1" applyAlignment="1" applyProtection="1">
      <alignment vertical="top"/>
      <protection hidden="1"/>
    </xf>
    <xf numFmtId="43" fontId="74" fillId="48" borderId="0" xfId="27" applyNumberFormat="1" applyFont="1" applyFill="1" applyBorder="1" applyProtection="1">
      <alignment vertical="top"/>
      <protection hidden="1"/>
    </xf>
    <xf numFmtId="43" fontId="74" fillId="0" borderId="0" xfId="27" applyNumberFormat="1" applyFont="1" applyFill="1" applyBorder="1" applyProtection="1">
      <alignment vertical="top"/>
      <protection hidden="1"/>
    </xf>
    <xf numFmtId="0" fontId="74" fillId="48" borderId="0" xfId="0" applyFont="1" applyFill="1" applyAlignment="1" applyProtection="1">
      <alignment horizontal="right" vertical="center"/>
      <protection hidden="1"/>
    </xf>
    <xf numFmtId="0" fontId="19" fillId="0" borderId="0" xfId="208" applyFont="1" applyAlignment="1" applyProtection="1">
      <alignment horizontal="center" vertical="center"/>
      <protection hidden="1"/>
    </xf>
    <xf numFmtId="0" fontId="19" fillId="0" borderId="0" xfId="208" applyNumberFormat="1" applyFont="1" applyFill="1" applyBorder="1" applyAlignment="1" applyProtection="1">
      <alignment horizontal="center" vertical="center"/>
      <protection hidden="1"/>
    </xf>
    <xf numFmtId="0" fontId="19" fillId="0" borderId="0" xfId="208" applyFont="1" applyAlignment="1" applyProtection="1">
      <alignment horizontal="center" vertical="center" wrapText="1"/>
      <protection hidden="1"/>
    </xf>
    <xf numFmtId="0" fontId="72" fillId="0" borderId="0" xfId="25" applyFont="1" applyAlignment="1">
      <alignment horizontal="center" vertical="top"/>
    </xf>
    <xf numFmtId="175" fontId="73" fillId="0" borderId="0" xfId="0" applyNumberFormat="1" applyFont="1" applyAlignment="1" applyProtection="1">
      <alignment horizontal="center" vertical="center"/>
      <protection hidden="1"/>
    </xf>
    <xf numFmtId="167" fontId="19" fillId="0" borderId="0" xfId="0" applyNumberFormat="1" applyFont="1" applyAlignment="1" applyProtection="1">
      <alignment horizontal="center" vertical="center"/>
      <protection hidden="1"/>
    </xf>
    <xf numFmtId="167" fontId="23" fillId="0" borderId="0" xfId="0" applyNumberFormat="1" applyFont="1" applyAlignment="1" applyProtection="1">
      <alignment horizontal="center" vertical="center" wrapText="1"/>
      <protection hidden="1"/>
    </xf>
    <xf numFmtId="167" fontId="19" fillId="0" borderId="0" xfId="208" applyNumberFormat="1" applyFont="1" applyFill="1" applyBorder="1" applyAlignment="1" applyProtection="1">
      <alignment horizontal="center" vertical="center"/>
      <protection hidden="1"/>
    </xf>
    <xf numFmtId="167" fontId="23" fillId="6" borderId="4" xfId="27" applyNumberFormat="1" applyFont="1" applyFill="1" applyBorder="1" applyAlignment="1" applyProtection="1">
      <alignment horizontal="center" vertical="center"/>
      <protection hidden="1"/>
    </xf>
    <xf numFmtId="167" fontId="19" fillId="0" borderId="0" xfId="208" applyNumberFormat="1" applyFont="1" applyAlignment="1" applyProtection="1">
      <alignment horizontal="center" vertical="center"/>
      <protection hidden="1"/>
    </xf>
    <xf numFmtId="49" fontId="0" fillId="2" borderId="4" xfId="275" applyNumberFormat="1" applyFont="1" applyFill="1" applyBorder="1" applyAlignment="1" applyProtection="1">
      <alignment vertical="center"/>
      <protection locked="0"/>
    </xf>
    <xf numFmtId="49" fontId="0" fillId="2" borderId="4" xfId="275" applyNumberFormat="1" applyFont="1" applyFill="1" applyBorder="1" applyAlignment="1" applyProtection="1">
      <alignment horizontal="center" vertical="center"/>
      <protection locked="0"/>
    </xf>
    <xf numFmtId="176" fontId="0" fillId="2" borderId="4" xfId="275" applyNumberFormat="1" applyFont="1" applyFill="1"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Alignment="1" applyProtection="1">
      <alignment horizontal="right" vertical="center"/>
      <protection locked="0"/>
    </xf>
    <xf numFmtId="0" fontId="23" fillId="0" borderId="0" xfId="208" applyFont="1" applyAlignment="1" applyProtection="1">
      <alignment horizontal="center" vertical="center"/>
      <protection hidden="1"/>
    </xf>
    <xf numFmtId="49" fontId="23" fillId="6" borderId="4" xfId="27" applyNumberFormat="1" applyFont="1" applyFill="1" applyBorder="1" applyAlignment="1" applyProtection="1">
      <alignment horizontal="center" vertical="center" wrapText="1"/>
      <protection hidden="1"/>
    </xf>
    <xf numFmtId="49" fontId="19" fillId="0" borderId="0" xfId="208" applyNumberFormat="1" applyFont="1" applyAlignment="1" applyProtection="1">
      <alignment horizontal="center" vertical="center" wrapText="1"/>
      <protection hidden="1"/>
    </xf>
    <xf numFmtId="49" fontId="19" fillId="0" borderId="0" xfId="0" applyNumberFormat="1" applyFont="1" applyAlignment="1" applyProtection="1">
      <alignment horizontal="center" vertical="center"/>
      <protection hidden="1"/>
    </xf>
    <xf numFmtId="49" fontId="19" fillId="0" borderId="0" xfId="208" applyNumberFormat="1" applyFont="1" applyFill="1" applyBorder="1" applyAlignment="1" applyProtection="1">
      <alignment horizontal="center" vertical="center"/>
      <protection hidden="1"/>
    </xf>
    <xf numFmtId="0" fontId="8" fillId="0" borderId="0" xfId="274" applyFont="1" applyAlignment="1">
      <alignment vertical="top"/>
    </xf>
    <xf numFmtId="1" fontId="23" fillId="0" borderId="4" xfId="0" applyNumberFormat="1" applyFont="1" applyBorder="1" applyAlignment="1" applyProtection="1">
      <alignment horizontal="center" vertical="center"/>
      <protection hidden="1"/>
    </xf>
    <xf numFmtId="0" fontId="23" fillId="0" borderId="4" xfId="0" applyFont="1" applyBorder="1" applyAlignment="1" applyProtection="1">
      <alignment horizontal="center" vertical="center" wrapText="1"/>
      <protection hidden="1"/>
    </xf>
    <xf numFmtId="0" fontId="23" fillId="0" borderId="4" xfId="0" applyFont="1" applyBorder="1" applyAlignment="1" applyProtection="1">
      <alignment horizontal="center" vertical="center"/>
      <protection hidden="1"/>
    </xf>
    <xf numFmtId="0" fontId="82" fillId="0" borderId="4" xfId="0" applyFont="1" applyBorder="1" applyAlignment="1">
      <alignment horizontal="center" vertical="center"/>
    </xf>
    <xf numFmtId="49" fontId="23" fillId="0" borderId="4" xfId="0" applyNumberFormat="1" applyFont="1" applyBorder="1" applyAlignment="1" applyProtection="1">
      <alignment horizontal="center" vertical="center"/>
      <protection hidden="1"/>
    </xf>
    <xf numFmtId="1" fontId="19" fillId="3" borderId="4" xfId="27" applyNumberFormat="1" applyFont="1" applyFill="1" applyBorder="1" applyAlignment="1" applyProtection="1">
      <alignment horizontal="center" vertical="center"/>
      <protection locked="0" hidden="1"/>
    </xf>
    <xf numFmtId="2" fontId="83" fillId="0" borderId="42" xfId="0" applyNumberFormat="1" applyFont="1" applyBorder="1" applyAlignment="1">
      <alignment horizontal="center" vertical="center" shrinkToFit="1"/>
    </xf>
    <xf numFmtId="2" fontId="83" fillId="0" borderId="43" xfId="0" applyNumberFormat="1" applyFont="1" applyBorder="1" applyAlignment="1">
      <alignment horizontal="center" vertical="center" shrinkToFit="1"/>
    </xf>
    <xf numFmtId="43" fontId="19" fillId="0" borderId="4" xfId="279" applyFont="1" applyFill="1" applyBorder="1" applyAlignment="1">
      <alignment horizontal="right" vertical="center" wrapText="1"/>
    </xf>
    <xf numFmtId="14" fontId="19" fillId="0" borderId="0" xfId="0" applyNumberFormat="1" applyFont="1" applyAlignment="1" applyProtection="1">
      <alignment horizontal="center" vertical="center" wrapText="1"/>
      <protection hidden="1"/>
    </xf>
    <xf numFmtId="0" fontId="19" fillId="0" borderId="0" xfId="208" applyNumberFormat="1" applyFont="1" applyFill="1" applyBorder="1" applyAlignment="1" applyProtection="1">
      <alignment horizontal="center" vertical="center" wrapText="1"/>
      <protection hidden="1"/>
    </xf>
    <xf numFmtId="0" fontId="74" fillId="0" borderId="0" xfId="208" applyNumberFormat="1" applyFont="1" applyFill="1" applyBorder="1" applyAlignment="1" applyProtection="1">
      <alignment vertical="top"/>
      <protection hidden="1"/>
    </xf>
    <xf numFmtId="0" fontId="19" fillId="0" borderId="0" xfId="208" applyNumberFormat="1" applyFont="1" applyFill="1" applyBorder="1" applyAlignment="1" applyProtection="1">
      <alignment vertical="top"/>
      <protection hidden="1"/>
    </xf>
    <xf numFmtId="0" fontId="74" fillId="0" borderId="0" xfId="208" applyNumberFormat="1" applyFont="1" applyFill="1" applyBorder="1" applyAlignment="1" applyProtection="1">
      <alignment vertical="center"/>
      <protection hidden="1"/>
    </xf>
    <xf numFmtId="0" fontId="73" fillId="48" borderId="0" xfId="0" applyFont="1" applyFill="1" applyAlignment="1" applyProtection="1">
      <alignment horizontal="center" vertical="center"/>
      <protection hidden="1"/>
    </xf>
    <xf numFmtId="0" fontId="73" fillId="48" borderId="0" xfId="0" applyFont="1" applyFill="1" applyAlignment="1" applyProtection="1">
      <alignment horizontal="left" vertical="center" wrapText="1"/>
      <protection hidden="1"/>
    </xf>
    <xf numFmtId="0" fontId="73" fillId="0" borderId="0" xfId="208" applyNumberFormat="1" applyFont="1" applyFill="1" applyBorder="1" applyAlignment="1" applyProtection="1">
      <alignment vertical="center"/>
      <protection hidden="1"/>
    </xf>
    <xf numFmtId="0" fontId="23" fillId="0" borderId="0" xfId="208" applyNumberFormat="1" applyFont="1" applyFill="1" applyBorder="1" applyAlignment="1" applyProtection="1">
      <alignment vertical="top"/>
      <protection hidden="1"/>
    </xf>
    <xf numFmtId="167" fontId="19" fillId="0" borderId="0" xfId="208" applyNumberFormat="1" applyFont="1" applyFill="1" applyBorder="1" applyAlignment="1" applyProtection="1">
      <alignment vertical="center"/>
      <protection hidden="1"/>
    </xf>
    <xf numFmtId="0" fontId="23" fillId="0" borderId="0" xfId="0" applyFont="1" applyAlignment="1" applyProtection="1">
      <alignment horizontal="center" vertical="center" wrapText="1"/>
      <protection hidden="1"/>
    </xf>
    <xf numFmtId="167" fontId="23" fillId="0" borderId="0" xfId="0" applyNumberFormat="1" applyFont="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73" fillId="48" borderId="0" xfId="0" applyFont="1" applyFill="1" applyAlignment="1" applyProtection="1">
      <alignment vertical="center"/>
      <protection hidden="1"/>
    </xf>
    <xf numFmtId="0" fontId="19" fillId="0" borderId="0" xfId="27" applyNumberFormat="1" applyFont="1" applyFill="1" applyBorder="1" applyAlignment="1" applyProtection="1">
      <alignment horizontal="center" vertical="center"/>
      <protection hidden="1"/>
    </xf>
    <xf numFmtId="49" fontId="19" fillId="0" borderId="0" xfId="27" applyNumberFormat="1" applyFont="1" applyFill="1" applyBorder="1" applyAlignment="1" applyProtection="1">
      <alignment horizontal="center" vertical="center" wrapText="1"/>
      <protection hidden="1"/>
    </xf>
    <xf numFmtId="0" fontId="19" fillId="0" borderId="0" xfId="27" applyNumberFormat="1" applyFont="1" applyFill="1" applyBorder="1" applyAlignment="1" applyProtection="1">
      <alignment horizontal="left" vertical="center" wrapText="1"/>
      <protection hidden="1"/>
    </xf>
    <xf numFmtId="0" fontId="19" fillId="0" borderId="0" xfId="27" applyNumberFormat="1" applyFont="1" applyFill="1" applyBorder="1" applyAlignment="1" applyProtection="1">
      <alignment horizontal="center" vertical="center" wrapText="1"/>
      <protection hidden="1"/>
    </xf>
    <xf numFmtId="0" fontId="19" fillId="0" borderId="0" xfId="27" applyNumberFormat="1" applyFont="1" applyFill="1" applyBorder="1" applyAlignment="1" applyProtection="1">
      <alignment vertical="center"/>
      <protection hidden="1"/>
    </xf>
    <xf numFmtId="167" fontId="19" fillId="0" borderId="0" xfId="27" applyNumberFormat="1" applyFont="1" applyFill="1" applyBorder="1" applyAlignment="1" applyProtection="1">
      <alignment horizontal="center" vertical="center"/>
      <protection hidden="1"/>
    </xf>
    <xf numFmtId="0" fontId="19" fillId="0" borderId="0" xfId="29" applyFont="1" applyAlignment="1" applyProtection="1">
      <alignment horizontal="center" vertical="center"/>
      <protection hidden="1"/>
    </xf>
    <xf numFmtId="0" fontId="19" fillId="0" borderId="0" xfId="29" applyFont="1" applyAlignment="1" applyProtection="1">
      <alignment vertical="center"/>
      <protection hidden="1"/>
    </xf>
    <xf numFmtId="0" fontId="19" fillId="0" borderId="0" xfId="29" applyFont="1" applyAlignment="1" applyProtection="1">
      <alignment horizontal="center" vertical="center" wrapText="1"/>
      <protection hidden="1"/>
    </xf>
    <xf numFmtId="167" fontId="23" fillId="0" borderId="0" xfId="29" applyNumberFormat="1" applyFont="1" applyAlignment="1" applyProtection="1">
      <alignment horizontal="center" vertical="center"/>
      <protection hidden="1"/>
    </xf>
    <xf numFmtId="0" fontId="23" fillId="0" borderId="0" xfId="29" applyFont="1" applyAlignment="1" applyProtection="1">
      <alignment horizontal="center" vertical="center"/>
      <protection hidden="1"/>
    </xf>
    <xf numFmtId="49" fontId="23" fillId="0" borderId="0" xfId="27" applyNumberFormat="1" applyFont="1" applyFill="1" applyBorder="1" applyAlignment="1" applyProtection="1">
      <alignment horizontal="center" vertical="center" wrapText="1"/>
      <protection hidden="1"/>
    </xf>
    <xf numFmtId="0" fontId="23" fillId="0" borderId="0" xfId="27" applyNumberFormat="1" applyFont="1" applyFill="1" applyBorder="1" applyAlignment="1" applyProtection="1">
      <alignment horizontal="left" vertical="center" wrapText="1"/>
      <protection hidden="1"/>
    </xf>
    <xf numFmtId="0" fontId="23" fillId="0" borderId="0" xfId="27" applyNumberFormat="1" applyFont="1" applyFill="1" applyBorder="1" applyAlignment="1" applyProtection="1">
      <alignment horizontal="center" vertical="center" wrapText="1"/>
      <protection hidden="1"/>
    </xf>
    <xf numFmtId="0" fontId="23" fillId="0" borderId="0" xfId="27" applyNumberFormat="1" applyFont="1" applyFill="1" applyBorder="1" applyAlignment="1" applyProtection="1">
      <alignment horizontal="justify" vertical="center" wrapText="1"/>
      <protection hidden="1"/>
    </xf>
    <xf numFmtId="0" fontId="74" fillId="0" borderId="0" xfId="29" applyFont="1" applyAlignment="1" applyProtection="1">
      <alignment horizontal="center" vertical="center"/>
      <protection hidden="1"/>
    </xf>
    <xf numFmtId="0" fontId="19" fillId="0" borderId="0" xfId="208" applyFont="1" applyAlignment="1" applyProtection="1">
      <alignment horizontal="left" vertical="center" wrapText="1"/>
      <protection hidden="1"/>
    </xf>
    <xf numFmtId="10" fontId="74" fillId="48" borderId="0" xfId="278" applyNumberFormat="1" applyFont="1" applyFill="1" applyBorder="1" applyAlignment="1" applyProtection="1">
      <alignment vertical="center"/>
      <protection hidden="1"/>
    </xf>
    <xf numFmtId="43" fontId="74" fillId="48" borderId="0" xfId="27" applyNumberFormat="1" applyFont="1" applyFill="1" applyBorder="1" applyAlignment="1" applyProtection="1">
      <alignment vertical="center"/>
      <protection hidden="1"/>
    </xf>
    <xf numFmtId="43" fontId="74" fillId="0" borderId="0" xfId="27" applyNumberFormat="1" applyFont="1" applyFill="1" applyBorder="1" applyAlignment="1" applyProtection="1">
      <alignment vertical="center"/>
      <protection hidden="1"/>
    </xf>
    <xf numFmtId="0" fontId="84" fillId="0" borderId="0" xfId="27" applyNumberFormat="1" applyFont="1" applyFill="1" applyBorder="1" applyAlignment="1" applyProtection="1">
      <alignment vertical="center"/>
      <protection hidden="1"/>
    </xf>
    <xf numFmtId="0" fontId="19" fillId="0" borderId="0" xfId="27" applyNumberFormat="1" applyFont="1" applyFill="1" applyBorder="1" applyAlignment="1" applyProtection="1">
      <alignment vertical="center" wrapText="1"/>
      <protection hidden="1"/>
    </xf>
    <xf numFmtId="10" fontId="23" fillId="3" borderId="4" xfId="278" applyNumberFormat="1" applyFont="1" applyFill="1" applyBorder="1" applyAlignment="1" applyProtection="1">
      <alignment horizontal="center" vertical="center"/>
      <protection locked="0" hidden="1"/>
    </xf>
    <xf numFmtId="43" fontId="73" fillId="48" borderId="0" xfId="0" applyNumberFormat="1" applyFont="1" applyFill="1" applyAlignment="1" applyProtection="1">
      <alignment vertical="center"/>
      <protection hidden="1"/>
    </xf>
    <xf numFmtId="43" fontId="74" fillId="48" borderId="0" xfId="0" applyNumberFormat="1" applyFont="1" applyFill="1" applyAlignment="1" applyProtection="1">
      <alignment vertical="center"/>
      <protection hidden="1"/>
    </xf>
    <xf numFmtId="4" fontId="23" fillId="47" borderId="4" xfId="0" applyNumberFormat="1" applyFont="1" applyFill="1" applyBorder="1" applyAlignment="1" applyProtection="1">
      <alignment vertical="center"/>
      <protection hidden="1"/>
    </xf>
    <xf numFmtId="0" fontId="23" fillId="0" borderId="0" xfId="208" applyFont="1" applyBorder="1" applyAlignment="1" applyProtection="1">
      <alignment horizontal="center" vertical="center"/>
      <protection hidden="1"/>
    </xf>
    <xf numFmtId="49" fontId="19" fillId="0" borderId="0" xfId="208" applyNumberFormat="1" applyFont="1" applyBorder="1" applyAlignment="1" applyProtection="1">
      <alignment horizontal="center" vertical="center" wrapText="1"/>
      <protection hidden="1"/>
    </xf>
    <xf numFmtId="0" fontId="19" fillId="0" borderId="0" xfId="208" applyFont="1" applyBorder="1" applyAlignment="1" applyProtection="1">
      <alignment horizontal="left" vertical="center" wrapText="1"/>
      <protection hidden="1"/>
    </xf>
    <xf numFmtId="0" fontId="19" fillId="0" borderId="0" xfId="208" applyFont="1" applyBorder="1" applyAlignment="1" applyProtection="1">
      <alignment horizontal="center" vertical="center" wrapText="1"/>
      <protection hidden="1"/>
    </xf>
    <xf numFmtId="0" fontId="19" fillId="0" borderId="0" xfId="208" applyFont="1" applyBorder="1" applyAlignment="1" applyProtection="1">
      <alignment vertical="center"/>
      <protection hidden="1"/>
    </xf>
    <xf numFmtId="167" fontId="19" fillId="0" borderId="0" xfId="208" applyNumberFormat="1" applyFont="1" applyBorder="1" applyAlignment="1" applyProtection="1">
      <alignment horizontal="center" vertical="center"/>
      <protection hidden="1"/>
    </xf>
    <xf numFmtId="0" fontId="19" fillId="0" borderId="0" xfId="208" applyFont="1" applyBorder="1" applyAlignment="1" applyProtection="1">
      <alignment horizontal="center" vertical="center"/>
      <protection hidden="1"/>
    </xf>
    <xf numFmtId="43" fontId="74" fillId="48" borderId="0" xfId="208" applyNumberFormat="1" applyFont="1" applyFill="1" applyBorder="1" applyAlignment="1" applyProtection="1">
      <alignment vertical="center"/>
      <protection hidden="1"/>
    </xf>
    <xf numFmtId="0" fontId="74" fillId="0" borderId="0" xfId="0" applyFont="1" applyAlignment="1" applyProtection="1">
      <alignment vertical="top"/>
      <protection hidden="1"/>
    </xf>
    <xf numFmtId="0" fontId="19" fillId="0" borderId="0" xfId="208" applyNumberFormat="1" applyFont="1" applyFill="1" applyBorder="1" applyAlignment="1" applyProtection="1">
      <alignment horizontal="left" vertical="center" wrapText="1"/>
      <protection hidden="1"/>
    </xf>
    <xf numFmtId="43" fontId="23" fillId="0" borderId="0" xfId="0" applyNumberFormat="1" applyFont="1" applyAlignment="1" applyProtection="1">
      <alignment horizontal="right" vertical="center"/>
      <protection hidden="1"/>
    </xf>
    <xf numFmtId="43" fontId="19" fillId="0" borderId="0" xfId="0" applyNumberFormat="1" applyFont="1" applyAlignment="1" applyProtection="1">
      <alignment vertical="center"/>
      <protection hidden="1"/>
    </xf>
    <xf numFmtId="43" fontId="19" fillId="0" borderId="0" xfId="27" applyNumberFormat="1" applyFont="1" applyFill="1" applyBorder="1" applyAlignment="1" applyProtection="1">
      <alignment vertical="center"/>
      <protection hidden="1"/>
    </xf>
    <xf numFmtId="43" fontId="19" fillId="0" borderId="0" xfId="208" applyNumberFormat="1" applyFont="1" applyFill="1" applyBorder="1" applyAlignment="1" applyProtection="1">
      <alignment vertical="center"/>
      <protection hidden="1"/>
    </xf>
    <xf numFmtId="43" fontId="23" fillId="0" borderId="0" xfId="208" applyNumberFormat="1" applyFont="1" applyAlignment="1" applyProtection="1">
      <alignment horizontal="right" vertical="center"/>
      <protection hidden="1"/>
    </xf>
    <xf numFmtId="43" fontId="23" fillId="6" borderId="4" xfId="27" applyNumberFormat="1" applyFont="1" applyFill="1" applyBorder="1" applyAlignment="1" applyProtection="1">
      <alignment horizontal="center" vertical="center" wrapText="1"/>
      <protection hidden="1"/>
    </xf>
    <xf numFmtId="43" fontId="23" fillId="0" borderId="14" xfId="0" applyNumberFormat="1" applyFont="1" applyBorder="1" applyAlignment="1" applyProtection="1">
      <alignment horizontal="center" vertical="center"/>
      <protection hidden="1"/>
    </xf>
    <xf numFmtId="43" fontId="19" fillId="41" borderId="4" xfId="281" applyFont="1" applyFill="1" applyBorder="1" applyAlignment="1">
      <alignment horizontal="center" vertical="center" wrapText="1"/>
    </xf>
    <xf numFmtId="43" fontId="23" fillId="5" borderId="14" xfId="7" applyNumberFormat="1" applyFont="1" applyFill="1" applyBorder="1" applyAlignment="1" applyProtection="1">
      <alignment horizontal="right" vertical="center"/>
      <protection hidden="1"/>
    </xf>
    <xf numFmtId="43" fontId="19" fillId="0" borderId="0" xfId="208" applyNumberFormat="1" applyFont="1" applyAlignment="1" applyProtection="1">
      <alignment vertical="center"/>
      <protection hidden="1"/>
    </xf>
    <xf numFmtId="43" fontId="23" fillId="47" borderId="14" xfId="0" applyNumberFormat="1" applyFont="1" applyFill="1" applyBorder="1" applyAlignment="1" applyProtection="1">
      <alignment vertical="center"/>
      <protection hidden="1"/>
    </xf>
    <xf numFmtId="43" fontId="19" fillId="0" borderId="0" xfId="208" applyNumberFormat="1" applyFont="1" applyBorder="1" applyAlignment="1" applyProtection="1">
      <alignment vertical="center"/>
      <protection hidden="1"/>
    </xf>
    <xf numFmtId="43" fontId="23" fillId="0" borderId="0" xfId="0" applyNumberFormat="1" applyFont="1" applyAlignment="1" applyProtection="1">
      <alignment horizontal="left" vertical="center"/>
      <protection hidden="1"/>
    </xf>
    <xf numFmtId="167" fontId="23" fillId="0" borderId="0" xfId="27" applyNumberFormat="1" applyFont="1" applyFill="1" applyBorder="1" applyAlignment="1" applyProtection="1">
      <alignment vertical="center" wrapText="1"/>
      <protection hidden="1"/>
    </xf>
    <xf numFmtId="167" fontId="19" fillId="0" borderId="0" xfId="29" applyNumberFormat="1" applyFont="1" applyAlignment="1" applyProtection="1">
      <alignment vertical="center"/>
      <protection hidden="1"/>
    </xf>
    <xf numFmtId="0" fontId="73" fillId="0" borderId="0" xfId="0" applyFont="1" applyAlignment="1" applyProtection="1">
      <alignment horizontal="left" vertical="center"/>
      <protection hidden="1"/>
    </xf>
    <xf numFmtId="10" fontId="83" fillId="0" borderId="4" xfId="278" applyNumberFormat="1" applyFont="1" applyBorder="1" applyAlignment="1">
      <alignment horizontal="center" vertical="center"/>
    </xf>
    <xf numFmtId="0" fontId="89" fillId="0" borderId="4" xfId="0" applyFont="1" applyBorder="1" applyAlignment="1">
      <alignment horizontal="center" vertical="center"/>
    </xf>
    <xf numFmtId="0" fontId="82" fillId="0" borderId="4" xfId="0" applyFont="1" applyBorder="1" applyAlignment="1">
      <alignment horizontal="justify" vertical="top" wrapText="1"/>
    </xf>
    <xf numFmtId="2" fontId="88" fillId="0" borderId="4" xfId="0" applyNumberFormat="1" applyFont="1" applyBorder="1" applyAlignment="1">
      <alignment horizontal="center" vertical="center"/>
    </xf>
    <xf numFmtId="0" fontId="92" fillId="0" borderId="0" xfId="349" applyNumberFormat="1" applyFont="1" applyFill="1" applyBorder="1" applyAlignment="1" applyProtection="1">
      <alignment vertical="top"/>
      <protection hidden="1"/>
    </xf>
    <xf numFmtId="0" fontId="92" fillId="0" borderId="0" xfId="349" applyNumberFormat="1" applyFont="1" applyFill="1" applyBorder="1" applyAlignment="1" applyProtection="1">
      <alignment vertical="center"/>
      <protection hidden="1"/>
    </xf>
    <xf numFmtId="1" fontId="8" fillId="6" borderId="4" xfId="27" applyNumberFormat="1" applyFont="1" applyFill="1" applyBorder="1" applyAlignment="1" applyProtection="1">
      <alignment horizontal="center" vertical="center" wrapText="1"/>
      <protection hidden="1"/>
    </xf>
    <xf numFmtId="0" fontId="8" fillId="6" borderId="4" xfId="27" applyNumberFormat="1" applyFont="1" applyFill="1" applyBorder="1" applyAlignment="1" applyProtection="1">
      <alignment horizontal="center" vertical="center" wrapText="1"/>
      <protection hidden="1"/>
    </xf>
    <xf numFmtId="0" fontId="8" fillId="6" borderId="4" xfId="27" applyNumberFormat="1" applyFont="1" applyFill="1" applyBorder="1" applyAlignment="1" applyProtection="1">
      <alignment horizontal="left" vertical="center" wrapText="1"/>
      <protection hidden="1"/>
    </xf>
    <xf numFmtId="0" fontId="8" fillId="6" borderId="4" xfId="0" applyFont="1" applyFill="1" applyBorder="1" applyAlignment="1" applyProtection="1">
      <alignment horizontal="center" vertical="center" wrapText="1"/>
      <protection hidden="1"/>
    </xf>
    <xf numFmtId="0" fontId="8" fillId="6" borderId="4" xfId="27" applyNumberFormat="1" applyFont="1" applyFill="1" applyBorder="1" applyAlignment="1" applyProtection="1">
      <alignment horizontal="center" vertical="center"/>
      <protection hidden="1"/>
    </xf>
    <xf numFmtId="0" fontId="7" fillId="0" borderId="0" xfId="349" applyNumberFormat="1" applyFont="1" applyFill="1" applyBorder="1" applyAlignment="1" applyProtection="1">
      <alignment vertical="center"/>
      <protection hidden="1"/>
    </xf>
    <xf numFmtId="1" fontId="94" fillId="0" borderId="4" xfId="0" applyNumberFormat="1" applyFont="1" applyBorder="1" applyAlignment="1" applyProtection="1">
      <alignment horizontal="center" vertical="center"/>
      <protection hidden="1"/>
    </xf>
    <xf numFmtId="0" fontId="94" fillId="0" borderId="4" xfId="0" applyFont="1" applyBorder="1" applyAlignment="1" applyProtection="1">
      <alignment horizontal="center" vertical="center" wrapText="1"/>
      <protection hidden="1"/>
    </xf>
    <xf numFmtId="0" fontId="94" fillId="0" borderId="4" xfId="0" applyFont="1" applyBorder="1" applyAlignment="1" applyProtection="1">
      <alignment horizontal="center" vertical="center"/>
      <protection hidden="1"/>
    </xf>
    <xf numFmtId="0" fontId="7" fillId="0" borderId="0" xfId="27" applyNumberFormat="1" applyFont="1" applyFill="1" applyBorder="1" applyAlignment="1" applyProtection="1">
      <alignment vertical="center" wrapText="1"/>
      <protection hidden="1"/>
    </xf>
    <xf numFmtId="0" fontId="7" fillId="0" borderId="0" xfId="27" applyNumberFormat="1" applyFont="1" applyFill="1" applyBorder="1" applyAlignment="1" applyProtection="1">
      <alignment vertical="center"/>
      <protection hidden="1"/>
    </xf>
    <xf numFmtId="164" fontId="30" fillId="5" borderId="4" xfId="7" applyFont="1" applyFill="1" applyBorder="1" applyAlignment="1" applyProtection="1">
      <alignment horizontal="right" vertical="center"/>
      <protection hidden="1"/>
    </xf>
    <xf numFmtId="164" fontId="30" fillId="47" borderId="4" xfId="0" applyNumberFormat="1" applyFont="1" applyFill="1" applyBorder="1" applyAlignment="1" applyProtection="1">
      <alignment vertical="center"/>
      <protection hidden="1"/>
    </xf>
    <xf numFmtId="0" fontId="8" fillId="0" borderId="0" xfId="349" applyFont="1" applyBorder="1" applyAlignment="1" applyProtection="1">
      <alignment horizontal="center" vertical="center"/>
      <protection hidden="1"/>
    </xf>
    <xf numFmtId="0" fontId="7" fillId="0" borderId="0" xfId="349" applyFont="1" applyBorder="1" applyAlignment="1" applyProtection="1">
      <alignment horizontal="center" vertical="center" wrapText="1"/>
      <protection hidden="1"/>
    </xf>
    <xf numFmtId="0" fontId="7" fillId="0" borderId="0" xfId="349" applyFont="1" applyBorder="1" applyAlignment="1" applyProtection="1">
      <alignment horizontal="left" vertical="center" wrapText="1"/>
      <protection hidden="1"/>
    </xf>
    <xf numFmtId="0" fontId="7" fillId="0" borderId="0" xfId="349" applyFont="1" applyBorder="1" applyAlignment="1" applyProtection="1">
      <alignment vertical="center" wrapText="1"/>
      <protection hidden="1"/>
    </xf>
    <xf numFmtId="0" fontId="7" fillId="0" borderId="0" xfId="349" applyFont="1" applyBorder="1" applyAlignment="1" applyProtection="1">
      <alignment vertical="center"/>
      <protection hidden="1"/>
    </xf>
    <xf numFmtId="0" fontId="7" fillId="0" borderId="0" xfId="349" applyFont="1" applyFill="1" applyBorder="1" applyAlignment="1" applyProtection="1">
      <alignment vertical="center"/>
      <protection hidden="1"/>
    </xf>
    <xf numFmtId="0" fontId="97"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92" fillId="0" borderId="0" xfId="349" applyNumberFormat="1" applyFont="1" applyFill="1" applyBorder="1" applyAlignment="1" applyProtection="1">
      <alignment horizontal="center" vertical="center"/>
      <protection hidden="1"/>
    </xf>
    <xf numFmtId="0" fontId="92" fillId="0" borderId="0" xfId="349" applyNumberFormat="1" applyFont="1" applyFill="1" applyBorder="1" applyAlignment="1" applyProtection="1">
      <alignment horizontal="left" vertical="center" wrapText="1"/>
      <protection hidden="1"/>
    </xf>
    <xf numFmtId="0" fontId="95" fillId="0" borderId="0" xfId="349" applyNumberFormat="1" applyFont="1" applyFill="1" applyBorder="1" applyAlignment="1" applyProtection="1">
      <alignment horizontal="center" vertical="center"/>
      <protection hidden="1"/>
    </xf>
    <xf numFmtId="0" fontId="90"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90" fillId="0" borderId="4" xfId="0" applyFont="1" applyBorder="1" applyAlignment="1">
      <alignment horizontal="justify" vertical="center" wrapText="1"/>
    </xf>
    <xf numFmtId="1" fontId="7" fillId="3" borderId="4" xfId="27" applyNumberFormat="1" applyFont="1" applyFill="1" applyBorder="1" applyAlignment="1" applyProtection="1">
      <alignment horizontal="center" vertical="center"/>
      <protection locked="0" hidden="1"/>
    </xf>
    <xf numFmtId="9" fontId="90" fillId="41" borderId="4" xfId="278" applyFont="1" applyFill="1" applyBorder="1" applyAlignment="1">
      <alignment horizontal="center" vertical="center"/>
    </xf>
    <xf numFmtId="9" fontId="7" fillId="0" borderId="4" xfId="27" applyNumberFormat="1" applyFont="1" applyFill="1" applyBorder="1" applyAlignment="1" applyProtection="1">
      <alignment horizontal="center" vertical="center"/>
      <protection locked="0" hidden="1"/>
    </xf>
    <xf numFmtId="167" fontId="90" fillId="41" borderId="4" xfId="0" applyNumberFormat="1" applyFont="1" applyFill="1" applyBorder="1" applyAlignment="1">
      <alignment horizontal="center" vertical="center"/>
    </xf>
    <xf numFmtId="44" fontId="7" fillId="3" borderId="4" xfId="27" applyNumberFormat="1" applyFont="1" applyFill="1" applyBorder="1" applyAlignment="1" applyProtection="1">
      <alignment horizontal="center" vertical="center"/>
      <protection locked="0" hidden="1"/>
    </xf>
    <xf numFmtId="164" fontId="7" fillId="0" borderId="4" xfId="7" applyFont="1" applyFill="1" applyBorder="1" applyAlignment="1" applyProtection="1">
      <alignment horizontal="center" vertical="center"/>
      <protection hidden="1"/>
    </xf>
    <xf numFmtId="0" fontId="90" fillId="0" borderId="4" xfId="0" applyFont="1" applyBorder="1" applyAlignment="1">
      <alignment horizontal="center" vertical="center" wrapText="1"/>
    </xf>
    <xf numFmtId="1" fontId="99" fillId="0" borderId="4" xfId="0" applyNumberFormat="1" applyFont="1" applyBorder="1" applyAlignment="1">
      <alignment horizontal="center" vertical="center" shrinkToFit="1"/>
    </xf>
    <xf numFmtId="0" fontId="97" fillId="0" borderId="0" xfId="349" applyNumberFormat="1" applyFont="1" applyFill="1" applyBorder="1" applyAlignment="1" applyProtection="1">
      <alignment vertical="top"/>
      <protection hidden="1"/>
    </xf>
    <xf numFmtId="0" fontId="97" fillId="0" borderId="0" xfId="0" applyFont="1" applyAlignment="1" applyProtection="1">
      <alignment horizontal="left" vertical="center" wrapText="1"/>
      <protection hidden="1"/>
    </xf>
    <xf numFmtId="0" fontId="97" fillId="0" borderId="0" xfId="0" applyFont="1" applyAlignment="1" applyProtection="1">
      <alignment horizontal="justify" vertical="center"/>
      <protection hidden="1"/>
    </xf>
    <xf numFmtId="0" fontId="97" fillId="0" borderId="0" xfId="0" applyFont="1" applyAlignment="1" applyProtection="1">
      <alignment vertical="center"/>
      <protection hidden="1"/>
    </xf>
    <xf numFmtId="0" fontId="97" fillId="0" borderId="0" xfId="27" applyNumberFormat="1" applyFont="1" applyFill="1" applyBorder="1" applyAlignment="1" applyProtection="1">
      <alignment horizontal="center" vertical="center"/>
      <protection hidden="1"/>
    </xf>
    <xf numFmtId="0" fontId="97" fillId="0" borderId="0" xfId="27" applyNumberFormat="1" applyFont="1" applyFill="1" applyBorder="1" applyAlignment="1" applyProtection="1">
      <alignment horizontal="center" vertical="center" wrapText="1"/>
      <protection hidden="1"/>
    </xf>
    <xf numFmtId="0" fontId="97" fillId="0" borderId="0" xfId="27" applyNumberFormat="1" applyFont="1" applyFill="1" applyBorder="1" applyAlignment="1" applyProtection="1">
      <alignment horizontal="left" vertical="center" wrapText="1"/>
      <protection hidden="1"/>
    </xf>
    <xf numFmtId="0" fontId="97" fillId="0" borderId="0" xfId="27" applyNumberFormat="1" applyFont="1" applyFill="1" applyBorder="1" applyAlignment="1" applyProtection="1">
      <alignment vertical="center" wrapText="1"/>
      <protection hidden="1"/>
    </xf>
    <xf numFmtId="0" fontId="97" fillId="0" borderId="0" xfId="27" applyNumberFormat="1" applyFont="1" applyFill="1" applyBorder="1" applyAlignment="1" applyProtection="1">
      <alignment vertical="center"/>
      <protection hidden="1"/>
    </xf>
    <xf numFmtId="0" fontId="8" fillId="0" borderId="0" xfId="0" applyFont="1" applyAlignment="1" applyProtection="1">
      <alignment horizontal="justify" vertical="center"/>
      <protection hidden="1"/>
    </xf>
    <xf numFmtId="0" fontId="7" fillId="0" borderId="0" xfId="349" applyNumberFormat="1" applyFont="1" applyFill="1" applyBorder="1" applyAlignment="1" applyProtection="1">
      <alignment vertical="top"/>
      <protection hidden="1"/>
    </xf>
    <xf numFmtId="0" fontId="8" fillId="0" borderId="0" xfId="29" applyFont="1" applyAlignment="1" applyProtection="1">
      <alignment vertical="center"/>
      <protection hidden="1"/>
    </xf>
    <xf numFmtId="0" fontId="8" fillId="0" borderId="0" xfId="29" applyFont="1" applyAlignment="1" applyProtection="1">
      <alignment horizontal="center" vertical="center"/>
      <protection hidden="1"/>
    </xf>
    <xf numFmtId="0" fontId="7" fillId="0" borderId="0" xfId="29" applyFont="1" applyAlignment="1" applyProtection="1">
      <alignment horizontal="left" vertical="center" wrapText="1"/>
      <protection hidden="1"/>
    </xf>
    <xf numFmtId="0" fontId="7" fillId="0" borderId="0" xfId="29" applyFont="1" applyAlignment="1" applyProtection="1">
      <alignment vertical="center"/>
      <protection hidden="1"/>
    </xf>
    <xf numFmtId="0" fontId="8" fillId="0" borderId="0" xfId="29" applyFont="1" applyAlignment="1" applyProtection="1">
      <alignment horizontal="right" vertical="center"/>
      <protection hidden="1"/>
    </xf>
    <xf numFmtId="0" fontId="7" fillId="0" borderId="0" xfId="0" applyFont="1" applyAlignment="1" applyProtection="1">
      <alignment horizontal="left" vertical="center" indent="1"/>
      <protection hidden="1"/>
    </xf>
    <xf numFmtId="0" fontId="8" fillId="0" borderId="0" xfId="27" applyNumberFormat="1" applyFont="1" applyFill="1" applyBorder="1" applyAlignment="1" applyProtection="1">
      <alignment horizontal="center" vertical="center" wrapText="1"/>
      <protection hidden="1"/>
    </xf>
    <xf numFmtId="0" fontId="8" fillId="0" borderId="0" xfId="27" applyNumberFormat="1" applyFont="1" applyFill="1" applyBorder="1" applyAlignment="1" applyProtection="1">
      <alignment horizontal="left" vertical="center" wrapText="1"/>
      <protection hidden="1"/>
    </xf>
    <xf numFmtId="0" fontId="8" fillId="0" borderId="0" xfId="27" applyNumberFormat="1" applyFont="1" applyFill="1" applyBorder="1" applyAlignment="1" applyProtection="1">
      <alignment horizontal="justify" vertical="center" wrapText="1"/>
      <protection hidden="1"/>
    </xf>
    <xf numFmtId="0" fontId="98" fillId="0" borderId="0" xfId="0" applyFont="1" applyAlignment="1" applyProtection="1">
      <alignment horizontal="left" vertical="center"/>
      <protection hidden="1"/>
    </xf>
    <xf numFmtId="0" fontId="100" fillId="0" borderId="0" xfId="29" applyFont="1" applyAlignment="1" applyProtection="1">
      <alignment vertical="center"/>
      <protection hidden="1"/>
    </xf>
    <xf numFmtId="0" fontId="7" fillId="0" borderId="0" xfId="29" applyFont="1" applyAlignment="1" applyProtection="1">
      <alignment horizontal="center" vertical="center"/>
      <protection hidden="1"/>
    </xf>
    <xf numFmtId="0" fontId="8" fillId="0" borderId="0" xfId="29" applyFont="1" applyAlignment="1" applyProtection="1">
      <alignment horizontal="left" vertical="center" wrapText="1"/>
      <protection hidden="1"/>
    </xf>
    <xf numFmtId="0" fontId="8" fillId="0" borderId="0" xfId="29" applyFont="1" applyAlignment="1" applyProtection="1">
      <alignment vertical="top"/>
      <protection hidden="1"/>
    </xf>
    <xf numFmtId="0" fontId="7"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175" fontId="70" fillId="0" borderId="0" xfId="0" applyNumberFormat="1" applyFont="1" applyAlignment="1" applyProtection="1">
      <alignment horizontal="center" vertical="center"/>
      <protection hidden="1"/>
    </xf>
    <xf numFmtId="14" fontId="0" fillId="0" borderId="0" xfId="0" applyNumberFormat="1" applyAlignment="1" applyProtection="1">
      <alignment horizontal="left" vertical="center"/>
      <protection hidden="1"/>
    </xf>
    <xf numFmtId="175" fontId="17" fillId="0" borderId="0" xfId="0" applyNumberFormat="1" applyFont="1" applyAlignment="1" applyProtection="1">
      <alignment horizontal="justify" vertical="center"/>
      <protection hidden="1"/>
    </xf>
    <xf numFmtId="167" fontId="17" fillId="0" borderId="0" xfId="0" applyNumberFormat="1" applyFont="1" applyAlignment="1" applyProtection="1">
      <alignment horizontal="center" vertical="center" wrapText="1"/>
      <protection hidden="1"/>
    </xf>
    <xf numFmtId="0" fontId="0" fillId="0" borderId="0" xfId="0" applyAlignment="1" applyProtection="1">
      <alignment vertical="center"/>
      <protection hidden="1"/>
    </xf>
    <xf numFmtId="0" fontId="18" fillId="0" borderId="0" xfId="26" applyAlignment="1">
      <alignment horizontal="left" vertical="center"/>
    </xf>
    <xf numFmtId="0" fontId="18" fillId="0" borderId="0" xfId="30" applyAlignment="1">
      <alignment horizontal="left" vertical="center"/>
    </xf>
    <xf numFmtId="0" fontId="102" fillId="0" borderId="0" xfId="0" applyFont="1" applyAlignment="1">
      <alignment vertical="center" wrapText="1"/>
    </xf>
    <xf numFmtId="0" fontId="101" fillId="0" borderId="0" xfId="0" applyFont="1" applyAlignment="1">
      <alignment vertical="center" wrapText="1"/>
    </xf>
    <xf numFmtId="0" fontId="102" fillId="0" borderId="0" xfId="0" applyFont="1" applyAlignment="1">
      <alignment vertical="top" wrapText="1"/>
    </xf>
    <xf numFmtId="0" fontId="82" fillId="0" borderId="4" xfId="0" applyFont="1" applyBorder="1" applyAlignment="1">
      <alignment horizontal="center" vertical="center" wrapText="1"/>
    </xf>
    <xf numFmtId="0" fontId="79" fillId="0" borderId="0" xfId="0" applyFont="1" applyAlignment="1">
      <alignment horizontal="center" vertical="center"/>
    </xf>
    <xf numFmtId="0" fontId="7" fillId="0" borderId="0" xfId="274" applyFont="1" applyAlignment="1">
      <alignment horizontal="left" vertical="center" wrapText="1"/>
    </xf>
    <xf numFmtId="0" fontId="8" fillId="6" borderId="14" xfId="28" applyFont="1" applyFill="1" applyBorder="1" applyAlignment="1" applyProtection="1">
      <alignment horizontal="center" vertical="center"/>
      <protection hidden="1"/>
    </xf>
    <xf numFmtId="0" fontId="8" fillId="6" borderId="3" xfId="28" applyFont="1" applyFill="1" applyBorder="1" applyAlignment="1" applyProtection="1">
      <alignment horizontal="center" vertical="center"/>
      <protection hidden="1"/>
    </xf>
    <xf numFmtId="0" fontId="8" fillId="6" borderId="15" xfId="28" applyFont="1" applyFill="1" applyBorder="1" applyAlignment="1" applyProtection="1">
      <alignment horizontal="center" vertical="center"/>
      <protection hidden="1"/>
    </xf>
    <xf numFmtId="0" fontId="21" fillId="0" borderId="21" xfId="28" applyFont="1" applyBorder="1" applyAlignment="1" applyProtection="1">
      <alignment horizontal="justify" vertical="center"/>
      <protection hidden="1"/>
    </xf>
    <xf numFmtId="0" fontId="21" fillId="0" borderId="19" xfId="28" applyFont="1" applyBorder="1" applyAlignment="1" applyProtection="1">
      <alignment horizontal="justify" vertical="center"/>
      <protection hidden="1"/>
    </xf>
    <xf numFmtId="0" fontId="31" fillId="0" borderId="16" xfId="28" applyFont="1" applyBorder="1" applyAlignment="1" applyProtection="1">
      <alignment horizontal="center" vertical="center" wrapText="1"/>
      <protection hidden="1"/>
    </xf>
    <xf numFmtId="0" fontId="31" fillId="0" borderId="28" xfId="28" applyFont="1" applyBorder="1" applyAlignment="1" applyProtection="1">
      <alignment horizontal="center" vertical="center" wrapText="1"/>
      <protection hidden="1"/>
    </xf>
    <xf numFmtId="0" fontId="31" fillId="0" borderId="17" xfId="28" applyFont="1" applyBorder="1" applyAlignment="1" applyProtection="1">
      <alignment horizontal="center" vertical="center" wrapText="1"/>
      <protection hidden="1"/>
    </xf>
    <xf numFmtId="0" fontId="31" fillId="0" borderId="18" xfId="28" applyFont="1" applyBorder="1" applyAlignment="1" applyProtection="1">
      <alignment horizontal="center" vertical="center" wrapText="1"/>
      <protection hidden="1"/>
    </xf>
    <xf numFmtId="0" fontId="31" fillId="0" borderId="21" xfId="28" applyFont="1" applyBorder="1" applyAlignment="1" applyProtection="1">
      <alignment horizontal="center" vertical="center" wrapText="1"/>
      <protection hidden="1"/>
    </xf>
    <xf numFmtId="0" fontId="31" fillId="0" borderId="19" xfId="28" applyFont="1" applyBorder="1" applyAlignment="1" applyProtection="1">
      <alignment horizontal="center" vertical="center" wrapText="1"/>
      <protection hidden="1"/>
    </xf>
    <xf numFmtId="0" fontId="24" fillId="0" borderId="6" xfId="28" applyFont="1" applyBorder="1" applyAlignment="1" applyProtection="1">
      <alignment horizontal="right" vertical="center"/>
      <protection hidden="1"/>
    </xf>
    <xf numFmtId="0" fontId="24" fillId="0" borderId="0" xfId="28" applyFont="1" applyAlignment="1" applyProtection="1">
      <alignment horizontal="right" vertical="center"/>
      <protection hidden="1"/>
    </xf>
    <xf numFmtId="0" fontId="22" fillId="0" borderId="6" xfId="28" applyFont="1" applyBorder="1" applyAlignment="1" applyProtection="1">
      <alignment horizontal="right" vertical="center"/>
      <protection hidden="1"/>
    </xf>
    <xf numFmtId="0" fontId="22" fillId="0" borderId="0" xfId="28" applyFont="1" applyAlignment="1" applyProtection="1">
      <alignment horizontal="right" vertical="center"/>
      <protection hidden="1"/>
    </xf>
    <xf numFmtId="0" fontId="25" fillId="0" borderId="4" xfId="28" applyFont="1" applyBorder="1" applyAlignment="1" applyProtection="1">
      <alignment horizontal="center" vertical="center"/>
      <protection hidden="1"/>
    </xf>
    <xf numFmtId="0" fontId="19" fillId="0" borderId="4" xfId="28" applyFont="1" applyBorder="1" applyAlignment="1" applyProtection="1">
      <alignment horizontal="center" vertical="center"/>
      <protection hidden="1"/>
    </xf>
    <xf numFmtId="0" fontId="36" fillId="0" borderId="11" xfId="28" applyFont="1" applyBorder="1" applyAlignment="1" applyProtection="1">
      <alignment horizontal="center" vertical="center" textRotation="180"/>
      <protection hidden="1"/>
    </xf>
    <xf numFmtId="0" fontId="36" fillId="0" borderId="12" xfId="28" applyFont="1" applyBorder="1" applyAlignment="1" applyProtection="1">
      <alignment horizontal="center" vertical="center" textRotation="180"/>
      <protection hidden="1"/>
    </xf>
    <xf numFmtId="0" fontId="36" fillId="0" borderId="13" xfId="28" applyFont="1" applyBorder="1" applyAlignment="1" applyProtection="1">
      <alignment horizontal="center" vertical="center" textRotation="180"/>
      <protection hidden="1"/>
    </xf>
    <xf numFmtId="0" fontId="40" fillId="0" borderId="11" xfId="28" applyFont="1" applyBorder="1" applyAlignment="1" applyProtection="1">
      <alignment horizontal="center" vertical="center" textRotation="90" wrapText="1"/>
      <protection hidden="1"/>
    </xf>
    <xf numFmtId="0" fontId="40" fillId="0" borderId="12" xfId="28" applyFont="1" applyBorder="1" applyAlignment="1" applyProtection="1">
      <alignment horizontal="center" vertical="center" textRotation="90" wrapText="1"/>
      <protection hidden="1"/>
    </xf>
    <xf numFmtId="0" fontId="40" fillId="0" borderId="13" xfId="28" applyFont="1" applyBorder="1" applyAlignment="1" applyProtection="1">
      <alignment horizontal="center" vertical="center" textRotation="90" wrapText="1"/>
      <protection hidden="1"/>
    </xf>
    <xf numFmtId="0" fontId="24" fillId="0" borderId="8" xfId="28" applyFont="1" applyBorder="1" applyAlignment="1" applyProtection="1">
      <alignment horizontal="right" vertical="center"/>
      <protection hidden="1"/>
    </xf>
    <xf numFmtId="0" fontId="24" fillId="0" borderId="5" xfId="28" applyFont="1" applyBorder="1" applyAlignment="1" applyProtection="1">
      <alignment horizontal="right" vertical="center"/>
      <protection hidden="1"/>
    </xf>
    <xf numFmtId="0" fontId="22" fillId="0" borderId="25" xfId="28" applyFont="1" applyBorder="1" applyAlignment="1" applyProtection="1">
      <alignment horizontal="right" vertical="center"/>
      <protection hidden="1"/>
    </xf>
    <xf numFmtId="0" fontId="22" fillId="0" borderId="10" xfId="28" applyFont="1" applyBorder="1" applyAlignment="1" applyProtection="1">
      <alignment horizontal="right" vertical="center"/>
      <protection hidden="1"/>
    </xf>
    <xf numFmtId="0" fontId="58" fillId="39" borderId="3" xfId="28" applyFont="1" applyFill="1" applyBorder="1" applyAlignment="1" applyProtection="1">
      <alignment horizontal="left" vertical="center" wrapText="1"/>
      <protection hidden="1"/>
    </xf>
    <xf numFmtId="0" fontId="58" fillId="39" borderId="15" xfId="28" applyFont="1" applyFill="1" applyBorder="1" applyAlignment="1" applyProtection="1">
      <alignment horizontal="left" vertical="center" wrapText="1"/>
      <protection hidden="1"/>
    </xf>
    <xf numFmtId="0" fontId="8" fillId="6" borderId="14" xfId="20" applyFont="1" applyFill="1" applyBorder="1" applyAlignment="1" applyProtection="1">
      <alignment horizontal="center" vertical="center"/>
      <protection hidden="1"/>
    </xf>
    <xf numFmtId="0" fontId="8" fillId="6" borderId="3" xfId="20" applyFont="1" applyFill="1" applyBorder="1" applyAlignment="1" applyProtection="1">
      <alignment horizontal="center" vertical="center"/>
      <protection hidden="1"/>
    </xf>
    <xf numFmtId="0" fontId="8" fillId="6" borderId="15" xfId="20" applyFont="1" applyFill="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65" fillId="43" borderId="21" xfId="0" applyFont="1" applyFill="1" applyBorder="1" applyAlignment="1" applyProtection="1">
      <alignment horizontal="center" vertical="center"/>
      <protection hidden="1"/>
    </xf>
    <xf numFmtId="0" fontId="17" fillId="43" borderId="0" xfId="0" applyFont="1" applyFill="1" applyAlignment="1" applyProtection="1">
      <alignment horizontal="center" vertical="center" wrapText="1"/>
      <protection hidden="1"/>
    </xf>
    <xf numFmtId="0" fontId="0" fillId="2" borderId="16" xfId="275" applyFont="1" applyFill="1" applyBorder="1" applyAlignment="1" applyProtection="1">
      <alignment horizontal="left" vertical="center"/>
      <protection locked="0"/>
    </xf>
    <xf numFmtId="0" fontId="18" fillId="2" borderId="28" xfId="275" applyFont="1" applyFill="1" applyBorder="1" applyAlignment="1" applyProtection="1">
      <alignment horizontal="left" vertical="center"/>
      <protection locked="0"/>
    </xf>
    <xf numFmtId="0" fontId="18" fillId="2" borderId="17" xfId="275" applyFont="1" applyFill="1" applyBorder="1" applyAlignment="1" applyProtection="1">
      <alignment horizontal="left" vertical="center"/>
      <protection locked="0"/>
    </xf>
    <xf numFmtId="0" fontId="17" fillId="42" borderId="25" xfId="28" applyFont="1" applyFill="1" applyBorder="1" applyAlignment="1" applyProtection="1">
      <alignment horizontal="center" vertical="center" wrapText="1"/>
      <protection hidden="1"/>
    </xf>
    <xf numFmtId="0" fontId="17" fillId="42" borderId="10" xfId="28" applyFont="1" applyFill="1" applyBorder="1" applyAlignment="1" applyProtection="1">
      <alignment horizontal="center" vertical="center" wrapText="1"/>
      <protection hidden="1"/>
    </xf>
    <xf numFmtId="0" fontId="17" fillId="0" borderId="0" xfId="275" applyFont="1" applyAlignment="1" applyProtection="1">
      <alignment horizontal="center" vertical="center"/>
      <protection hidden="1"/>
    </xf>
    <xf numFmtId="0" fontId="17" fillId="44" borderId="3" xfId="28" applyFont="1" applyFill="1" applyBorder="1" applyAlignment="1" applyProtection="1">
      <alignment horizontal="center" vertical="center"/>
      <protection hidden="1"/>
    </xf>
    <xf numFmtId="0" fontId="7" fillId="2" borderId="14" xfId="275" applyFont="1" applyFill="1" applyBorder="1" applyAlignment="1" applyProtection="1">
      <alignment horizontal="center" vertical="center"/>
      <protection locked="0"/>
    </xf>
    <xf numFmtId="0" fontId="7" fillId="2" borderId="3" xfId="275" applyFont="1" applyFill="1" applyBorder="1" applyAlignment="1" applyProtection="1">
      <alignment horizontal="center" vertical="center"/>
      <protection locked="0"/>
    </xf>
    <xf numFmtId="0" fontId="7" fillId="2" borderId="15" xfId="275" applyFont="1" applyFill="1" applyBorder="1" applyAlignment="1" applyProtection="1">
      <alignment horizontal="center" vertical="center"/>
      <protection locked="0"/>
    </xf>
    <xf numFmtId="0" fontId="18" fillId="2" borderId="25" xfId="275" applyFont="1" applyFill="1" applyBorder="1" applyAlignment="1" applyProtection="1">
      <alignment horizontal="center" vertical="center" wrapText="1"/>
      <protection locked="0"/>
    </xf>
    <xf numFmtId="0" fontId="18" fillId="2" borderId="10" xfId="275" applyFont="1" applyFill="1" applyBorder="1" applyAlignment="1" applyProtection="1">
      <alignment horizontal="center" vertical="center" wrapText="1"/>
      <protection locked="0"/>
    </xf>
    <xf numFmtId="0" fontId="18" fillId="2" borderId="26" xfId="275" applyFont="1" applyFill="1" applyBorder="1" applyAlignment="1" applyProtection="1">
      <alignment horizontal="center" vertical="center" wrapText="1"/>
      <protection locked="0"/>
    </xf>
    <xf numFmtId="0" fontId="67" fillId="0" borderId="39" xfId="277" applyFont="1" applyBorder="1" applyAlignment="1" applyProtection="1">
      <alignment horizontal="left" vertical="center" wrapText="1"/>
      <protection hidden="1"/>
    </xf>
    <xf numFmtId="0" fontId="18" fillId="2" borderId="39" xfId="276" applyFont="1" applyFill="1" applyBorder="1" applyAlignment="1" applyProtection="1">
      <alignment horizontal="center" vertical="center"/>
      <protection locked="0" hidden="1"/>
    </xf>
    <xf numFmtId="0" fontId="67" fillId="0" borderId="8" xfId="277" applyFont="1" applyBorder="1" applyAlignment="1" applyProtection="1">
      <alignment horizontal="left" vertical="center" wrapText="1"/>
      <protection hidden="1"/>
    </xf>
    <xf numFmtId="0" fontId="67" fillId="0" borderId="9" xfId="277" applyFont="1" applyBorder="1" applyAlignment="1" applyProtection="1">
      <alignment horizontal="left" vertical="center" wrapText="1"/>
      <protection hidden="1"/>
    </xf>
    <xf numFmtId="0" fontId="67" fillId="0" borderId="8" xfId="277" applyFont="1" applyBorder="1" applyAlignment="1" applyProtection="1">
      <alignment horizontal="center" vertical="center" wrapText="1"/>
      <protection hidden="1"/>
    </xf>
    <xf numFmtId="0" fontId="67" fillId="0" borderId="5" xfId="277" applyFont="1" applyBorder="1" applyAlignment="1" applyProtection="1">
      <alignment horizontal="center" vertical="center" wrapText="1"/>
      <protection hidden="1"/>
    </xf>
    <xf numFmtId="0" fontId="67" fillId="0" borderId="14" xfId="277" applyFont="1" applyBorder="1" applyAlignment="1" applyProtection="1">
      <alignment horizontal="left" vertical="center" wrapText="1"/>
      <protection hidden="1"/>
    </xf>
    <xf numFmtId="0" fontId="67" fillId="0" borderId="15" xfId="277" applyFont="1" applyBorder="1" applyAlignment="1" applyProtection="1">
      <alignment horizontal="left" vertical="center" wrapText="1"/>
      <protection hidden="1"/>
    </xf>
    <xf numFmtId="0" fontId="19" fillId="2" borderId="16" xfId="275" applyFill="1" applyBorder="1" applyAlignment="1" applyProtection="1">
      <alignment horizontal="left" vertical="center"/>
      <protection locked="0"/>
    </xf>
    <xf numFmtId="0" fontId="19" fillId="2" borderId="28" xfId="275" applyFill="1" applyBorder="1" applyAlignment="1" applyProtection="1">
      <alignment horizontal="left" vertical="center"/>
      <protection locked="0"/>
    </xf>
    <xf numFmtId="0" fontId="17" fillId="0" borderId="0" xfId="25" quotePrefix="1" applyFont="1" applyAlignment="1">
      <alignment horizontal="center" vertical="center"/>
    </xf>
    <xf numFmtId="0" fontId="18" fillId="0" borderId="27" xfId="0" applyFont="1" applyBorder="1" applyAlignment="1">
      <alignment horizontal="justify" vertical="center" wrapText="1"/>
    </xf>
    <xf numFmtId="0" fontId="18" fillId="0" borderId="29" xfId="0" applyFont="1" applyBorder="1" applyAlignment="1">
      <alignment horizontal="left" vertical="center" indent="2"/>
    </xf>
    <xf numFmtId="0" fontId="18" fillId="0" borderId="0" xfId="0" applyFont="1" applyAlignment="1">
      <alignment horizontal="left" vertical="center" indent="2"/>
    </xf>
    <xf numFmtId="177" fontId="68" fillId="0" borderId="0" xfId="25" applyNumberFormat="1" applyFont="1" applyAlignment="1">
      <alignment horizontal="left" vertical="center" indent="1"/>
    </xf>
    <xf numFmtId="0" fontId="18" fillId="2" borderId="21" xfId="0" applyFont="1" applyFill="1" applyBorder="1" applyAlignment="1" applyProtection="1">
      <alignment horizontal="left" vertical="center"/>
      <protection locked="0"/>
    </xf>
    <xf numFmtId="0" fontId="18" fillId="0" borderId="27" xfId="0" applyFont="1" applyBorder="1" applyAlignment="1">
      <alignment horizontal="left" vertical="center" indent="2"/>
    </xf>
    <xf numFmtId="49" fontId="68" fillId="0" borderId="0" xfId="25" applyNumberFormat="1" applyFont="1" applyAlignment="1">
      <alignment horizontal="left" vertical="center" indent="1"/>
    </xf>
    <xf numFmtId="0" fontId="18" fillId="0" borderId="21" xfId="0" applyFont="1" applyBorder="1" applyAlignment="1">
      <alignment horizontal="left" vertical="center" indent="2"/>
    </xf>
    <xf numFmtId="0" fontId="18" fillId="0" borderId="0" xfId="25" applyFont="1" applyAlignment="1">
      <alignment horizontal="justify" vertical="top"/>
    </xf>
    <xf numFmtId="0" fontId="18" fillId="0" borderId="0" xfId="0" applyFont="1" applyAlignment="1">
      <alignment horizontal="left" vertical="top" wrapText="1"/>
    </xf>
    <xf numFmtId="0" fontId="18" fillId="0" borderId="0" xfId="0" applyFont="1" applyAlignment="1">
      <alignment horizontal="left" vertical="center" wrapText="1" indent="2"/>
    </xf>
    <xf numFmtId="0" fontId="72" fillId="0" borderId="0" xfId="25" applyFont="1" applyAlignment="1">
      <alignment horizontal="center" vertical="center"/>
    </xf>
    <xf numFmtId="0" fontId="102" fillId="0" borderId="0" xfId="0" applyFont="1" applyAlignment="1">
      <alignment horizontal="left" vertical="top" wrapText="1"/>
    </xf>
    <xf numFmtId="0" fontId="101" fillId="0" borderId="0" xfId="0" applyFont="1" applyAlignment="1">
      <alignment horizontal="center" vertical="center" wrapText="1"/>
    </xf>
    <xf numFmtId="0" fontId="0" fillId="2" borderId="21" xfId="0" applyFill="1" applyBorder="1" applyAlignment="1" applyProtection="1">
      <alignment horizontal="left" vertical="center"/>
      <protection locked="0"/>
    </xf>
    <xf numFmtId="0" fontId="17" fillId="4" borderId="5" xfId="25" applyFont="1" applyFill="1" applyBorder="1" applyAlignment="1">
      <alignment horizontal="center" vertical="center" wrapText="1"/>
    </xf>
    <xf numFmtId="0" fontId="17" fillId="0" borderId="0" xfId="25" applyFont="1" applyAlignment="1">
      <alignment horizontal="justify" vertical="center"/>
    </xf>
    <xf numFmtId="0" fontId="17" fillId="6" borderId="0" xfId="25" applyFont="1" applyFill="1" applyAlignment="1">
      <alignment horizontal="center" vertical="center"/>
    </xf>
    <xf numFmtId="0" fontId="17" fillId="0" borderId="0" xfId="25" applyFont="1" applyAlignment="1">
      <alignment horizontal="justify" vertical="top"/>
    </xf>
    <xf numFmtId="0" fontId="18" fillId="0" borderId="0" xfId="25" applyFont="1" applyAlignment="1">
      <alignment horizontal="justify" vertical="center"/>
    </xf>
    <xf numFmtId="0" fontId="17" fillId="0" borderId="0" xfId="25" applyFont="1" applyAlignment="1">
      <alignment horizontal="right" vertical="center"/>
    </xf>
    <xf numFmtId="0" fontId="23"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23" fillId="0" borderId="0" xfId="29" applyFont="1" applyAlignment="1" applyProtection="1">
      <alignment horizontal="center" vertical="center" wrapText="1"/>
      <protection hidden="1"/>
    </xf>
    <xf numFmtId="0" fontId="23" fillId="47" borderId="14" xfId="0" applyFont="1" applyFill="1" applyBorder="1" applyAlignment="1" applyProtection="1">
      <alignment horizontal="left" vertical="center"/>
      <protection hidden="1"/>
    </xf>
    <xf numFmtId="0" fontId="23" fillId="47" borderId="3" xfId="0" applyFont="1" applyFill="1" applyBorder="1" applyAlignment="1" applyProtection="1">
      <alignment horizontal="left" vertical="center"/>
      <protection hidden="1"/>
    </xf>
    <xf numFmtId="0" fontId="23" fillId="47" borderId="3" xfId="0" applyFont="1" applyFill="1" applyBorder="1" applyAlignment="1" applyProtection="1">
      <alignment horizontal="center" vertical="center"/>
      <protection hidden="1"/>
    </xf>
    <xf numFmtId="0" fontId="23" fillId="47" borderId="15" xfId="0" applyFont="1" applyFill="1" applyBorder="1" applyAlignment="1" applyProtection="1">
      <alignment horizontal="left" vertical="center"/>
      <protection hidden="1"/>
    </xf>
    <xf numFmtId="164" fontId="19" fillId="45" borderId="0" xfId="7" applyFont="1" applyFill="1" applyBorder="1" applyAlignment="1" applyProtection="1">
      <alignment horizontal="left" vertical="top"/>
      <protection hidden="1"/>
    </xf>
    <xf numFmtId="164" fontId="23" fillId="45" borderId="0" xfId="0" applyNumberFormat="1" applyFont="1" applyFill="1" applyAlignment="1" applyProtection="1">
      <alignment horizontal="left" vertical="top"/>
      <protection hidden="1"/>
    </xf>
    <xf numFmtId="0" fontId="23" fillId="45" borderId="0" xfId="0" applyFont="1" applyFill="1" applyAlignment="1" applyProtection="1">
      <alignment horizontal="left" vertical="top"/>
      <protection hidden="1"/>
    </xf>
    <xf numFmtId="0" fontId="23" fillId="46" borderId="0" xfId="0" applyFont="1" applyFill="1" applyAlignment="1" applyProtection="1">
      <alignment horizontal="center" vertical="center"/>
      <protection hidden="1"/>
    </xf>
    <xf numFmtId="0" fontId="74" fillId="0" borderId="0" xfId="29" applyFont="1" applyAlignment="1" applyProtection="1">
      <alignment horizontal="center" vertical="center"/>
      <protection hidden="1"/>
    </xf>
    <xf numFmtId="10" fontId="23" fillId="2" borderId="0" xfId="278" applyNumberFormat="1" applyFont="1" applyFill="1" applyBorder="1" applyAlignment="1" applyProtection="1">
      <alignment horizontal="center" vertical="center" wrapText="1"/>
      <protection hidden="1"/>
    </xf>
    <xf numFmtId="0" fontId="23" fillId="0" borderId="0" xfId="0" applyFont="1" applyAlignment="1" applyProtection="1">
      <alignment horizontal="left" vertical="center" wrapText="1"/>
      <protection hidden="1"/>
    </xf>
    <xf numFmtId="175" fontId="73" fillId="0" borderId="0" xfId="0" applyNumberFormat="1" applyFont="1" applyAlignment="1" applyProtection="1">
      <alignment horizontal="center" vertical="center"/>
      <protection hidden="1"/>
    </xf>
    <xf numFmtId="49" fontId="73" fillId="0" borderId="0" xfId="0" applyNumberFormat="1" applyFont="1" applyAlignment="1" applyProtection="1">
      <alignment horizontal="center" vertical="center"/>
      <protection hidden="1"/>
    </xf>
    <xf numFmtId="49" fontId="73" fillId="0" borderId="0" xfId="0" applyNumberFormat="1"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169" fontId="85" fillId="5" borderId="14" xfId="0" applyNumberFormat="1" applyFont="1" applyFill="1" applyBorder="1" applyAlignment="1" applyProtection="1">
      <alignment horizontal="center" vertical="center" wrapText="1"/>
      <protection hidden="1"/>
    </xf>
    <xf numFmtId="169" fontId="85" fillId="5" borderId="3" xfId="0" applyNumberFormat="1" applyFont="1" applyFill="1" applyBorder="1" applyAlignment="1" applyProtection="1">
      <alignment horizontal="center" vertical="center" wrapText="1"/>
      <protection hidden="1"/>
    </xf>
    <xf numFmtId="169" fontId="85" fillId="5" borderId="15" xfId="0" applyNumberFormat="1" applyFont="1" applyFill="1" applyBorder="1" applyAlignment="1" applyProtection="1">
      <alignment horizontal="center" vertical="center" wrapText="1"/>
      <protection hidden="1"/>
    </xf>
    <xf numFmtId="0" fontId="86" fillId="47" borderId="14" xfId="0" applyFont="1" applyFill="1" applyBorder="1" applyAlignment="1" applyProtection="1">
      <alignment horizontal="left" vertical="center" wrapText="1"/>
      <protection hidden="1"/>
    </xf>
    <xf numFmtId="0" fontId="86" fillId="47" borderId="3" xfId="0" applyFont="1" applyFill="1" applyBorder="1" applyAlignment="1" applyProtection="1">
      <alignment horizontal="left" vertical="center" wrapText="1"/>
      <protection hidden="1"/>
    </xf>
    <xf numFmtId="0" fontId="86" fillId="47" borderId="3" xfId="0" applyFont="1" applyFill="1" applyBorder="1" applyAlignment="1" applyProtection="1">
      <alignment horizontal="center" vertical="center" wrapText="1"/>
      <protection hidden="1"/>
    </xf>
    <xf numFmtId="0" fontId="86" fillId="47" borderId="15" xfId="0" applyFont="1" applyFill="1" applyBorder="1" applyAlignment="1" applyProtection="1">
      <alignment horizontal="left" vertical="center" wrapText="1"/>
      <protection hidden="1"/>
    </xf>
    <xf numFmtId="0" fontId="100" fillId="0" borderId="0" xfId="29" applyFont="1" applyAlignment="1" applyProtection="1">
      <alignment horizontal="center" vertical="center"/>
      <protection hidden="1"/>
    </xf>
    <xf numFmtId="175" fontId="70" fillId="0" borderId="0" xfId="0" applyNumberFormat="1" applyFont="1" applyAlignment="1" applyProtection="1">
      <alignment horizontal="center" vertical="center"/>
      <protection hidden="1"/>
    </xf>
    <xf numFmtId="49" fontId="70" fillId="0" borderId="0" xfId="0" applyNumberFormat="1" applyFont="1" applyAlignment="1" applyProtection="1">
      <alignment horizontal="center" vertical="center"/>
      <protection hidden="1"/>
    </xf>
    <xf numFmtId="0" fontId="8" fillId="0" borderId="0" xfId="0" applyFont="1" applyAlignment="1" applyProtection="1">
      <alignment horizontal="left" vertical="center" wrapText="1"/>
      <protection hidden="1"/>
    </xf>
    <xf numFmtId="49" fontId="70" fillId="0" borderId="0" xfId="0" applyNumberFormat="1" applyFont="1" applyAlignment="1" applyProtection="1">
      <alignment horizontal="center" vertical="center" wrapText="1"/>
      <protection hidden="1"/>
    </xf>
    <xf numFmtId="169" fontId="96" fillId="5" borderId="4" xfId="0" applyNumberFormat="1" applyFont="1" applyFill="1" applyBorder="1" applyAlignment="1" applyProtection="1">
      <alignment horizontal="center" vertical="center" wrapText="1"/>
      <protection hidden="1"/>
    </xf>
    <xf numFmtId="0" fontId="8" fillId="47" borderId="14" xfId="0" applyFont="1" applyFill="1" applyBorder="1" applyAlignment="1" applyProtection="1">
      <alignment horizontal="center" vertical="center"/>
      <protection hidden="1"/>
    </xf>
    <xf numFmtId="0" fontId="8" fillId="47" borderId="3" xfId="0" applyFont="1" applyFill="1" applyBorder="1" applyAlignment="1" applyProtection="1">
      <alignment horizontal="center" vertical="center"/>
      <protection hidden="1"/>
    </xf>
    <xf numFmtId="0" fontId="8" fillId="47" borderId="15" xfId="0" applyFont="1" applyFill="1" applyBorder="1" applyAlignment="1" applyProtection="1">
      <alignment horizontal="center" vertical="center"/>
      <protection hidden="1"/>
    </xf>
    <xf numFmtId="0" fontId="7" fillId="0" borderId="0" xfId="0" applyFont="1" applyAlignment="1" applyProtection="1">
      <alignment horizontal="left" vertical="top" wrapText="1"/>
      <protection hidden="1"/>
    </xf>
    <xf numFmtId="0" fontId="8" fillId="0" borderId="0" xfId="0" applyFont="1" applyAlignment="1" applyProtection="1">
      <alignment horizontal="center" vertical="center"/>
      <protection hidden="1"/>
    </xf>
    <xf numFmtId="0" fontId="30" fillId="0" borderId="0" xfId="0" applyFont="1" applyAlignment="1" applyProtection="1">
      <alignment horizontal="center" vertical="center" wrapText="1"/>
      <protection hidden="1"/>
    </xf>
    <xf numFmtId="0" fontId="8" fillId="46" borderId="0" xfId="0" applyFont="1" applyFill="1" applyAlignment="1" applyProtection="1">
      <alignment horizontal="center" vertical="center"/>
      <protection hidden="1"/>
    </xf>
    <xf numFmtId="0" fontId="17" fillId="49" borderId="20" xfId="28" applyFont="1" applyFill="1" applyBorder="1" applyAlignment="1" applyProtection="1">
      <alignment horizontal="left" vertical="center" wrapText="1"/>
      <protection hidden="1"/>
    </xf>
    <xf numFmtId="0" fontId="0" fillId="0" borderId="22" xfId="28" applyFont="1" applyBorder="1" applyAlignment="1" applyProtection="1">
      <alignment horizontal="justify" vertical="center" wrapText="1"/>
      <protection hidden="1"/>
    </xf>
    <xf numFmtId="0" fontId="18" fillId="0" borderId="23" xfId="28" applyFont="1" applyBorder="1" applyAlignment="1" applyProtection="1">
      <alignment horizontal="justify" vertical="center" wrapText="1"/>
      <protection hidden="1"/>
    </xf>
    <xf numFmtId="0" fontId="18" fillId="0" borderId="24" xfId="28" applyFont="1" applyBorder="1" applyAlignment="1" applyProtection="1">
      <alignment horizontal="justify" vertical="center" wrapText="1"/>
      <protection hidden="1"/>
    </xf>
    <xf numFmtId="49" fontId="73" fillId="0" borderId="0" xfId="0" applyNumberFormat="1" applyFont="1" applyAlignment="1" applyProtection="1">
      <alignment horizontal="left" vertical="center" wrapText="1"/>
      <protection hidden="1"/>
    </xf>
    <xf numFmtId="0" fontId="59" fillId="38" borderId="4" xfId="28" applyFont="1" applyFill="1" applyBorder="1" applyAlignment="1" applyProtection="1">
      <alignment horizontal="left" vertical="center" wrapText="1"/>
      <protection hidden="1"/>
    </xf>
    <xf numFmtId="0" fontId="0" fillId="0" borderId="0" xfId="28" applyFont="1" applyAlignment="1" applyProtection="1">
      <alignment horizontal="center" vertical="center"/>
      <protection hidden="1"/>
    </xf>
    <xf numFmtId="0" fontId="17" fillId="0" borderId="0" xfId="28" applyFont="1" applyAlignment="1" applyProtection="1">
      <alignment vertical="center" wrapText="1"/>
      <protection hidden="1"/>
    </xf>
    <xf numFmtId="0" fontId="76" fillId="40" borderId="0" xfId="28" applyFont="1" applyFill="1" applyAlignment="1" applyProtection="1">
      <alignment horizontal="center" vertical="center"/>
      <protection hidden="1"/>
    </xf>
    <xf numFmtId="0" fontId="17" fillId="0" borderId="14" xfId="28" applyFont="1" applyBorder="1" applyAlignment="1" applyProtection="1">
      <alignment horizontal="center" vertical="center" wrapText="1"/>
      <protection hidden="1"/>
    </xf>
    <xf numFmtId="0" fontId="17" fillId="0" borderId="3" xfId="28" applyFont="1" applyBorder="1" applyAlignment="1" applyProtection="1">
      <alignment horizontal="center" vertical="center" wrapText="1"/>
      <protection hidden="1"/>
    </xf>
    <xf numFmtId="0" fontId="17" fillId="0" borderId="15" xfId="28" applyFont="1" applyBorder="1" applyAlignment="1" applyProtection="1">
      <alignment horizontal="center" vertical="center" wrapText="1"/>
      <protection hidden="1"/>
    </xf>
    <xf numFmtId="0" fontId="8" fillId="41" borderId="0" xfId="274" applyFont="1" applyFill="1" applyAlignment="1">
      <alignment vertical="center" wrapText="1"/>
    </xf>
  </cellXfs>
  <cellStyles count="350">
    <cellStyle name="20% - Accent1" xfId="226" builtinId="30" customBuiltin="1"/>
    <cellStyle name="20% - Accent1 2" xfId="324" xr:uid="{00000000-0005-0000-0000-000001000000}"/>
    <cellStyle name="20% - Accent2" xfId="230" builtinId="34" customBuiltin="1"/>
    <cellStyle name="20% - Accent2 2" xfId="326" xr:uid="{00000000-0005-0000-0000-000003000000}"/>
    <cellStyle name="20% - Accent3" xfId="234" builtinId="38" customBuiltin="1"/>
    <cellStyle name="20% - Accent3 2" xfId="328" xr:uid="{00000000-0005-0000-0000-000005000000}"/>
    <cellStyle name="20% - Accent4" xfId="238" builtinId="42" customBuiltin="1"/>
    <cellStyle name="20% - Accent4 2" xfId="330" xr:uid="{00000000-0005-0000-0000-000007000000}"/>
    <cellStyle name="20% - Accent5" xfId="242" builtinId="46" customBuiltin="1"/>
    <cellStyle name="20% - Accent5 2" xfId="332" xr:uid="{00000000-0005-0000-0000-000009000000}"/>
    <cellStyle name="20% - Accent6" xfId="246" builtinId="50" customBuiltin="1"/>
    <cellStyle name="20% - Accent6 2" xfId="334" xr:uid="{00000000-0005-0000-0000-00000B000000}"/>
    <cellStyle name="40% - Accent1" xfId="227" builtinId="31" customBuiltin="1"/>
    <cellStyle name="40% - Accent1 2" xfId="325" xr:uid="{00000000-0005-0000-0000-00000D000000}"/>
    <cellStyle name="40% - Accent2" xfId="231" builtinId="35" customBuiltin="1"/>
    <cellStyle name="40% - Accent2 2" xfId="327" xr:uid="{00000000-0005-0000-0000-00000F000000}"/>
    <cellStyle name="40% - Accent3" xfId="235" builtinId="39" customBuiltin="1"/>
    <cellStyle name="40% - Accent3 2" xfId="329" xr:uid="{00000000-0005-0000-0000-000011000000}"/>
    <cellStyle name="40% - Accent4" xfId="239" builtinId="43" customBuiltin="1"/>
    <cellStyle name="40% - Accent4 2" xfId="331" xr:uid="{00000000-0005-0000-0000-000013000000}"/>
    <cellStyle name="40% - Accent5" xfId="243" builtinId="47" customBuiltin="1"/>
    <cellStyle name="40% - Accent5 2" xfId="333" xr:uid="{00000000-0005-0000-0000-000015000000}"/>
    <cellStyle name="40% - Accent6" xfId="247" builtinId="51" customBuiltin="1"/>
    <cellStyle name="40% - Accent6 2" xfId="335" xr:uid="{00000000-0005-0000-0000-000017000000}"/>
    <cellStyle name="60% - Accent1" xfId="228" builtinId="32" customBuiltin="1"/>
    <cellStyle name="60% - Accent2" xfId="232" builtinId="36" customBuiltin="1"/>
    <cellStyle name="60% - Accent3" xfId="236" builtinId="40" customBuiltin="1"/>
    <cellStyle name="60% - Accent4" xfId="240" builtinId="44" customBuiltin="1"/>
    <cellStyle name="60% - Accent5" xfId="244" builtinId="48" customBuiltin="1"/>
    <cellStyle name="60% - Accent6" xfId="248" builtinId="52" customBuiltin="1"/>
    <cellStyle name="75" xfId="1" xr:uid="{00000000-0005-0000-0000-00001E000000}"/>
    <cellStyle name="75 2" xfId="35" xr:uid="{00000000-0005-0000-0000-00001F000000}"/>
    <cellStyle name="75 2 2" xfId="36" xr:uid="{00000000-0005-0000-0000-000020000000}"/>
    <cellStyle name="75 3" xfId="37" xr:uid="{00000000-0005-0000-0000-000021000000}"/>
    <cellStyle name="75 4" xfId="38" xr:uid="{00000000-0005-0000-0000-000022000000}"/>
    <cellStyle name="Accent1" xfId="225" builtinId="29" customBuiltin="1"/>
    <cellStyle name="Accent2" xfId="229" builtinId="33" customBuiltin="1"/>
    <cellStyle name="Accent3" xfId="233" builtinId="37" customBuiltin="1"/>
    <cellStyle name="Accent4" xfId="237" builtinId="41" customBuiltin="1"/>
    <cellStyle name="Accent5" xfId="241" builtinId="45" customBuiltin="1"/>
    <cellStyle name="Accent6" xfId="245" builtinId="49" customBuiltin="1"/>
    <cellStyle name="ÅëÈ­ [0]_±âÅ¸" xfId="2" xr:uid="{00000000-0005-0000-0000-000029000000}"/>
    <cellStyle name="ÅëÈ­_±âÅ¸" xfId="3" xr:uid="{00000000-0005-0000-0000-00002A000000}"/>
    <cellStyle name="ÄÞ¸¶ [0]_±âÅ¸" xfId="4" xr:uid="{00000000-0005-0000-0000-00002B000000}"/>
    <cellStyle name="ÄÞ¸¶_±âÅ¸" xfId="5" xr:uid="{00000000-0005-0000-0000-00002C000000}"/>
    <cellStyle name="Bad" xfId="215" builtinId="27" customBuiltin="1"/>
    <cellStyle name="Ç¥ÁØ_¿¬°£´©°è¿¹»ó" xfId="6" xr:uid="{00000000-0005-0000-0000-00002E000000}"/>
    <cellStyle name="Calculation" xfId="219" builtinId="22" customBuiltin="1"/>
    <cellStyle name="Check Cell" xfId="221" builtinId="23" customBuiltin="1"/>
    <cellStyle name="Comma" xfId="7" builtinId="3"/>
    <cellStyle name="Comma  - Style1" xfId="8" xr:uid="{00000000-0005-0000-0000-000032000000}"/>
    <cellStyle name="Comma  - Style1 2" xfId="39" xr:uid="{00000000-0005-0000-0000-000033000000}"/>
    <cellStyle name="Comma  - Style2" xfId="9" xr:uid="{00000000-0005-0000-0000-000034000000}"/>
    <cellStyle name="Comma  - Style2 2" xfId="40" xr:uid="{00000000-0005-0000-0000-000035000000}"/>
    <cellStyle name="Comma  - Style3" xfId="10" xr:uid="{00000000-0005-0000-0000-000036000000}"/>
    <cellStyle name="Comma  - Style3 2" xfId="41" xr:uid="{00000000-0005-0000-0000-000037000000}"/>
    <cellStyle name="Comma  - Style4" xfId="11" xr:uid="{00000000-0005-0000-0000-000038000000}"/>
    <cellStyle name="Comma  - Style4 2" xfId="42" xr:uid="{00000000-0005-0000-0000-000039000000}"/>
    <cellStyle name="Comma  - Style5" xfId="12" xr:uid="{00000000-0005-0000-0000-00003A000000}"/>
    <cellStyle name="Comma  - Style5 2" xfId="43" xr:uid="{00000000-0005-0000-0000-00003B000000}"/>
    <cellStyle name="Comma  - Style6" xfId="13" xr:uid="{00000000-0005-0000-0000-00003C000000}"/>
    <cellStyle name="Comma  - Style6 2" xfId="44" xr:uid="{00000000-0005-0000-0000-00003D000000}"/>
    <cellStyle name="Comma  - Style7" xfId="14" xr:uid="{00000000-0005-0000-0000-00003E000000}"/>
    <cellStyle name="Comma  - Style7 2" xfId="45" xr:uid="{00000000-0005-0000-0000-00003F000000}"/>
    <cellStyle name="Comma  - Style8" xfId="15" xr:uid="{00000000-0005-0000-0000-000040000000}"/>
    <cellStyle name="Comma  - Style8 2" xfId="46" xr:uid="{00000000-0005-0000-0000-000041000000}"/>
    <cellStyle name="Comma 10" xfId="47" xr:uid="{00000000-0005-0000-0000-000042000000}"/>
    <cellStyle name="Comma 10 2" xfId="282" xr:uid="{00000000-0005-0000-0000-000043000000}"/>
    <cellStyle name="Comma 11" xfId="48" xr:uid="{00000000-0005-0000-0000-000044000000}"/>
    <cellStyle name="Comma 11 2" xfId="283" xr:uid="{00000000-0005-0000-0000-000045000000}"/>
    <cellStyle name="Comma 12" xfId="49" xr:uid="{00000000-0005-0000-0000-000046000000}"/>
    <cellStyle name="Comma 12 2" xfId="284" xr:uid="{00000000-0005-0000-0000-000047000000}"/>
    <cellStyle name="Comma 13" xfId="50" xr:uid="{00000000-0005-0000-0000-000048000000}"/>
    <cellStyle name="Comma 13 2" xfId="285" xr:uid="{00000000-0005-0000-0000-000049000000}"/>
    <cellStyle name="Comma 14" xfId="51" xr:uid="{00000000-0005-0000-0000-00004A000000}"/>
    <cellStyle name="Comma 14 2" xfId="286" xr:uid="{00000000-0005-0000-0000-00004B000000}"/>
    <cellStyle name="Comma 15" xfId="52" xr:uid="{00000000-0005-0000-0000-00004C000000}"/>
    <cellStyle name="Comma 15 2" xfId="287" xr:uid="{00000000-0005-0000-0000-00004D000000}"/>
    <cellStyle name="Comma 16" xfId="53" xr:uid="{00000000-0005-0000-0000-00004E000000}"/>
    <cellStyle name="Comma 16 2" xfId="288" xr:uid="{00000000-0005-0000-0000-00004F000000}"/>
    <cellStyle name="Comma 17" xfId="54" xr:uid="{00000000-0005-0000-0000-000050000000}"/>
    <cellStyle name="Comma 17 2" xfId="289" xr:uid="{00000000-0005-0000-0000-000051000000}"/>
    <cellStyle name="Comma 18" xfId="55" xr:uid="{00000000-0005-0000-0000-000052000000}"/>
    <cellStyle name="Comma 18 2" xfId="290" xr:uid="{00000000-0005-0000-0000-000053000000}"/>
    <cellStyle name="Comma 19" xfId="56" xr:uid="{00000000-0005-0000-0000-000054000000}"/>
    <cellStyle name="Comma 19 2" xfId="291" xr:uid="{00000000-0005-0000-0000-000055000000}"/>
    <cellStyle name="Comma 2" xfId="16" xr:uid="{00000000-0005-0000-0000-000056000000}"/>
    <cellStyle name="Comma 2 2" xfId="260" xr:uid="{00000000-0005-0000-0000-000057000000}"/>
    <cellStyle name="Comma 2 2 2" xfId="346" xr:uid="{00000000-0005-0000-0000-000058000000}"/>
    <cellStyle name="Comma 2 3" xfId="280" xr:uid="{00000000-0005-0000-0000-000059000000}"/>
    <cellStyle name="Comma 20" xfId="57" xr:uid="{00000000-0005-0000-0000-00005A000000}"/>
    <cellStyle name="Comma 20 2" xfId="292" xr:uid="{00000000-0005-0000-0000-00005B000000}"/>
    <cellStyle name="Comma 21" xfId="58" xr:uid="{00000000-0005-0000-0000-00005C000000}"/>
    <cellStyle name="Comma 21 2" xfId="293" xr:uid="{00000000-0005-0000-0000-00005D000000}"/>
    <cellStyle name="Comma 22" xfId="59" xr:uid="{00000000-0005-0000-0000-00005E000000}"/>
    <cellStyle name="Comma 22 2" xfId="294" xr:uid="{00000000-0005-0000-0000-00005F000000}"/>
    <cellStyle name="Comma 23" xfId="60" xr:uid="{00000000-0005-0000-0000-000060000000}"/>
    <cellStyle name="Comma 23 2" xfId="295" xr:uid="{00000000-0005-0000-0000-000061000000}"/>
    <cellStyle name="Comma 24" xfId="61" xr:uid="{00000000-0005-0000-0000-000062000000}"/>
    <cellStyle name="Comma 24 2" xfId="296" xr:uid="{00000000-0005-0000-0000-000063000000}"/>
    <cellStyle name="Comma 25" xfId="62" xr:uid="{00000000-0005-0000-0000-000064000000}"/>
    <cellStyle name="Comma 25 2" xfId="297" xr:uid="{00000000-0005-0000-0000-000065000000}"/>
    <cellStyle name="Comma 26" xfId="63" xr:uid="{00000000-0005-0000-0000-000066000000}"/>
    <cellStyle name="Comma 26 2" xfId="298" xr:uid="{00000000-0005-0000-0000-000067000000}"/>
    <cellStyle name="Comma 27" xfId="64" xr:uid="{00000000-0005-0000-0000-000068000000}"/>
    <cellStyle name="Comma 27 2" xfId="299" xr:uid="{00000000-0005-0000-0000-000069000000}"/>
    <cellStyle name="Comma 28" xfId="65" xr:uid="{00000000-0005-0000-0000-00006A000000}"/>
    <cellStyle name="Comma 28 2" xfId="300" xr:uid="{00000000-0005-0000-0000-00006B000000}"/>
    <cellStyle name="Comma 29" xfId="66" xr:uid="{00000000-0005-0000-0000-00006C000000}"/>
    <cellStyle name="Comma 29 2" xfId="301" xr:uid="{00000000-0005-0000-0000-00006D000000}"/>
    <cellStyle name="Comma 3" xfId="67" xr:uid="{00000000-0005-0000-0000-00006E000000}"/>
    <cellStyle name="Comma 3 2" xfId="261" xr:uid="{00000000-0005-0000-0000-00006F000000}"/>
    <cellStyle name="Comma 3 2 2" xfId="347" xr:uid="{00000000-0005-0000-0000-000070000000}"/>
    <cellStyle name="Comma 3 3" xfId="302" xr:uid="{00000000-0005-0000-0000-000071000000}"/>
    <cellStyle name="Comma 30" xfId="68" xr:uid="{00000000-0005-0000-0000-000072000000}"/>
    <cellStyle name="Comma 30 2" xfId="303" xr:uid="{00000000-0005-0000-0000-000073000000}"/>
    <cellStyle name="Comma 31" xfId="69" xr:uid="{00000000-0005-0000-0000-000074000000}"/>
    <cellStyle name="Comma 31 2" xfId="304" xr:uid="{00000000-0005-0000-0000-000075000000}"/>
    <cellStyle name="Comma 32" xfId="70" xr:uid="{00000000-0005-0000-0000-000076000000}"/>
    <cellStyle name="Comma 32 2" xfId="305" xr:uid="{00000000-0005-0000-0000-000077000000}"/>
    <cellStyle name="Comma 33" xfId="71" xr:uid="{00000000-0005-0000-0000-000078000000}"/>
    <cellStyle name="Comma 33 2" xfId="306" xr:uid="{00000000-0005-0000-0000-000079000000}"/>
    <cellStyle name="Comma 34" xfId="72" xr:uid="{00000000-0005-0000-0000-00007A000000}"/>
    <cellStyle name="Comma 34 2" xfId="307" xr:uid="{00000000-0005-0000-0000-00007B000000}"/>
    <cellStyle name="Comma 35" xfId="73" xr:uid="{00000000-0005-0000-0000-00007C000000}"/>
    <cellStyle name="Comma 35 2" xfId="308" xr:uid="{00000000-0005-0000-0000-00007D000000}"/>
    <cellStyle name="Comma 36" xfId="74" xr:uid="{00000000-0005-0000-0000-00007E000000}"/>
    <cellStyle name="Comma 36 2" xfId="309" xr:uid="{00000000-0005-0000-0000-00007F000000}"/>
    <cellStyle name="Comma 37" xfId="75" xr:uid="{00000000-0005-0000-0000-000080000000}"/>
    <cellStyle name="Comma 37 2" xfId="310" xr:uid="{00000000-0005-0000-0000-000081000000}"/>
    <cellStyle name="Comma 38" xfId="76" xr:uid="{00000000-0005-0000-0000-000082000000}"/>
    <cellStyle name="Comma 38 2" xfId="311" xr:uid="{00000000-0005-0000-0000-000083000000}"/>
    <cellStyle name="Comma 39" xfId="77" xr:uid="{00000000-0005-0000-0000-000084000000}"/>
    <cellStyle name="Comma 39 2" xfId="312" xr:uid="{00000000-0005-0000-0000-000085000000}"/>
    <cellStyle name="Comma 4" xfId="78" xr:uid="{00000000-0005-0000-0000-000086000000}"/>
    <cellStyle name="Comma 4 2" xfId="313" xr:uid="{00000000-0005-0000-0000-000087000000}"/>
    <cellStyle name="Comma 40" xfId="79" xr:uid="{00000000-0005-0000-0000-000088000000}"/>
    <cellStyle name="Comma 40 2" xfId="314" xr:uid="{00000000-0005-0000-0000-000089000000}"/>
    <cellStyle name="Comma 41" xfId="80" xr:uid="{00000000-0005-0000-0000-00008A000000}"/>
    <cellStyle name="Comma 41 2" xfId="315" xr:uid="{00000000-0005-0000-0000-00008B000000}"/>
    <cellStyle name="Comma 42" xfId="81" xr:uid="{00000000-0005-0000-0000-00008C000000}"/>
    <cellStyle name="Comma 42 2" xfId="316" xr:uid="{00000000-0005-0000-0000-00008D000000}"/>
    <cellStyle name="Comma 43" xfId="82" xr:uid="{00000000-0005-0000-0000-00008E000000}"/>
    <cellStyle name="Comma 43 2" xfId="317" xr:uid="{00000000-0005-0000-0000-00008F000000}"/>
    <cellStyle name="Comma 44" xfId="209" xr:uid="{00000000-0005-0000-0000-000090000000}"/>
    <cellStyle name="Comma 44 2" xfId="323" xr:uid="{00000000-0005-0000-0000-000091000000}"/>
    <cellStyle name="Comma 45" xfId="279" xr:uid="{00000000-0005-0000-0000-000092000000}"/>
    <cellStyle name="Comma 46" xfId="281" xr:uid="{00000000-0005-0000-0000-000093000000}"/>
    <cellStyle name="Comma 5" xfId="83" xr:uid="{00000000-0005-0000-0000-000094000000}"/>
    <cellStyle name="Comma 5 2" xfId="318" xr:uid="{00000000-0005-0000-0000-000095000000}"/>
    <cellStyle name="Comma 6" xfId="84" xr:uid="{00000000-0005-0000-0000-000096000000}"/>
    <cellStyle name="Comma 6 2" xfId="319" xr:uid="{00000000-0005-0000-0000-000097000000}"/>
    <cellStyle name="Comma 7" xfId="85" xr:uid="{00000000-0005-0000-0000-000098000000}"/>
    <cellStyle name="Comma 7 2" xfId="320" xr:uid="{00000000-0005-0000-0000-000099000000}"/>
    <cellStyle name="Comma 8" xfId="86" xr:uid="{00000000-0005-0000-0000-00009A000000}"/>
    <cellStyle name="Comma 8 2" xfId="321" xr:uid="{00000000-0005-0000-0000-00009B000000}"/>
    <cellStyle name="Comma 9" xfId="87" xr:uid="{00000000-0005-0000-0000-00009C000000}"/>
    <cellStyle name="Comma 9 2" xfId="322" xr:uid="{00000000-0005-0000-0000-00009D000000}"/>
    <cellStyle name="Explanatory Text" xfId="223" builtinId="53" customBuiltin="1"/>
    <cellStyle name="Formula" xfId="17" xr:uid="{00000000-0005-0000-0000-00009F000000}"/>
    <cellStyle name="Formula 2" xfId="88" xr:uid="{00000000-0005-0000-0000-0000A0000000}"/>
    <cellStyle name="Formula 2 2" xfId="89" xr:uid="{00000000-0005-0000-0000-0000A1000000}"/>
    <cellStyle name="Good" xfId="214" builtinId="26" customBuiltin="1"/>
    <cellStyle name="Header1" xfId="18" xr:uid="{00000000-0005-0000-0000-0000A3000000}"/>
    <cellStyle name="Header2" xfId="19" xr:uid="{00000000-0005-0000-0000-0000A4000000}"/>
    <cellStyle name="Heading 1" xfId="210" builtinId="16" customBuiltin="1"/>
    <cellStyle name="Heading 2" xfId="211" builtinId="17" customBuiltin="1"/>
    <cellStyle name="Heading 3" xfId="212" builtinId="18" customBuiltin="1"/>
    <cellStyle name="Heading 4" xfId="213" builtinId="19" customBuiltin="1"/>
    <cellStyle name="Hyperlink" xfId="20" builtinId="8"/>
    <cellStyle name="Hypertextový odkaz" xfId="21" xr:uid="{00000000-0005-0000-0000-0000AA000000}"/>
    <cellStyle name="Hypertextový odkaz 2" xfId="90" xr:uid="{00000000-0005-0000-0000-0000AB000000}"/>
    <cellStyle name="Hypertextový odkaz 2 2" xfId="91" xr:uid="{00000000-0005-0000-0000-0000AC000000}"/>
    <cellStyle name="Input" xfId="217" builtinId="20" customBuiltin="1"/>
    <cellStyle name="Linked Cell" xfId="220" builtinId="24" customBuiltin="1"/>
    <cellStyle name="Neutral" xfId="216" builtinId="28" customBuiltin="1"/>
    <cellStyle name="no dec" xfId="22" xr:uid="{00000000-0005-0000-0000-0000B0000000}"/>
    <cellStyle name="no dec 2" xfId="92" xr:uid="{00000000-0005-0000-0000-0000B1000000}"/>
    <cellStyle name="no dec 2 2" xfId="93" xr:uid="{00000000-0005-0000-0000-0000B2000000}"/>
    <cellStyle name="Normal" xfId="0" builtinId="0"/>
    <cellStyle name="Normal - Style1" xfId="23" xr:uid="{00000000-0005-0000-0000-0000B4000000}"/>
    <cellStyle name="Normal - Style1 2" xfId="94" xr:uid="{00000000-0005-0000-0000-0000B5000000}"/>
    <cellStyle name="Normal 10" xfId="95" xr:uid="{00000000-0005-0000-0000-0000B6000000}"/>
    <cellStyle name="Normal 10 2" xfId="96" xr:uid="{00000000-0005-0000-0000-0000B7000000}"/>
    <cellStyle name="Normal 100" xfId="251" xr:uid="{00000000-0005-0000-0000-0000B8000000}"/>
    <cellStyle name="Normal 100 2" xfId="337" xr:uid="{00000000-0005-0000-0000-0000B9000000}"/>
    <cellStyle name="Normal 101" xfId="252" xr:uid="{00000000-0005-0000-0000-0000BA000000}"/>
    <cellStyle name="Normal 101 2" xfId="338" xr:uid="{00000000-0005-0000-0000-0000BB000000}"/>
    <cellStyle name="Normal 102" xfId="258" xr:uid="{00000000-0005-0000-0000-0000BC000000}"/>
    <cellStyle name="Normal 102 2" xfId="344" xr:uid="{00000000-0005-0000-0000-0000BD000000}"/>
    <cellStyle name="Normal 103" xfId="256" xr:uid="{00000000-0005-0000-0000-0000BE000000}"/>
    <cellStyle name="Normal 103 2" xfId="342" xr:uid="{00000000-0005-0000-0000-0000BF000000}"/>
    <cellStyle name="Normal 104" xfId="255" xr:uid="{00000000-0005-0000-0000-0000C0000000}"/>
    <cellStyle name="Normal 104 2" xfId="341" xr:uid="{00000000-0005-0000-0000-0000C1000000}"/>
    <cellStyle name="Normal 105" xfId="257" xr:uid="{00000000-0005-0000-0000-0000C2000000}"/>
    <cellStyle name="Normal 105 2" xfId="343" xr:uid="{00000000-0005-0000-0000-0000C3000000}"/>
    <cellStyle name="Normal 106" xfId="259" xr:uid="{00000000-0005-0000-0000-0000C4000000}"/>
    <cellStyle name="Normal 106 2" xfId="345" xr:uid="{00000000-0005-0000-0000-0000C5000000}"/>
    <cellStyle name="Normal 11" xfId="97" xr:uid="{00000000-0005-0000-0000-0000C6000000}"/>
    <cellStyle name="Normal 11 2" xfId="98" xr:uid="{00000000-0005-0000-0000-0000C7000000}"/>
    <cellStyle name="Normal 12" xfId="99" xr:uid="{00000000-0005-0000-0000-0000C8000000}"/>
    <cellStyle name="Normal 12 2" xfId="100" xr:uid="{00000000-0005-0000-0000-0000C9000000}"/>
    <cellStyle name="Normal 13" xfId="101" xr:uid="{00000000-0005-0000-0000-0000CA000000}"/>
    <cellStyle name="Normal 14" xfId="102" xr:uid="{00000000-0005-0000-0000-0000CB000000}"/>
    <cellStyle name="Normal 15" xfId="103" xr:uid="{00000000-0005-0000-0000-0000CC000000}"/>
    <cellStyle name="Normal 16" xfId="104" xr:uid="{00000000-0005-0000-0000-0000CD000000}"/>
    <cellStyle name="Normal 17" xfId="105" xr:uid="{00000000-0005-0000-0000-0000CE000000}"/>
    <cellStyle name="Normal 18" xfId="106" xr:uid="{00000000-0005-0000-0000-0000CF000000}"/>
    <cellStyle name="Normal 19" xfId="107" xr:uid="{00000000-0005-0000-0000-0000D0000000}"/>
    <cellStyle name="Normal 2" xfId="24" xr:uid="{00000000-0005-0000-0000-0000D1000000}"/>
    <cellStyle name="Normal 2 2" xfId="108" xr:uid="{00000000-0005-0000-0000-0000D2000000}"/>
    <cellStyle name="Normal 2 3" xfId="109" xr:uid="{00000000-0005-0000-0000-0000D3000000}"/>
    <cellStyle name="Normal 2 3 2" xfId="262" xr:uid="{00000000-0005-0000-0000-0000D4000000}"/>
    <cellStyle name="Normal 2_20 Price Schedule VOL III Rev-2" xfId="263" xr:uid="{00000000-0005-0000-0000-0000D5000000}"/>
    <cellStyle name="Normal 20" xfId="110" xr:uid="{00000000-0005-0000-0000-0000D6000000}"/>
    <cellStyle name="Normal 21" xfId="111" xr:uid="{00000000-0005-0000-0000-0000D7000000}"/>
    <cellStyle name="Normal 22" xfId="112" xr:uid="{00000000-0005-0000-0000-0000D8000000}"/>
    <cellStyle name="Normal 23" xfId="113" xr:uid="{00000000-0005-0000-0000-0000D9000000}"/>
    <cellStyle name="Normal 24" xfId="114" xr:uid="{00000000-0005-0000-0000-0000DA000000}"/>
    <cellStyle name="Normal 25" xfId="115" xr:uid="{00000000-0005-0000-0000-0000DB000000}"/>
    <cellStyle name="Normal 26" xfId="116" xr:uid="{00000000-0005-0000-0000-0000DC000000}"/>
    <cellStyle name="Normal 27" xfId="117" xr:uid="{00000000-0005-0000-0000-0000DD000000}"/>
    <cellStyle name="Normal 28" xfId="118" xr:uid="{00000000-0005-0000-0000-0000DE000000}"/>
    <cellStyle name="Normal 29" xfId="119" xr:uid="{00000000-0005-0000-0000-0000DF000000}"/>
    <cellStyle name="Normal 3" xfId="120" xr:uid="{00000000-0005-0000-0000-0000E0000000}"/>
    <cellStyle name="Normal 3 2" xfId="121" xr:uid="{00000000-0005-0000-0000-0000E1000000}"/>
    <cellStyle name="Normal 3 2 2" xfId="265" xr:uid="{00000000-0005-0000-0000-0000E2000000}"/>
    <cellStyle name="Normal 3 3" xfId="122" xr:uid="{00000000-0005-0000-0000-0000E3000000}"/>
    <cellStyle name="Normal 3 3 2" xfId="266" xr:uid="{00000000-0005-0000-0000-0000E4000000}"/>
    <cellStyle name="Normal 3 4" xfId="264" xr:uid="{00000000-0005-0000-0000-0000E5000000}"/>
    <cellStyle name="Normal 3_29_First Envelope - R2_Vol-III" xfId="269" xr:uid="{00000000-0005-0000-0000-0000E6000000}"/>
    <cellStyle name="Normal 30" xfId="123" xr:uid="{00000000-0005-0000-0000-0000E7000000}"/>
    <cellStyle name="Normal 31" xfId="124" xr:uid="{00000000-0005-0000-0000-0000E8000000}"/>
    <cellStyle name="Normal 32" xfId="125" xr:uid="{00000000-0005-0000-0000-0000E9000000}"/>
    <cellStyle name="Normal 33" xfId="126" xr:uid="{00000000-0005-0000-0000-0000EA000000}"/>
    <cellStyle name="Normal 34" xfId="127" xr:uid="{00000000-0005-0000-0000-0000EB000000}"/>
    <cellStyle name="Normal 35" xfId="128" xr:uid="{00000000-0005-0000-0000-0000EC000000}"/>
    <cellStyle name="Normal 36" xfId="129" xr:uid="{00000000-0005-0000-0000-0000ED000000}"/>
    <cellStyle name="Normal 37" xfId="130" xr:uid="{00000000-0005-0000-0000-0000EE000000}"/>
    <cellStyle name="Normal 38" xfId="131" xr:uid="{00000000-0005-0000-0000-0000EF000000}"/>
    <cellStyle name="Normal 39" xfId="132" xr:uid="{00000000-0005-0000-0000-0000F0000000}"/>
    <cellStyle name="Normal 4" xfId="133" xr:uid="{00000000-0005-0000-0000-0000F1000000}"/>
    <cellStyle name="Normal 4 2" xfId="134" xr:uid="{00000000-0005-0000-0000-0000F2000000}"/>
    <cellStyle name="Normal 4 3" xfId="135" xr:uid="{00000000-0005-0000-0000-0000F3000000}"/>
    <cellStyle name="Normal 4 4" xfId="267" xr:uid="{00000000-0005-0000-0000-0000F4000000}"/>
    <cellStyle name="Normal 40" xfId="136" xr:uid="{00000000-0005-0000-0000-0000F5000000}"/>
    <cellStyle name="Normal 41" xfId="137" xr:uid="{00000000-0005-0000-0000-0000F6000000}"/>
    <cellStyle name="Normal 42" xfId="138" xr:uid="{00000000-0005-0000-0000-0000F7000000}"/>
    <cellStyle name="Normal 43" xfId="139" xr:uid="{00000000-0005-0000-0000-0000F8000000}"/>
    <cellStyle name="Normal 44" xfId="140" xr:uid="{00000000-0005-0000-0000-0000F9000000}"/>
    <cellStyle name="Normal 45" xfId="141" xr:uid="{00000000-0005-0000-0000-0000FA000000}"/>
    <cellStyle name="Normal 46" xfId="142" xr:uid="{00000000-0005-0000-0000-0000FB000000}"/>
    <cellStyle name="Normal 47" xfId="143" xr:uid="{00000000-0005-0000-0000-0000FC000000}"/>
    <cellStyle name="Normal 48" xfId="144" xr:uid="{00000000-0005-0000-0000-0000FD000000}"/>
    <cellStyle name="Normal 49" xfId="145" xr:uid="{00000000-0005-0000-0000-0000FE000000}"/>
    <cellStyle name="Normal 5" xfId="146" xr:uid="{00000000-0005-0000-0000-0000FF000000}"/>
    <cellStyle name="Normal 5 2" xfId="147" xr:uid="{00000000-0005-0000-0000-000000010000}"/>
    <cellStyle name="Normal 5 2 2" xfId="270" xr:uid="{00000000-0005-0000-0000-000001010000}"/>
    <cellStyle name="Normal 5 3" xfId="268" xr:uid="{00000000-0005-0000-0000-000002010000}"/>
    <cellStyle name="Normal 50" xfId="148" xr:uid="{00000000-0005-0000-0000-000003010000}"/>
    <cellStyle name="Normal 51" xfId="149" xr:uid="{00000000-0005-0000-0000-000004010000}"/>
    <cellStyle name="Normal 52" xfId="150" xr:uid="{00000000-0005-0000-0000-000005010000}"/>
    <cellStyle name="Normal 53" xfId="151" xr:uid="{00000000-0005-0000-0000-000006010000}"/>
    <cellStyle name="Normal 54" xfId="152" xr:uid="{00000000-0005-0000-0000-000007010000}"/>
    <cellStyle name="Normal 55" xfId="153" xr:uid="{00000000-0005-0000-0000-000008010000}"/>
    <cellStyle name="Normal 56" xfId="154" xr:uid="{00000000-0005-0000-0000-000009010000}"/>
    <cellStyle name="Normal 57" xfId="155" xr:uid="{00000000-0005-0000-0000-00000A010000}"/>
    <cellStyle name="Normal 58" xfId="156" xr:uid="{00000000-0005-0000-0000-00000B010000}"/>
    <cellStyle name="Normal 59" xfId="157" xr:uid="{00000000-0005-0000-0000-00000C010000}"/>
    <cellStyle name="Normal 6" xfId="158" xr:uid="{00000000-0005-0000-0000-00000D010000}"/>
    <cellStyle name="Normal 6 2" xfId="159" xr:uid="{00000000-0005-0000-0000-00000E010000}"/>
    <cellStyle name="Normal 6 3" xfId="271" xr:uid="{00000000-0005-0000-0000-00000F010000}"/>
    <cellStyle name="Normal 60" xfId="160" xr:uid="{00000000-0005-0000-0000-000010010000}"/>
    <cellStyle name="Normal 61" xfId="161" xr:uid="{00000000-0005-0000-0000-000011010000}"/>
    <cellStyle name="Normal 62" xfId="162" xr:uid="{00000000-0005-0000-0000-000012010000}"/>
    <cellStyle name="Normal 63" xfId="163" xr:uid="{00000000-0005-0000-0000-000013010000}"/>
    <cellStyle name="Normal 64" xfId="164" xr:uid="{00000000-0005-0000-0000-000014010000}"/>
    <cellStyle name="Normal 65" xfId="165" xr:uid="{00000000-0005-0000-0000-000015010000}"/>
    <cellStyle name="Normal 66" xfId="166" xr:uid="{00000000-0005-0000-0000-000016010000}"/>
    <cellStyle name="Normal 67" xfId="167" xr:uid="{00000000-0005-0000-0000-000017010000}"/>
    <cellStyle name="Normal 68" xfId="168" xr:uid="{00000000-0005-0000-0000-000018010000}"/>
    <cellStyle name="Normal 69" xfId="169" xr:uid="{00000000-0005-0000-0000-000019010000}"/>
    <cellStyle name="Normal 7" xfId="170" xr:uid="{00000000-0005-0000-0000-00001A010000}"/>
    <cellStyle name="Normal 7 2" xfId="171" xr:uid="{00000000-0005-0000-0000-00001B010000}"/>
    <cellStyle name="Normal 7 3" xfId="272" xr:uid="{00000000-0005-0000-0000-00001C010000}"/>
    <cellStyle name="Normal 70" xfId="172" xr:uid="{00000000-0005-0000-0000-00001D010000}"/>
    <cellStyle name="Normal 71" xfId="173" xr:uid="{00000000-0005-0000-0000-00001E010000}"/>
    <cellStyle name="Normal 72" xfId="174" xr:uid="{00000000-0005-0000-0000-00001F010000}"/>
    <cellStyle name="Normal 73" xfId="175" xr:uid="{00000000-0005-0000-0000-000020010000}"/>
    <cellStyle name="Normal 74" xfId="176" xr:uid="{00000000-0005-0000-0000-000021010000}"/>
    <cellStyle name="Normal 75" xfId="177" xr:uid="{00000000-0005-0000-0000-000022010000}"/>
    <cellStyle name="Normal 76" xfId="178" xr:uid="{00000000-0005-0000-0000-000023010000}"/>
    <cellStyle name="Normal 77" xfId="179" xr:uid="{00000000-0005-0000-0000-000024010000}"/>
    <cellStyle name="Normal 78" xfId="180" xr:uid="{00000000-0005-0000-0000-000025010000}"/>
    <cellStyle name="Normal 79" xfId="181" xr:uid="{00000000-0005-0000-0000-000026010000}"/>
    <cellStyle name="Normal 8" xfId="182" xr:uid="{00000000-0005-0000-0000-000027010000}"/>
    <cellStyle name="Normal 8 2" xfId="183" xr:uid="{00000000-0005-0000-0000-000028010000}"/>
    <cellStyle name="Normal 8 3" xfId="274" xr:uid="{00000000-0005-0000-0000-000029010000}"/>
    <cellStyle name="Normal 80" xfId="184" xr:uid="{00000000-0005-0000-0000-00002A010000}"/>
    <cellStyle name="Normal 81" xfId="185" xr:uid="{00000000-0005-0000-0000-00002B010000}"/>
    <cellStyle name="Normal 82" xfId="186" xr:uid="{00000000-0005-0000-0000-00002C010000}"/>
    <cellStyle name="Normal 83" xfId="187" xr:uid="{00000000-0005-0000-0000-00002D010000}"/>
    <cellStyle name="Normal 84" xfId="188" xr:uid="{00000000-0005-0000-0000-00002E010000}"/>
    <cellStyle name="Normal 85" xfId="189" xr:uid="{00000000-0005-0000-0000-00002F010000}"/>
    <cellStyle name="Normal 86" xfId="190" xr:uid="{00000000-0005-0000-0000-000030010000}"/>
    <cellStyle name="Normal 87" xfId="191" xr:uid="{00000000-0005-0000-0000-000031010000}"/>
    <cellStyle name="Normal 88" xfId="192" xr:uid="{00000000-0005-0000-0000-000032010000}"/>
    <cellStyle name="Normal 89" xfId="193" xr:uid="{00000000-0005-0000-0000-000033010000}"/>
    <cellStyle name="Normal 9" xfId="194" xr:uid="{00000000-0005-0000-0000-000034010000}"/>
    <cellStyle name="Normal 9 2" xfId="195" xr:uid="{00000000-0005-0000-0000-000035010000}"/>
    <cellStyle name="Normal 90" xfId="196" xr:uid="{00000000-0005-0000-0000-000036010000}"/>
    <cellStyle name="Normal 91" xfId="197" xr:uid="{00000000-0005-0000-0000-000037010000}"/>
    <cellStyle name="Normal 92" xfId="198" xr:uid="{00000000-0005-0000-0000-000038010000}"/>
    <cellStyle name="Normal 93" xfId="199" xr:uid="{00000000-0005-0000-0000-000039010000}"/>
    <cellStyle name="Normal 94" xfId="200" xr:uid="{00000000-0005-0000-0000-00003A010000}"/>
    <cellStyle name="Normal 95" xfId="201" xr:uid="{00000000-0005-0000-0000-00003B010000}"/>
    <cellStyle name="Normal 96" xfId="202" xr:uid="{00000000-0005-0000-0000-00003C010000}"/>
    <cellStyle name="Normal 97" xfId="203" xr:uid="{00000000-0005-0000-0000-00003D010000}"/>
    <cellStyle name="Normal 98" xfId="249" xr:uid="{00000000-0005-0000-0000-00003E010000}"/>
    <cellStyle name="Normal 98 2" xfId="336" xr:uid="{00000000-0005-0000-0000-00003F010000}"/>
    <cellStyle name="Normal 99" xfId="253" xr:uid="{00000000-0005-0000-0000-000040010000}"/>
    <cellStyle name="Normal 99 2" xfId="339" xr:uid="{00000000-0005-0000-0000-000041010000}"/>
    <cellStyle name="Normal_Annexures TW 04 2" xfId="25" xr:uid="{00000000-0005-0000-0000-000042010000}"/>
    <cellStyle name="Normal_Attach 3(JV)" xfId="26" xr:uid="{00000000-0005-0000-0000-000043010000}"/>
    <cellStyle name="Normal_Attacments TW 04 2" xfId="275" xr:uid="{00000000-0005-0000-0000-000044010000}"/>
    <cellStyle name="Normal_Attacments TW 04_11_Attachments and Bid Form Vol.III" xfId="276" xr:uid="{00000000-0005-0000-0000-000045010000}"/>
    <cellStyle name="Normal_Attacments TW 04_SE-Vol-III" xfId="277" xr:uid="{00000000-0005-0000-0000-000046010000}"/>
    <cellStyle name="Normal_pgcil-tivim-pricesched" xfId="27" xr:uid="{00000000-0005-0000-0000-000047010000}"/>
    <cellStyle name="Normal_PRICE SCHEDULE-4 to 6-A4 3" xfId="208" xr:uid="{00000000-0005-0000-0000-000048010000}"/>
    <cellStyle name="Normal_PRICE SCHEDULE-4 to 6-A4 3 2" xfId="349" xr:uid="{AB998BFE-C109-4838-9AFC-4AF19BA50E10}"/>
    <cellStyle name="Normal_Price_Schedules for Insulator Package Rev-01" xfId="28" xr:uid="{00000000-0005-0000-0000-000049010000}"/>
    <cellStyle name="Normal_PRICE-SCHE Bihar-Rev-2-corrections" xfId="29" xr:uid="{00000000-0005-0000-0000-00004A010000}"/>
    <cellStyle name="Normal_PRICE-SCHE Bihar-Rev-2-corrections_Annexures TW 04" xfId="30" xr:uid="{00000000-0005-0000-0000-00004B010000}"/>
    <cellStyle name="Normal_PRICE-SCHE Bihar-Rev-2-corrections_Price_Schedules for Insulator Package Rev-01" xfId="31" xr:uid="{00000000-0005-0000-0000-00004C010000}"/>
    <cellStyle name="Note 2" xfId="254" xr:uid="{00000000-0005-0000-0000-00004D010000}"/>
    <cellStyle name="Note 2 2" xfId="340" xr:uid="{00000000-0005-0000-0000-00004E010000}"/>
    <cellStyle name="Output" xfId="218" builtinId="21" customBuiltin="1"/>
    <cellStyle name="Percent" xfId="278" builtinId="5"/>
    <cellStyle name="Percent 2" xfId="204" xr:uid="{00000000-0005-0000-0000-000051010000}"/>
    <cellStyle name="Percent 2 2" xfId="205" xr:uid="{00000000-0005-0000-0000-000052010000}"/>
    <cellStyle name="Percent 2 3" xfId="273" xr:uid="{00000000-0005-0000-0000-000053010000}"/>
    <cellStyle name="Popis" xfId="32" xr:uid="{00000000-0005-0000-0000-000054010000}"/>
    <cellStyle name="Sledovaný hypertextový odkaz" xfId="33" xr:uid="{00000000-0005-0000-0000-000055010000}"/>
    <cellStyle name="Sledovaný hypertextový odkaz 2" xfId="206" xr:uid="{00000000-0005-0000-0000-000056010000}"/>
    <cellStyle name="Sledovaný hypertextový odkaz 2 2" xfId="207" xr:uid="{00000000-0005-0000-0000-000057010000}"/>
    <cellStyle name="Standard_BS14" xfId="34" xr:uid="{00000000-0005-0000-0000-000058010000}"/>
    <cellStyle name="Style 1" xfId="348" xr:uid="{00000000-0005-0000-0000-000059010000}"/>
    <cellStyle name="Title 2" xfId="250" xr:uid="{00000000-0005-0000-0000-00005A010000}"/>
    <cellStyle name="Total" xfId="224" builtinId="25" customBuiltin="1"/>
    <cellStyle name="Warning Text" xfId="222" builtinId="11" customBuiltin="1"/>
  </cellStyles>
  <dxfs count="14">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ont>
        <strike/>
      </font>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strike val="0"/>
      </font>
      <fill>
        <patternFill patternType="solid">
          <bgColor theme="0"/>
        </patternFill>
      </fill>
      <border>
        <left/>
        <right/>
        <top/>
        <bottom/>
        <vertical/>
        <horizontal/>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0099CC"/>
      <color rgb="FF0066FF"/>
      <color rgb="FF00CC00"/>
      <color rgb="FF0099FF"/>
      <color rgb="FF33CCFF"/>
      <color rgb="FFCCFFCC"/>
      <color rgb="FF99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4.xml.rels><?xml version="1.0" encoding="UTF-8" standalone="yes"?>
<Relationships xmlns="http://schemas.openxmlformats.org/package/2006/relationships"><Relationship Id="rId3" Type="http://schemas.openxmlformats.org/officeDocument/2006/relationships/hyperlink" Target="#'Sch-1'!A1"/><Relationship Id="rId2" Type="http://schemas.openxmlformats.org/officeDocument/2006/relationships/hyperlink" Target="#'Attach 3 (JV)'!A1"/><Relationship Id="rId1" Type="http://schemas.openxmlformats.org/officeDocument/2006/relationships/hyperlink" Target="#'Attach-1'!A1"/><Relationship Id="rId4" Type="http://schemas.openxmlformats.org/officeDocument/2006/relationships/hyperlink" Target="#'Bid Form 2nd Envelope'!Print_Area"/></Relationships>
</file>

<file path=xl/drawings/_rels/drawing5.xml.rels><?xml version="1.0" encoding="UTF-8" standalone="yes"?>
<Relationships xmlns="http://schemas.openxmlformats.org/package/2006/relationships"><Relationship Id="rId3" Type="http://schemas.openxmlformats.org/officeDocument/2006/relationships/hyperlink" Target="#'Attach 3 (JV)'!A1"/><Relationship Id="rId2" Type="http://schemas.openxmlformats.org/officeDocument/2006/relationships/hyperlink" Target="#'Attach-1'!A1"/><Relationship Id="rId1" Type="http://schemas.openxmlformats.org/officeDocument/2006/relationships/hyperlink" Target="#Cover!A1"/><Relationship Id="rId4" Type="http://schemas.openxmlformats.org/officeDocument/2006/relationships/hyperlink" Target="#'Sch-1 '!A1"/></Relationships>
</file>

<file path=xl/drawings/_rels/drawing6.xml.rels><?xml version="1.0" encoding="UTF-8" standalone="yes"?>
<Relationships xmlns="http://schemas.openxmlformats.org/package/2006/relationships"><Relationship Id="rId3" Type="http://schemas.openxmlformats.org/officeDocument/2006/relationships/hyperlink" Target="#'Sch-2'!Print_Titles"/><Relationship Id="rId2" Type="http://schemas.openxmlformats.org/officeDocument/2006/relationships/hyperlink" Target="#'Attach 3 (JV)'!A1"/><Relationship Id="rId1" Type="http://schemas.openxmlformats.org/officeDocument/2006/relationships/hyperlink" Target="#'Attach-1'!A1"/></Relationships>
</file>

<file path=xl/drawings/drawing1.xml><?xml version="1.0" encoding="utf-8"?>
<xdr:wsDr xmlns:xdr="http://schemas.openxmlformats.org/drawingml/2006/spreadsheetDrawing" xmlns:a="http://schemas.openxmlformats.org/drawingml/2006/main">
  <xdr:twoCellAnchor editAs="oneCell">
    <xdr:from>
      <xdr:col>1</xdr:col>
      <xdr:colOff>2847975</xdr:colOff>
      <xdr:row>1</xdr:row>
      <xdr:rowOff>76200</xdr:rowOff>
    </xdr:from>
    <xdr:to>
      <xdr:col>1</xdr:col>
      <xdr:colOff>5324475</xdr:colOff>
      <xdr:row>1</xdr:row>
      <xdr:rowOff>866775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0225" y="838200"/>
          <a:ext cx="2476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0</xdr:row>
      <xdr:rowOff>47625</xdr:rowOff>
    </xdr:from>
    <xdr:to>
      <xdr:col>5</xdr:col>
      <xdr:colOff>485775</xdr:colOff>
      <xdr:row>1</xdr:row>
      <xdr:rowOff>0</xdr:rowOff>
    </xdr:to>
    <xdr:sp macro="" textlink="">
      <xdr:nvSpPr>
        <xdr:cNvPr id="1161912" name="AutoShape 6">
          <a:extLst>
            <a:ext uri="{FF2B5EF4-FFF2-40B4-BE49-F238E27FC236}">
              <a16:creationId xmlns:a16="http://schemas.microsoft.com/office/drawing/2014/main" id="{00000000-0008-0000-0100-0000B8BA1100}"/>
            </a:ext>
          </a:extLst>
        </xdr:cNvPr>
        <xdr:cNvSpPr>
          <a:spLocks noChangeArrowheads="1"/>
        </xdr:cNvSpPr>
      </xdr:nvSpPr>
      <xdr:spPr bwMode="auto">
        <a:xfrm>
          <a:off x="8362950" y="47625"/>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5</xdr:col>
      <xdr:colOff>114300</xdr:colOff>
      <xdr:row>14</xdr:row>
      <xdr:rowOff>47625</xdr:rowOff>
    </xdr:from>
    <xdr:to>
      <xdr:col>5</xdr:col>
      <xdr:colOff>485775</xdr:colOff>
      <xdr:row>15</xdr:row>
      <xdr:rowOff>85725</xdr:rowOff>
    </xdr:to>
    <xdr:sp macro="" textlink="">
      <xdr:nvSpPr>
        <xdr:cNvPr id="1161913" name="AutoShape 7">
          <a:extLst>
            <a:ext uri="{FF2B5EF4-FFF2-40B4-BE49-F238E27FC236}">
              <a16:creationId xmlns:a16="http://schemas.microsoft.com/office/drawing/2014/main" id="{00000000-0008-0000-0100-0000B9BA1100}"/>
            </a:ext>
          </a:extLst>
        </xdr:cNvPr>
        <xdr:cNvSpPr>
          <a:spLocks noChangeArrowheads="1"/>
        </xdr:cNvSpPr>
      </xdr:nvSpPr>
      <xdr:spPr bwMode="auto">
        <a:xfrm>
          <a:off x="8362950" y="3790950"/>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0</xdr:col>
      <xdr:colOff>104775</xdr:colOff>
      <xdr:row>14</xdr:row>
      <xdr:rowOff>47625</xdr:rowOff>
    </xdr:from>
    <xdr:to>
      <xdr:col>0</xdr:col>
      <xdr:colOff>476250</xdr:colOff>
      <xdr:row>15</xdr:row>
      <xdr:rowOff>85725</xdr:rowOff>
    </xdr:to>
    <xdr:sp macro="" textlink="">
      <xdr:nvSpPr>
        <xdr:cNvPr id="1161914" name="AutoShape 8">
          <a:extLst>
            <a:ext uri="{FF2B5EF4-FFF2-40B4-BE49-F238E27FC236}">
              <a16:creationId xmlns:a16="http://schemas.microsoft.com/office/drawing/2014/main" id="{00000000-0008-0000-0100-0000BABA1100}"/>
            </a:ext>
          </a:extLst>
        </xdr:cNvPr>
        <xdr:cNvSpPr>
          <a:spLocks noChangeArrowheads="1"/>
        </xdr:cNvSpPr>
      </xdr:nvSpPr>
      <xdr:spPr bwMode="auto">
        <a:xfrm>
          <a:off x="104775" y="3790950"/>
          <a:ext cx="371475" cy="342900"/>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xdr:from>
      <xdr:col>0</xdr:col>
      <xdr:colOff>114300</xdr:colOff>
      <xdr:row>0</xdr:row>
      <xdr:rowOff>47626</xdr:rowOff>
    </xdr:from>
    <xdr:to>
      <xdr:col>0</xdr:col>
      <xdr:colOff>488674</xdr:colOff>
      <xdr:row>0</xdr:row>
      <xdr:rowOff>422414</xdr:rowOff>
    </xdr:to>
    <xdr:sp macro="" textlink="">
      <xdr:nvSpPr>
        <xdr:cNvPr id="1161915" name="AutoShape 9">
          <a:extLst>
            <a:ext uri="{FF2B5EF4-FFF2-40B4-BE49-F238E27FC236}">
              <a16:creationId xmlns:a16="http://schemas.microsoft.com/office/drawing/2014/main" id="{00000000-0008-0000-0100-0000BBBA1100}"/>
            </a:ext>
          </a:extLst>
        </xdr:cNvPr>
        <xdr:cNvSpPr>
          <a:spLocks noChangeArrowheads="1"/>
        </xdr:cNvSpPr>
      </xdr:nvSpPr>
      <xdr:spPr bwMode="auto">
        <a:xfrm>
          <a:off x="114300" y="47626"/>
          <a:ext cx="374374" cy="374788"/>
        </a:xfrm>
        <a:prstGeom prst="sun">
          <a:avLst>
            <a:gd name="adj" fmla="val 25000"/>
          </a:avLst>
        </a:prstGeom>
        <a:solidFill>
          <a:srgbClr val="FFC000"/>
        </a:solidFill>
        <a:ln>
          <a:noFill/>
        </a:ln>
      </xdr:spPr>
      <xdr:style>
        <a:lnRef idx="0">
          <a:scrgbClr r="0" g="0" b="0"/>
        </a:lnRef>
        <a:fillRef idx="0">
          <a:scrgbClr r="0" g="0" b="0"/>
        </a:fillRef>
        <a:effectRef idx="0">
          <a:scrgbClr r="0" g="0" b="0"/>
        </a:effectRef>
        <a:fontRef idx="minor">
          <a:schemeClr val="lt1"/>
        </a:fontRef>
      </xdr:style>
    </xdr:sp>
    <xdr:clientData/>
  </xdr:twoCellAnchor>
  <xdr:twoCellAnchor editAs="oneCell">
    <xdr:from>
      <xdr:col>1</xdr:col>
      <xdr:colOff>137583</xdr:colOff>
      <xdr:row>12</xdr:row>
      <xdr:rowOff>10584</xdr:rowOff>
    </xdr:from>
    <xdr:to>
      <xdr:col>4</xdr:col>
      <xdr:colOff>663726</xdr:colOff>
      <xdr:row>15</xdr:row>
      <xdr:rowOff>148048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750" y="3481917"/>
          <a:ext cx="7257143" cy="9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31749</xdr:colOff>
      <xdr:row>0</xdr:row>
      <xdr:rowOff>57149</xdr:rowOff>
    </xdr:from>
    <xdr:to>
      <xdr:col>3</xdr:col>
      <xdr:colOff>1480972</xdr:colOff>
      <xdr:row>3</xdr:row>
      <xdr:rowOff>31749</xdr:rowOff>
    </xdr:to>
    <xdr:grpSp>
      <xdr:nvGrpSpPr>
        <xdr:cNvPr id="1267777" name="Group 1">
          <a:hlinkClick xmlns:r="http://schemas.openxmlformats.org/officeDocument/2006/relationships" r:id="rId1" tooltip="Click to Proceed"/>
          <a:extLst>
            <a:ext uri="{FF2B5EF4-FFF2-40B4-BE49-F238E27FC236}">
              <a16:creationId xmlns:a16="http://schemas.microsoft.com/office/drawing/2014/main" id="{00000000-0008-0000-0200-000041581300}"/>
            </a:ext>
          </a:extLst>
        </xdr:cNvPr>
        <xdr:cNvGrpSpPr>
          <a:grpSpLocks/>
        </xdr:cNvGrpSpPr>
      </xdr:nvGrpSpPr>
      <xdr:grpSpPr bwMode="auto">
        <a:xfrm>
          <a:off x="6934573" y="57149"/>
          <a:ext cx="1449223" cy="994335"/>
          <a:chOff x="804" y="5"/>
          <a:chExt cx="122" cy="73"/>
        </a:xfrm>
      </xdr:grpSpPr>
      <xdr:sp macro="" textlink="">
        <xdr:nvSpPr>
          <xdr:cNvPr id="1267779" name="AutoShape 2">
            <a:extLst>
              <a:ext uri="{FF2B5EF4-FFF2-40B4-BE49-F238E27FC236}">
                <a16:creationId xmlns:a16="http://schemas.microsoft.com/office/drawing/2014/main" id="{00000000-0008-0000-0200-0000435813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26" y="23"/>
            <a:ext cx="100" cy="39"/>
          </a:xfrm>
          <a:prstGeom prst="rect">
            <a:avLst/>
          </a:prstGeom>
          <a:noFill/>
          <a:ln w="9525">
            <a:noFill/>
            <a:miter lim="800000"/>
            <a:headEnd/>
            <a:tailEnd/>
          </a:ln>
        </xdr:spPr>
        <xdr:txBody>
          <a:bodyPr vertOverflow="clip" wrap="square" lIns="27432" tIns="32004" rIns="27432" bIns="32004" anchor="ctr" upright="1"/>
          <a:lstStyle/>
          <a:p>
            <a:pPr rtl="0"/>
            <a:r>
              <a:rPr lang="en-US" sz="1100" b="1" i="0" baseline="0">
                <a:effectLst/>
                <a:latin typeface="+mn-lt"/>
                <a:ea typeface="+mn-ea"/>
                <a:cs typeface="+mn-cs"/>
              </a:rPr>
              <a:t>Click to Proceed</a:t>
            </a:r>
            <a:endParaRPr lang="en-IN" sz="1000">
              <a:effectLst/>
            </a:endParaRPr>
          </a:p>
        </xdr:txBody>
      </xdr:sp>
    </xdr:grpSp>
    <xdr:clientData/>
  </xdr:twoCellAnchor>
  <xdr:twoCellAnchor>
    <xdr:from>
      <xdr:col>2</xdr:col>
      <xdr:colOff>4457700</xdr:colOff>
      <xdr:row>36</xdr:row>
      <xdr:rowOff>0</xdr:rowOff>
    </xdr:from>
    <xdr:to>
      <xdr:col>2</xdr:col>
      <xdr:colOff>4981575</xdr:colOff>
      <xdr:row>36</xdr:row>
      <xdr:rowOff>0</xdr:rowOff>
    </xdr:to>
    <xdr:pic>
      <xdr:nvPicPr>
        <xdr:cNvPr id="1267778" name="Picture 4">
          <a:extLst>
            <a:ext uri="{FF2B5EF4-FFF2-40B4-BE49-F238E27FC236}">
              <a16:creationId xmlns:a16="http://schemas.microsoft.com/office/drawing/2014/main" id="{00000000-0008-0000-0200-0000425813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25927050"/>
          <a:ext cx="523875"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11206</xdr:rowOff>
    </xdr:from>
    <xdr:to>
      <xdr:col>31</xdr:col>
      <xdr:colOff>171450</xdr:colOff>
      <xdr:row>1</xdr:row>
      <xdr:rowOff>228600</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00000000-0008-0000-0300-000002000000}"/>
            </a:ext>
          </a:extLst>
        </xdr:cNvPr>
        <xdr:cNvGrpSpPr>
          <a:grpSpLocks/>
        </xdr:cNvGrpSpPr>
      </xdr:nvGrpSpPr>
      <xdr:grpSpPr bwMode="auto">
        <a:xfrm>
          <a:off x="9715500" y="11206"/>
          <a:ext cx="1532164" cy="979394"/>
          <a:chOff x="804" y="5"/>
          <a:chExt cx="116" cy="73"/>
        </a:xfrm>
      </xdr:grpSpPr>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twoCellAnchor>
    <xdr:from>
      <xdr:col>7</xdr:col>
      <xdr:colOff>0</xdr:colOff>
      <xdr:row>0</xdr:row>
      <xdr:rowOff>47625</xdr:rowOff>
    </xdr:from>
    <xdr:to>
      <xdr:col>7</xdr:col>
      <xdr:colOff>0</xdr:colOff>
      <xdr:row>1</xdr:row>
      <xdr:rowOff>238125</xdr:rowOff>
    </xdr:to>
    <xdr:grpSp>
      <xdr:nvGrpSpPr>
        <xdr:cNvPr id="5" name="Group 6">
          <a:hlinkClick xmlns:r="http://schemas.openxmlformats.org/officeDocument/2006/relationships" r:id="rId3" tooltip="Click for Sch-1"/>
          <a:extLst>
            <a:ext uri="{FF2B5EF4-FFF2-40B4-BE49-F238E27FC236}">
              <a16:creationId xmlns:a16="http://schemas.microsoft.com/office/drawing/2014/main" id="{00000000-0008-0000-0300-000005000000}"/>
            </a:ext>
          </a:extLst>
        </xdr:cNvPr>
        <xdr:cNvGrpSpPr>
          <a:grpSpLocks/>
        </xdr:cNvGrpSpPr>
      </xdr:nvGrpSpPr>
      <xdr:grpSpPr bwMode="auto">
        <a:xfrm>
          <a:off x="9715500" y="47625"/>
          <a:ext cx="0" cy="952500"/>
          <a:chOff x="804" y="5"/>
          <a:chExt cx="116" cy="73"/>
        </a:xfrm>
      </xdr:grpSpPr>
      <xdr:sp macro="" textlink="">
        <xdr:nvSpPr>
          <xdr:cNvPr id="6" name="AutoShape 2">
            <a:extLst>
              <a:ext uri="{FF2B5EF4-FFF2-40B4-BE49-F238E27FC236}">
                <a16:creationId xmlns:a16="http://schemas.microsoft.com/office/drawing/2014/main" id="{00000000-0008-0000-03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300-000007000000}"/>
              </a:ext>
            </a:extLst>
          </xdr:cNvPr>
          <xdr:cNvSpPr txBox="1">
            <a:spLocks noChangeArrowheads="1"/>
          </xdr:cNvSpPr>
        </xdr:nvSpPr>
        <xdr:spPr bwMode="auto">
          <a:xfrm>
            <a:off x="7477125" y="-22168341648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29</xdr:col>
      <xdr:colOff>142874</xdr:colOff>
      <xdr:row>0</xdr:row>
      <xdr:rowOff>295275</xdr:rowOff>
    </xdr:from>
    <xdr:ext cx="1219201" cy="405367"/>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300-000008000000}"/>
            </a:ext>
          </a:extLst>
        </xdr:cNvPr>
        <xdr:cNvSpPr txBox="1"/>
      </xdr:nvSpPr>
      <xdr:spPr>
        <a:xfrm>
          <a:off x="7619999" y="295275"/>
          <a:ext cx="1219201"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Bid Form 2nd Envelope</a:t>
          </a:r>
          <a:endParaRPr lang="en-IN" sz="1000" b="1" i="0" baseline="0">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104775</xdr:rowOff>
    </xdr:from>
    <xdr:to>
      <xdr:col>6</xdr:col>
      <xdr:colOff>0</xdr:colOff>
      <xdr:row>5</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00000000-0008-0000-0400-000002000000}"/>
            </a:ext>
          </a:extLst>
        </xdr:cNvPr>
        <xdr:cNvGrpSpPr>
          <a:grpSpLocks/>
        </xdr:cNvGrpSpPr>
      </xdr:nvGrpSpPr>
      <xdr:grpSpPr bwMode="auto">
        <a:xfrm>
          <a:off x="6925235" y="508187"/>
          <a:ext cx="0" cy="1083048"/>
          <a:chOff x="744" y="11"/>
          <a:chExt cx="113" cy="74"/>
        </a:xfrm>
      </xdr:grpSpPr>
      <xdr:sp macro="" textlink="">
        <xdr:nvSpPr>
          <xdr:cNvPr id="3" name="AutoShape 7">
            <a:extLst>
              <a:ext uri="{FF2B5EF4-FFF2-40B4-BE49-F238E27FC236}">
                <a16:creationId xmlns:a16="http://schemas.microsoft.com/office/drawing/2014/main" id="{00000000-0008-0000-0400-00000300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0400-000004000000}"/>
              </a:ext>
            </a:extLst>
          </xdr:cNvPr>
          <xdr:cNvSpPr txBox="1">
            <a:spLocks noChangeArrowheads="1"/>
          </xdr:cNvSpPr>
        </xdr:nvSpPr>
        <xdr:spPr bwMode="auto">
          <a:xfrm>
            <a:off x="6915150" y="-7512074263372"/>
            <a:ext cx="0" cy="44"/>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twoCellAnchor>
    <xdr:from>
      <xdr:col>6</xdr:col>
      <xdr:colOff>1</xdr:colOff>
      <xdr:row>1</xdr:row>
      <xdr:rowOff>82826</xdr:rowOff>
    </xdr:from>
    <xdr:to>
      <xdr:col>9</xdr:col>
      <xdr:colOff>223631</xdr:colOff>
      <xdr:row>3</xdr:row>
      <xdr:rowOff>281608</xdr:rowOff>
    </xdr:to>
    <xdr:grpSp>
      <xdr:nvGrpSpPr>
        <xdr:cNvPr id="5" name="Group 6">
          <a:hlinkClick xmlns:r="http://schemas.openxmlformats.org/officeDocument/2006/relationships" r:id="rId2" tooltip="Click for Sch-1"/>
          <a:extLst>
            <a:ext uri="{FF2B5EF4-FFF2-40B4-BE49-F238E27FC236}">
              <a16:creationId xmlns:a16="http://schemas.microsoft.com/office/drawing/2014/main" id="{00000000-0008-0000-0400-000005000000}"/>
            </a:ext>
          </a:extLst>
        </xdr:cNvPr>
        <xdr:cNvGrpSpPr>
          <a:grpSpLocks/>
        </xdr:cNvGrpSpPr>
      </xdr:nvGrpSpPr>
      <xdr:grpSpPr bwMode="auto">
        <a:xfrm>
          <a:off x="6925236" y="486238"/>
          <a:ext cx="1433866" cy="882341"/>
          <a:chOff x="804" y="5"/>
          <a:chExt cx="116" cy="73"/>
        </a:xfrm>
      </xdr:grpSpPr>
      <xdr:sp macro="" textlink="">
        <xdr:nvSpPr>
          <xdr:cNvPr id="6" name="AutoShape 2">
            <a:extLst>
              <a:ext uri="{FF2B5EF4-FFF2-40B4-BE49-F238E27FC236}">
                <a16:creationId xmlns:a16="http://schemas.microsoft.com/office/drawing/2014/main" id="{00000000-0008-0000-04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3"/>
            <a:extLst>
              <a:ext uri="{FF2B5EF4-FFF2-40B4-BE49-F238E27FC236}">
                <a16:creationId xmlns:a16="http://schemas.microsoft.com/office/drawing/2014/main" id="{00000000-0008-0000-0400-000007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6</xdr:col>
      <xdr:colOff>142874</xdr:colOff>
      <xdr:row>1</xdr:row>
      <xdr:rowOff>318350</xdr:rowOff>
    </xdr:from>
    <xdr:ext cx="1343025" cy="405367"/>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400-000008000000}"/>
            </a:ext>
          </a:extLst>
        </xdr:cNvPr>
        <xdr:cNvSpPr txBox="1"/>
      </xdr:nvSpPr>
      <xdr:spPr>
        <a:xfrm>
          <a:off x="7058024" y="718400"/>
          <a:ext cx="1343025"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Schedule-1</a:t>
          </a:r>
        </a:p>
        <a:p>
          <a:pPr algn="ctr" rtl="1"/>
          <a:endParaRPr lang="en-IN" sz="1000" b="1" i="0" baseline="0">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89648</xdr:colOff>
      <xdr:row>2</xdr:row>
      <xdr:rowOff>123265</xdr:rowOff>
    </xdr:from>
    <xdr:to>
      <xdr:col>12</xdr:col>
      <xdr:colOff>1703294</xdr:colOff>
      <xdr:row>5</xdr:row>
      <xdr:rowOff>67235</xdr:rowOff>
    </xdr:to>
    <xdr:grpSp>
      <xdr:nvGrpSpPr>
        <xdr:cNvPr id="5" name="Group 6">
          <a:hlinkClick xmlns:r="http://schemas.openxmlformats.org/officeDocument/2006/relationships" r:id="rId1" tooltip="Click for Sch-1"/>
          <a:extLst>
            <a:ext uri="{FF2B5EF4-FFF2-40B4-BE49-F238E27FC236}">
              <a16:creationId xmlns:a16="http://schemas.microsoft.com/office/drawing/2014/main" id="{00000000-0008-0000-0500-000005000000}"/>
            </a:ext>
          </a:extLst>
        </xdr:cNvPr>
        <xdr:cNvGrpSpPr>
          <a:grpSpLocks/>
        </xdr:cNvGrpSpPr>
      </xdr:nvGrpSpPr>
      <xdr:grpSpPr bwMode="auto">
        <a:xfrm>
          <a:off x="19139648" y="481853"/>
          <a:ext cx="1613646" cy="851647"/>
          <a:chOff x="804" y="5"/>
          <a:chExt cx="116" cy="73"/>
        </a:xfrm>
      </xdr:grpSpPr>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7" name="Text Box 3">
            <a:hlinkClick xmlns:r="http://schemas.openxmlformats.org/officeDocument/2006/relationships" r:id="rId2"/>
            <a:extLst>
              <a:ext uri="{FF2B5EF4-FFF2-40B4-BE49-F238E27FC236}">
                <a16:creationId xmlns:a16="http://schemas.microsoft.com/office/drawing/2014/main" id="{00000000-0008-0000-0500-000007000000}"/>
              </a:ext>
            </a:extLst>
          </xdr:cNvPr>
          <xdr:cNvSpPr txBox="1">
            <a:spLocks noChangeArrowheads="1"/>
          </xdr:cNvSpPr>
        </xdr:nvSpPr>
        <xdr:spPr bwMode="auto">
          <a:xfrm>
            <a:off x="7477125" y="191463098181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Attach 3(JV)</a:t>
            </a:r>
          </a:p>
        </xdr:txBody>
      </xdr:sp>
    </xdr:grpSp>
    <xdr:clientData/>
  </xdr:twoCellAnchor>
  <xdr:oneCellAnchor>
    <xdr:from>
      <xdr:col>12</xdr:col>
      <xdr:colOff>288551</xdr:colOff>
      <xdr:row>3</xdr:row>
      <xdr:rowOff>67435</xdr:rowOff>
    </xdr:from>
    <xdr:ext cx="1347509" cy="405367"/>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500-000008000000}"/>
            </a:ext>
          </a:extLst>
        </xdr:cNvPr>
        <xdr:cNvSpPr txBox="1"/>
      </xdr:nvSpPr>
      <xdr:spPr>
        <a:xfrm>
          <a:off x="15887139" y="1098376"/>
          <a:ext cx="1347509"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rtl="1"/>
          <a:r>
            <a:rPr lang="en-US" sz="1000" b="1" i="0" baseline="0">
              <a:solidFill>
                <a:schemeClr val="tx1"/>
              </a:solidFill>
              <a:effectLst/>
              <a:latin typeface="+mn-lt"/>
              <a:ea typeface="+mn-ea"/>
              <a:cs typeface="+mn-cs"/>
            </a:rPr>
            <a:t>Click for Schedule-2</a:t>
          </a:r>
        </a:p>
        <a:p>
          <a:pPr algn="ctr" rtl="1"/>
          <a:endParaRPr lang="en-IN" sz="1000" b="1" i="0" baseline="0">
            <a:effectLst/>
          </a:endParaRPr>
        </a:p>
      </xdr:txBody>
    </xdr:sp>
    <xdr:clientData/>
  </xdr:oneCellAnchor>
  <xdr:oneCellAnchor>
    <xdr:from>
      <xdr:col>0</xdr:col>
      <xdr:colOff>4572</xdr:colOff>
      <xdr:row>14</xdr:row>
      <xdr:rowOff>0</xdr:rowOff>
    </xdr:from>
    <xdr:ext cx="868680" cy="9525"/>
    <xdr:sp macro="" textlink="">
      <xdr:nvSpPr>
        <xdr:cNvPr id="2" name="Shape 2">
          <a:extLst>
            <a:ext uri="{FF2B5EF4-FFF2-40B4-BE49-F238E27FC236}">
              <a16:creationId xmlns:a16="http://schemas.microsoft.com/office/drawing/2014/main" id="{06F478F7-6915-443A-A8AE-F17EB611E651}"/>
            </a:ext>
          </a:extLst>
        </xdr:cNvPr>
        <xdr:cNvSpPr/>
      </xdr:nvSpPr>
      <xdr:spPr>
        <a:xfrm>
          <a:off x="4572" y="8401304"/>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oneCellAnchor>
    <xdr:from>
      <xdr:col>0</xdr:col>
      <xdr:colOff>4572</xdr:colOff>
      <xdr:row>14</xdr:row>
      <xdr:rowOff>0</xdr:rowOff>
    </xdr:from>
    <xdr:ext cx="868680" cy="9525"/>
    <xdr:sp macro="" textlink="">
      <xdr:nvSpPr>
        <xdr:cNvPr id="3" name="Shape 2">
          <a:extLst>
            <a:ext uri="{FF2B5EF4-FFF2-40B4-BE49-F238E27FC236}">
              <a16:creationId xmlns:a16="http://schemas.microsoft.com/office/drawing/2014/main" id="{3ABD2339-C2E0-4E26-A4F7-2F19183AEDBC}"/>
            </a:ext>
          </a:extLst>
        </xdr:cNvPr>
        <xdr:cNvSpPr/>
      </xdr:nvSpPr>
      <xdr:spPr>
        <a:xfrm>
          <a:off x="4572" y="8333268"/>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oneCellAnchor>
    <xdr:from>
      <xdr:col>0</xdr:col>
      <xdr:colOff>4572</xdr:colOff>
      <xdr:row>14</xdr:row>
      <xdr:rowOff>0</xdr:rowOff>
    </xdr:from>
    <xdr:ext cx="868680" cy="9525"/>
    <xdr:sp macro="" textlink="">
      <xdr:nvSpPr>
        <xdr:cNvPr id="4" name="Shape 2">
          <a:extLst>
            <a:ext uri="{FF2B5EF4-FFF2-40B4-BE49-F238E27FC236}">
              <a16:creationId xmlns:a16="http://schemas.microsoft.com/office/drawing/2014/main" id="{D1F60A15-A2EE-4144-ABB5-3EED66EB59C7}"/>
            </a:ext>
          </a:extLst>
        </xdr:cNvPr>
        <xdr:cNvSpPr/>
      </xdr:nvSpPr>
      <xdr:spPr>
        <a:xfrm>
          <a:off x="4572" y="16816922"/>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oneCellAnchor>
    <xdr:from>
      <xdr:col>0</xdr:col>
      <xdr:colOff>4572</xdr:colOff>
      <xdr:row>14</xdr:row>
      <xdr:rowOff>0</xdr:rowOff>
    </xdr:from>
    <xdr:ext cx="868680" cy="9525"/>
    <xdr:sp macro="" textlink="">
      <xdr:nvSpPr>
        <xdr:cNvPr id="10" name="Shape 2">
          <a:extLst>
            <a:ext uri="{FF2B5EF4-FFF2-40B4-BE49-F238E27FC236}">
              <a16:creationId xmlns:a16="http://schemas.microsoft.com/office/drawing/2014/main" id="{933108E6-86AB-49EC-8B8C-51A3E9D3838A}"/>
            </a:ext>
          </a:extLst>
        </xdr:cNvPr>
        <xdr:cNvSpPr/>
      </xdr:nvSpPr>
      <xdr:spPr>
        <a:xfrm>
          <a:off x="4572" y="21433745"/>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oneCellAnchor>
    <xdr:from>
      <xdr:col>0</xdr:col>
      <xdr:colOff>4572</xdr:colOff>
      <xdr:row>14</xdr:row>
      <xdr:rowOff>0</xdr:rowOff>
    </xdr:from>
    <xdr:ext cx="868680" cy="9525"/>
    <xdr:sp macro="" textlink="">
      <xdr:nvSpPr>
        <xdr:cNvPr id="11" name="Shape 2">
          <a:extLst>
            <a:ext uri="{FF2B5EF4-FFF2-40B4-BE49-F238E27FC236}">
              <a16:creationId xmlns:a16="http://schemas.microsoft.com/office/drawing/2014/main" id="{1103F715-E4C0-4EB5-A757-E803D2D8FD91}"/>
            </a:ext>
          </a:extLst>
        </xdr:cNvPr>
        <xdr:cNvSpPr/>
      </xdr:nvSpPr>
      <xdr:spPr>
        <a:xfrm>
          <a:off x="4572" y="21433745"/>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oneCellAnchor>
    <xdr:from>
      <xdr:col>0</xdr:col>
      <xdr:colOff>4572</xdr:colOff>
      <xdr:row>14</xdr:row>
      <xdr:rowOff>0</xdr:rowOff>
    </xdr:from>
    <xdr:ext cx="868680" cy="9525"/>
    <xdr:sp macro="" textlink="">
      <xdr:nvSpPr>
        <xdr:cNvPr id="12" name="Shape 2">
          <a:extLst>
            <a:ext uri="{FF2B5EF4-FFF2-40B4-BE49-F238E27FC236}">
              <a16:creationId xmlns:a16="http://schemas.microsoft.com/office/drawing/2014/main" id="{5031E3E6-DD92-4E0C-B456-7D1B3D8794DB}"/>
            </a:ext>
          </a:extLst>
        </xdr:cNvPr>
        <xdr:cNvSpPr/>
      </xdr:nvSpPr>
      <xdr:spPr>
        <a:xfrm>
          <a:off x="4572" y="24941186"/>
          <a:ext cx="868680" cy="9525"/>
        </a:xfrm>
        <a:custGeom>
          <a:avLst/>
          <a:gdLst/>
          <a:ahLst/>
          <a:cxnLst/>
          <a:rect l="0" t="0" r="0" b="0"/>
          <a:pathLst>
            <a:path w="868680" h="9525">
              <a:moveTo>
                <a:pt x="868680" y="0"/>
              </a:moveTo>
              <a:lnTo>
                <a:pt x="0" y="0"/>
              </a:lnTo>
              <a:lnTo>
                <a:pt x="0" y="9143"/>
              </a:lnTo>
              <a:lnTo>
                <a:pt x="868680" y="9143"/>
              </a:lnTo>
              <a:lnTo>
                <a:pt x="868680" y="0"/>
              </a:lnTo>
              <a:close/>
            </a:path>
          </a:pathLst>
        </a:custGeom>
        <a:solidFill>
          <a:srgbClr val="000000"/>
        </a:solidFill>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mp;M%2002092024%20onwards\1711%20Misa%20Series\700-195%20Pile%20Foundation\Bid%20documents\Price_schedule_PILE.xlsx" TargetMode="External"/><Relationship Id="rId1" Type="http://schemas.openxmlformats.org/officeDocument/2006/relationships/externalLinkPath" Target="file:///D:\@C&amp;M%2002092024%20onwards\1711%20Misa%20Series\700-195%20Pile%20Foundation\Bid%20documents\Price_schedule_P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sheetName val="Cover"/>
      <sheetName val="Instructions"/>
      <sheetName val="Names of Bidder"/>
      <sheetName val="Bid Form 2nd Envelope"/>
      <sheetName val="Sch-1"/>
      <sheetName val="Sch-2"/>
    </sheetNames>
    <sheetDataSet>
      <sheetData sheetId="0"/>
      <sheetData sheetId="1"/>
      <sheetData sheetId="2"/>
      <sheetData sheetId="3">
        <row r="6">
          <cell r="D6" t="str">
            <v>Sole Bidder</v>
          </cell>
          <cell r="AK6" t="str">
            <v xml:space="preserve"> &amp; other Partner</v>
          </cell>
        </row>
        <row r="11">
          <cell r="B11" t="str">
            <v>Name of Sole Bidder</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18" Type="http://schemas.openxmlformats.org/officeDocument/2006/relationships/printerSettings" Target="../printerSettings/printerSettings19.bin"/><Relationship Id="rId26" Type="http://schemas.openxmlformats.org/officeDocument/2006/relationships/drawing" Target="../drawings/drawing2.xml"/><Relationship Id="rId3" Type="http://schemas.openxmlformats.org/officeDocument/2006/relationships/printerSettings" Target="../printerSettings/printerSettings4.bin"/><Relationship Id="rId21" Type="http://schemas.openxmlformats.org/officeDocument/2006/relationships/printerSettings" Target="../printerSettings/printerSettings22.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17" Type="http://schemas.openxmlformats.org/officeDocument/2006/relationships/printerSettings" Target="../printerSettings/printerSettings18.bin"/><Relationship Id="rId25" Type="http://schemas.openxmlformats.org/officeDocument/2006/relationships/printerSettings" Target="../printerSettings/printerSettings26.bin"/><Relationship Id="rId2" Type="http://schemas.openxmlformats.org/officeDocument/2006/relationships/printerSettings" Target="../printerSettings/printerSettings3.bin"/><Relationship Id="rId16" Type="http://schemas.openxmlformats.org/officeDocument/2006/relationships/printerSettings" Target="../printerSettings/printerSettings17.bin"/><Relationship Id="rId20" Type="http://schemas.openxmlformats.org/officeDocument/2006/relationships/printerSettings" Target="../printerSettings/printerSettings21.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24" Type="http://schemas.openxmlformats.org/officeDocument/2006/relationships/printerSettings" Target="../printerSettings/printerSettings25.bin"/><Relationship Id="rId5" Type="http://schemas.openxmlformats.org/officeDocument/2006/relationships/printerSettings" Target="../printerSettings/printerSettings6.bin"/><Relationship Id="rId15" Type="http://schemas.openxmlformats.org/officeDocument/2006/relationships/printerSettings" Target="../printerSettings/printerSettings16.bin"/><Relationship Id="rId23" Type="http://schemas.openxmlformats.org/officeDocument/2006/relationships/printerSettings" Target="../printerSettings/printerSettings24.bin"/><Relationship Id="rId10" Type="http://schemas.openxmlformats.org/officeDocument/2006/relationships/printerSettings" Target="../printerSettings/printerSettings11.bin"/><Relationship Id="rId19" Type="http://schemas.openxmlformats.org/officeDocument/2006/relationships/printerSettings" Target="../printerSettings/printerSettings20.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 Id="rId14" Type="http://schemas.openxmlformats.org/officeDocument/2006/relationships/printerSettings" Target="../printerSettings/printerSettings15.bin"/><Relationship Id="rId22"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drawing" Target="../drawings/drawing3.xml"/><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drawing" Target="../drawings/drawing5.xml"/><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drawing" Target="../drawings/drawing6.xml"/><Relationship Id="rId4"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18" Type="http://schemas.openxmlformats.org/officeDocument/2006/relationships/printerSettings" Target="../printerSettings/printerSettings77.bin"/><Relationship Id="rId3" Type="http://schemas.openxmlformats.org/officeDocument/2006/relationships/printerSettings" Target="../printerSettings/printerSettings62.bin"/><Relationship Id="rId21" Type="http://schemas.openxmlformats.org/officeDocument/2006/relationships/printerSettings" Target="../printerSettings/printerSettings80.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17" Type="http://schemas.openxmlformats.org/officeDocument/2006/relationships/printerSettings" Target="../printerSettings/printerSettings76.bin"/><Relationship Id="rId25" Type="http://schemas.openxmlformats.org/officeDocument/2006/relationships/printerSettings" Target="../printerSettings/printerSettings84.bin"/><Relationship Id="rId2" Type="http://schemas.openxmlformats.org/officeDocument/2006/relationships/printerSettings" Target="../printerSettings/printerSettings61.bin"/><Relationship Id="rId16" Type="http://schemas.openxmlformats.org/officeDocument/2006/relationships/printerSettings" Target="../printerSettings/printerSettings75.bin"/><Relationship Id="rId20" Type="http://schemas.openxmlformats.org/officeDocument/2006/relationships/printerSettings" Target="../printerSettings/printerSettings79.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24" Type="http://schemas.openxmlformats.org/officeDocument/2006/relationships/printerSettings" Target="../printerSettings/printerSettings83.bin"/><Relationship Id="rId5" Type="http://schemas.openxmlformats.org/officeDocument/2006/relationships/printerSettings" Target="../printerSettings/printerSettings64.bin"/><Relationship Id="rId15" Type="http://schemas.openxmlformats.org/officeDocument/2006/relationships/printerSettings" Target="../printerSettings/printerSettings74.bin"/><Relationship Id="rId23" Type="http://schemas.openxmlformats.org/officeDocument/2006/relationships/printerSettings" Target="../printerSettings/printerSettings82.bin"/><Relationship Id="rId10" Type="http://schemas.openxmlformats.org/officeDocument/2006/relationships/printerSettings" Target="../printerSettings/printerSettings69.bin"/><Relationship Id="rId19" Type="http://schemas.openxmlformats.org/officeDocument/2006/relationships/printerSettings" Target="../printerSettings/printerSettings78.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 Id="rId22"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39997558519241921"/>
    <pageSetUpPr fitToPage="1"/>
  </sheetPr>
  <dimension ref="A1:B14"/>
  <sheetViews>
    <sheetView view="pageBreakPreview" zoomScale="85" zoomScaleNormal="100" zoomScaleSheetLayoutView="85" workbookViewId="0">
      <selection activeCell="B23" sqref="B23"/>
    </sheetView>
  </sheetViews>
  <sheetFormatPr defaultRowHeight="16.5"/>
  <cols>
    <col min="1" max="1" width="36.25" style="103" customWidth="1"/>
    <col min="2" max="2" width="71.875" style="103" customWidth="1"/>
    <col min="3" max="256" width="9" style="103"/>
    <col min="257" max="257" width="36.25" style="103" customWidth="1"/>
    <col min="258" max="258" width="71.875" style="103" customWidth="1"/>
    <col min="259" max="512" width="9" style="103"/>
    <col min="513" max="513" width="36.25" style="103" customWidth="1"/>
    <col min="514" max="514" width="71.875" style="103" customWidth="1"/>
    <col min="515" max="768" width="9" style="103"/>
    <col min="769" max="769" width="36.25" style="103" customWidth="1"/>
    <col min="770" max="770" width="71.875" style="103" customWidth="1"/>
    <col min="771" max="1024" width="9" style="103"/>
    <col min="1025" max="1025" width="36.25" style="103" customWidth="1"/>
    <col min="1026" max="1026" width="71.875" style="103" customWidth="1"/>
    <col min="1027" max="1280" width="9" style="103"/>
    <col min="1281" max="1281" width="36.25" style="103" customWidth="1"/>
    <col min="1282" max="1282" width="71.875" style="103" customWidth="1"/>
    <col min="1283" max="1536" width="9" style="103"/>
    <col min="1537" max="1537" width="36.25" style="103" customWidth="1"/>
    <col min="1538" max="1538" width="71.875" style="103" customWidth="1"/>
    <col min="1539" max="1792" width="9" style="103"/>
    <col min="1793" max="1793" width="36.25" style="103" customWidth="1"/>
    <col min="1794" max="1794" width="71.875" style="103" customWidth="1"/>
    <col min="1795" max="2048" width="9" style="103"/>
    <col min="2049" max="2049" width="36.25" style="103" customWidth="1"/>
    <col min="2050" max="2050" width="71.875" style="103" customWidth="1"/>
    <col min="2051" max="2304" width="9" style="103"/>
    <col min="2305" max="2305" width="36.25" style="103" customWidth="1"/>
    <col min="2306" max="2306" width="71.875" style="103" customWidth="1"/>
    <col min="2307" max="2560" width="9" style="103"/>
    <col min="2561" max="2561" width="36.25" style="103" customWidth="1"/>
    <col min="2562" max="2562" width="71.875" style="103" customWidth="1"/>
    <col min="2563" max="2816" width="9" style="103"/>
    <col min="2817" max="2817" width="36.25" style="103" customWidth="1"/>
    <col min="2818" max="2818" width="71.875" style="103" customWidth="1"/>
    <col min="2819" max="3072" width="9" style="103"/>
    <col min="3073" max="3073" width="36.25" style="103" customWidth="1"/>
    <col min="3074" max="3074" width="71.875" style="103" customWidth="1"/>
    <col min="3075" max="3328" width="9" style="103"/>
    <col min="3329" max="3329" width="36.25" style="103" customWidth="1"/>
    <col min="3330" max="3330" width="71.875" style="103" customWidth="1"/>
    <col min="3331" max="3584" width="9" style="103"/>
    <col min="3585" max="3585" width="36.25" style="103" customWidth="1"/>
    <col min="3586" max="3586" width="71.875" style="103" customWidth="1"/>
    <col min="3587" max="3840" width="9" style="103"/>
    <col min="3841" max="3841" width="36.25" style="103" customWidth="1"/>
    <col min="3842" max="3842" width="71.875" style="103" customWidth="1"/>
    <col min="3843" max="4096" width="9" style="103"/>
    <col min="4097" max="4097" width="36.25" style="103" customWidth="1"/>
    <col min="4098" max="4098" width="71.875" style="103" customWidth="1"/>
    <col min="4099" max="4352" width="9" style="103"/>
    <col min="4353" max="4353" width="36.25" style="103" customWidth="1"/>
    <col min="4354" max="4354" width="71.875" style="103" customWidth="1"/>
    <col min="4355" max="4608" width="9" style="103"/>
    <col min="4609" max="4609" width="36.25" style="103" customWidth="1"/>
    <col min="4610" max="4610" width="71.875" style="103" customWidth="1"/>
    <col min="4611" max="4864" width="9" style="103"/>
    <col min="4865" max="4865" width="36.25" style="103" customWidth="1"/>
    <col min="4866" max="4866" width="71.875" style="103" customWidth="1"/>
    <col min="4867" max="5120" width="9" style="103"/>
    <col min="5121" max="5121" width="36.25" style="103" customWidth="1"/>
    <col min="5122" max="5122" width="71.875" style="103" customWidth="1"/>
    <col min="5123" max="5376" width="9" style="103"/>
    <col min="5377" max="5377" width="36.25" style="103" customWidth="1"/>
    <col min="5378" max="5378" width="71.875" style="103" customWidth="1"/>
    <col min="5379" max="5632" width="9" style="103"/>
    <col min="5633" max="5633" width="36.25" style="103" customWidth="1"/>
    <col min="5634" max="5634" width="71.875" style="103" customWidth="1"/>
    <col min="5635" max="5888" width="9" style="103"/>
    <col min="5889" max="5889" width="36.25" style="103" customWidth="1"/>
    <col min="5890" max="5890" width="71.875" style="103" customWidth="1"/>
    <col min="5891" max="6144" width="9" style="103"/>
    <col min="6145" max="6145" width="36.25" style="103" customWidth="1"/>
    <col min="6146" max="6146" width="71.875" style="103" customWidth="1"/>
    <col min="6147" max="6400" width="9" style="103"/>
    <col min="6401" max="6401" width="36.25" style="103" customWidth="1"/>
    <col min="6402" max="6402" width="71.875" style="103" customWidth="1"/>
    <col min="6403" max="6656" width="9" style="103"/>
    <col min="6657" max="6657" width="36.25" style="103" customWidth="1"/>
    <col min="6658" max="6658" width="71.875" style="103" customWidth="1"/>
    <col min="6659" max="6912" width="9" style="103"/>
    <col min="6913" max="6913" width="36.25" style="103" customWidth="1"/>
    <col min="6914" max="6914" width="71.875" style="103" customWidth="1"/>
    <col min="6915" max="7168" width="9" style="103"/>
    <col min="7169" max="7169" width="36.25" style="103" customWidth="1"/>
    <col min="7170" max="7170" width="71.875" style="103" customWidth="1"/>
    <col min="7171" max="7424" width="9" style="103"/>
    <col min="7425" max="7425" width="36.25" style="103" customWidth="1"/>
    <col min="7426" max="7426" width="71.875" style="103" customWidth="1"/>
    <col min="7427" max="7680" width="9" style="103"/>
    <col min="7681" max="7681" width="36.25" style="103" customWidth="1"/>
    <col min="7682" max="7682" width="71.875" style="103" customWidth="1"/>
    <col min="7683" max="7936" width="9" style="103"/>
    <col min="7937" max="7937" width="36.25" style="103" customWidth="1"/>
    <col min="7938" max="7938" width="71.875" style="103" customWidth="1"/>
    <col min="7939" max="8192" width="9" style="103"/>
    <col min="8193" max="8193" width="36.25" style="103" customWidth="1"/>
    <col min="8194" max="8194" width="71.875" style="103" customWidth="1"/>
    <col min="8195" max="8448" width="9" style="103"/>
    <col min="8449" max="8449" width="36.25" style="103" customWidth="1"/>
    <col min="8450" max="8450" width="71.875" style="103" customWidth="1"/>
    <col min="8451" max="8704" width="9" style="103"/>
    <col min="8705" max="8705" width="36.25" style="103" customWidth="1"/>
    <col min="8706" max="8706" width="71.875" style="103" customWidth="1"/>
    <col min="8707" max="8960" width="9" style="103"/>
    <col min="8961" max="8961" width="36.25" style="103" customWidth="1"/>
    <col min="8962" max="8962" width="71.875" style="103" customWidth="1"/>
    <col min="8963" max="9216" width="9" style="103"/>
    <col min="9217" max="9217" width="36.25" style="103" customWidth="1"/>
    <col min="9218" max="9218" width="71.875" style="103" customWidth="1"/>
    <col min="9219" max="9472" width="9" style="103"/>
    <col min="9473" max="9473" width="36.25" style="103" customWidth="1"/>
    <col min="9474" max="9474" width="71.875" style="103" customWidth="1"/>
    <col min="9475" max="9728" width="9" style="103"/>
    <col min="9729" max="9729" width="36.25" style="103" customWidth="1"/>
    <col min="9730" max="9730" width="71.875" style="103" customWidth="1"/>
    <col min="9731" max="9984" width="9" style="103"/>
    <col min="9985" max="9985" width="36.25" style="103" customWidth="1"/>
    <col min="9986" max="9986" width="71.875" style="103" customWidth="1"/>
    <col min="9987" max="10240" width="9" style="103"/>
    <col min="10241" max="10241" width="36.25" style="103" customWidth="1"/>
    <col min="10242" max="10242" width="71.875" style="103" customWidth="1"/>
    <col min="10243" max="10496" width="9" style="103"/>
    <col min="10497" max="10497" width="36.25" style="103" customWidth="1"/>
    <col min="10498" max="10498" width="71.875" style="103" customWidth="1"/>
    <col min="10499" max="10752" width="9" style="103"/>
    <col min="10753" max="10753" width="36.25" style="103" customWidth="1"/>
    <col min="10754" max="10754" width="71.875" style="103" customWidth="1"/>
    <col min="10755" max="11008" width="9" style="103"/>
    <col min="11009" max="11009" width="36.25" style="103" customWidth="1"/>
    <col min="11010" max="11010" width="71.875" style="103" customWidth="1"/>
    <col min="11011" max="11264" width="9" style="103"/>
    <col min="11265" max="11265" width="36.25" style="103" customWidth="1"/>
    <col min="11266" max="11266" width="71.875" style="103" customWidth="1"/>
    <col min="11267" max="11520" width="9" style="103"/>
    <col min="11521" max="11521" width="36.25" style="103" customWidth="1"/>
    <col min="11522" max="11522" width="71.875" style="103" customWidth="1"/>
    <col min="11523" max="11776" width="9" style="103"/>
    <col min="11777" max="11777" width="36.25" style="103" customWidth="1"/>
    <col min="11778" max="11778" width="71.875" style="103" customWidth="1"/>
    <col min="11779" max="12032" width="9" style="103"/>
    <col min="12033" max="12033" width="36.25" style="103" customWidth="1"/>
    <col min="12034" max="12034" width="71.875" style="103" customWidth="1"/>
    <col min="12035" max="12288" width="9" style="103"/>
    <col min="12289" max="12289" width="36.25" style="103" customWidth="1"/>
    <col min="12290" max="12290" width="71.875" style="103" customWidth="1"/>
    <col min="12291" max="12544" width="9" style="103"/>
    <col min="12545" max="12545" width="36.25" style="103" customWidth="1"/>
    <col min="12546" max="12546" width="71.875" style="103" customWidth="1"/>
    <col min="12547" max="12800" width="9" style="103"/>
    <col min="12801" max="12801" width="36.25" style="103" customWidth="1"/>
    <col min="12802" max="12802" width="71.875" style="103" customWidth="1"/>
    <col min="12803" max="13056" width="9" style="103"/>
    <col min="13057" max="13057" width="36.25" style="103" customWidth="1"/>
    <col min="13058" max="13058" width="71.875" style="103" customWidth="1"/>
    <col min="13059" max="13312" width="9" style="103"/>
    <col min="13313" max="13313" width="36.25" style="103" customWidth="1"/>
    <col min="13314" max="13314" width="71.875" style="103" customWidth="1"/>
    <col min="13315" max="13568" width="9" style="103"/>
    <col min="13569" max="13569" width="36.25" style="103" customWidth="1"/>
    <col min="13570" max="13570" width="71.875" style="103" customWidth="1"/>
    <col min="13571" max="13824" width="9" style="103"/>
    <col min="13825" max="13825" width="36.25" style="103" customWidth="1"/>
    <col min="13826" max="13826" width="71.875" style="103" customWidth="1"/>
    <col min="13827" max="14080" width="9" style="103"/>
    <col min="14081" max="14081" width="36.25" style="103" customWidth="1"/>
    <col min="14082" max="14082" width="71.875" style="103" customWidth="1"/>
    <col min="14083" max="14336" width="9" style="103"/>
    <col min="14337" max="14337" width="36.25" style="103" customWidth="1"/>
    <col min="14338" max="14338" width="71.875" style="103" customWidth="1"/>
    <col min="14339" max="14592" width="9" style="103"/>
    <col min="14593" max="14593" width="36.25" style="103" customWidth="1"/>
    <col min="14594" max="14594" width="71.875" style="103" customWidth="1"/>
    <col min="14595" max="14848" width="9" style="103"/>
    <col min="14849" max="14849" width="36.25" style="103" customWidth="1"/>
    <col min="14850" max="14850" width="71.875" style="103" customWidth="1"/>
    <col min="14851" max="15104" width="9" style="103"/>
    <col min="15105" max="15105" width="36.25" style="103" customWidth="1"/>
    <col min="15106" max="15106" width="71.875" style="103" customWidth="1"/>
    <col min="15107" max="15360" width="9" style="103"/>
    <col min="15361" max="15361" width="36.25" style="103" customWidth="1"/>
    <col min="15362" max="15362" width="71.875" style="103" customWidth="1"/>
    <col min="15363" max="15616" width="9" style="103"/>
    <col min="15617" max="15617" width="36.25" style="103" customWidth="1"/>
    <col min="15618" max="15618" width="71.875" style="103" customWidth="1"/>
    <col min="15619" max="15872" width="9" style="103"/>
    <col min="15873" max="15873" width="36.25" style="103" customWidth="1"/>
    <col min="15874" max="15874" width="71.875" style="103" customWidth="1"/>
    <col min="15875" max="16128" width="9" style="103"/>
    <col min="16129" max="16129" width="36.25" style="103" customWidth="1"/>
    <col min="16130" max="16130" width="71.875" style="103" customWidth="1"/>
    <col min="16131" max="16384" width="9" style="103"/>
  </cols>
  <sheetData>
    <row r="1" spans="1:2" ht="60" customHeight="1">
      <c r="A1" s="381" t="s">
        <v>144</v>
      </c>
      <c r="B1" s="381"/>
    </row>
    <row r="2" spans="1:2" ht="69.75" customHeight="1">
      <c r="A2" s="104"/>
      <c r="B2" s="105" t="s">
        <v>0</v>
      </c>
    </row>
    <row r="3" spans="1:2" s="108" customFormat="1" ht="69" customHeight="1">
      <c r="A3" s="106" t="s">
        <v>1</v>
      </c>
      <c r="B3" s="107" t="s">
        <v>167</v>
      </c>
    </row>
    <row r="4" spans="1:2" s="108" customFormat="1" ht="4.5" customHeight="1">
      <c r="A4" s="106"/>
      <c r="B4" s="107"/>
    </row>
    <row r="5" spans="1:2" s="108" customFormat="1" ht="32.25" customHeight="1">
      <c r="A5" s="106" t="s">
        <v>2</v>
      </c>
      <c r="B5" s="513" t="s">
        <v>203</v>
      </c>
    </row>
    <row r="6" spans="1:2" ht="3" customHeight="1">
      <c r="A6" s="106"/>
      <c r="B6" s="109"/>
    </row>
    <row r="7" spans="1:2" ht="30" customHeight="1">
      <c r="A7" s="110" t="s">
        <v>3</v>
      </c>
      <c r="B7" s="111" t="s">
        <v>168</v>
      </c>
    </row>
    <row r="8" spans="1:2" ht="5.25" customHeight="1">
      <c r="A8" s="106"/>
      <c r="B8" s="109"/>
    </row>
    <row r="9" spans="1:2" ht="18.75" customHeight="1">
      <c r="A9" s="382" t="s">
        <v>4</v>
      </c>
      <c r="B9" s="223" t="s">
        <v>165</v>
      </c>
    </row>
    <row r="10" spans="1:2" ht="18.75" customHeight="1">
      <c r="A10" s="382"/>
      <c r="B10" s="112" t="s">
        <v>5</v>
      </c>
    </row>
    <row r="11" spans="1:2" ht="18.75" customHeight="1">
      <c r="A11" s="382"/>
      <c r="B11" s="112" t="s">
        <v>6</v>
      </c>
    </row>
    <row r="12" spans="1:2" ht="18.75" customHeight="1">
      <c r="A12" s="382"/>
      <c r="B12" s="112" t="s">
        <v>7</v>
      </c>
    </row>
    <row r="13" spans="1:2" ht="18.75" customHeight="1">
      <c r="A13" s="382"/>
      <c r="B13" s="112" t="s">
        <v>8</v>
      </c>
    </row>
    <row r="14" spans="1:2" s="114" customFormat="1" ht="41.25" customHeight="1">
      <c r="A14" s="382"/>
      <c r="B14" s="113" t="s">
        <v>156</v>
      </c>
    </row>
  </sheetData>
  <sheetProtection algorithmName="SHA-512" hashValue="csj8oFwpBVbtHvGMRt9X6mIVTKSG5dtTsOxhqL1/wpjsZICbzjPyyp3/CovECFqOpTt9KS7AA19P40xZXS/Psg==" saltValue="lExp2ri0dGTDBzT98IAsEQ==" spinCount="100000" sheet="1" formatCells="0" formatColumns="0" formatRows="0" selectLockedCells="1" sort="0"/>
  <mergeCells count="2">
    <mergeCell ref="A1:B1"/>
    <mergeCell ref="A9:A14"/>
  </mergeCells>
  <pageMargins left="0.7" right="0.7" top="0.75" bottom="0.75" header="0.3" footer="0.3"/>
  <pageSetup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2" tint="-0.249977111117893"/>
    <pageSetUpPr autoPageBreaks="0" fitToPage="1"/>
  </sheetPr>
  <dimension ref="A1:J19"/>
  <sheetViews>
    <sheetView showGridLines="0" view="pageBreakPreview" zoomScale="85" zoomScaleNormal="100" zoomScaleSheetLayoutView="85" workbookViewId="0">
      <selection activeCell="M7" sqref="M7"/>
    </sheetView>
  </sheetViews>
  <sheetFormatPr defaultColWidth="8" defaultRowHeight="13.5"/>
  <cols>
    <col min="1" max="1" width="8.625" style="14" customWidth="1"/>
    <col min="2" max="2" width="11.125" style="14" customWidth="1"/>
    <col min="3" max="4" width="38.625" style="14" customWidth="1"/>
    <col min="5" max="5" width="12.625" style="14" customWidth="1"/>
    <col min="6" max="6" width="8.625" style="9" customWidth="1"/>
    <col min="7" max="9" width="8" style="9" customWidth="1"/>
    <col min="10" max="16384" width="8" style="3"/>
  </cols>
  <sheetData>
    <row r="1" spans="1:10" ht="36.75" customHeight="1">
      <c r="A1" s="42"/>
      <c r="B1" s="383" t="s">
        <v>9</v>
      </c>
      <c r="C1" s="384"/>
      <c r="D1" s="384"/>
      <c r="E1" s="385"/>
      <c r="F1" s="41"/>
      <c r="G1" s="1"/>
      <c r="H1" s="1"/>
      <c r="I1" s="1"/>
      <c r="J1" s="2"/>
    </row>
    <row r="2" spans="1:10" ht="52.5" customHeight="1">
      <c r="A2" s="400" t="s">
        <v>10</v>
      </c>
      <c r="B2" s="388" t="str">
        <f>"Package: " &amp;Basic!B3</f>
        <v>Package: Rectification works on pile at Loc.no.46 of POWERGRID 132kV Pasighat- Roing Transmission Line.</v>
      </c>
      <c r="C2" s="389"/>
      <c r="D2" s="389"/>
      <c r="E2" s="390"/>
      <c r="F2" s="403" t="str">
        <f>B4</f>
        <v>Specification Ref. No.:NESH/CSM/1500-1460/BPS_Price Part</v>
      </c>
      <c r="G2" s="1"/>
      <c r="H2" s="1"/>
      <c r="I2" s="1"/>
      <c r="J2" s="2"/>
    </row>
    <row r="3" spans="1:10" ht="24.75" customHeight="1">
      <c r="A3" s="401"/>
      <c r="B3" s="391" t="str">
        <f>"Limited Tender Enquiry Ref. No.:" &amp;Basic!B5</f>
        <v>Limited Tender Enquiry Ref. No.:NESH/CSM/1500-1460/  Dated:01.08.2025</v>
      </c>
      <c r="C3" s="392"/>
      <c r="D3" s="392"/>
      <c r="E3" s="393"/>
      <c r="F3" s="404"/>
      <c r="G3" s="1"/>
      <c r="H3" s="1"/>
      <c r="I3" s="1"/>
      <c r="J3" s="2"/>
    </row>
    <row r="4" spans="1:10" ht="26.25" customHeight="1">
      <c r="A4" s="401"/>
      <c r="B4" s="391" t="str">
        <f>"Specification Ref. No.:" &amp;Basic!B7</f>
        <v>Specification Ref. No.:NESH/CSM/1500-1460/BPS_Price Part</v>
      </c>
      <c r="C4" s="392"/>
      <c r="D4" s="392"/>
      <c r="E4" s="393"/>
      <c r="F4" s="404"/>
      <c r="G4" s="1"/>
      <c r="H4" s="1"/>
      <c r="I4" s="1"/>
      <c r="J4" s="2"/>
    </row>
    <row r="5" spans="1:10" ht="39.950000000000003" customHeight="1">
      <c r="A5" s="401"/>
      <c r="B5" s="40">
        <v>1</v>
      </c>
      <c r="C5" s="386" t="s">
        <v>197</v>
      </c>
      <c r="D5" s="386"/>
      <c r="E5" s="387"/>
      <c r="F5" s="404"/>
      <c r="G5" s="7"/>
      <c r="H5" s="7"/>
      <c r="I5" s="1"/>
      <c r="J5" s="2"/>
    </row>
    <row r="6" spans="1:10" ht="36" customHeight="1">
      <c r="A6" s="401"/>
      <c r="B6" s="40">
        <v>2</v>
      </c>
      <c r="C6" s="386" t="s">
        <v>163</v>
      </c>
      <c r="D6" s="386"/>
      <c r="E6" s="387"/>
      <c r="F6" s="404"/>
      <c r="G6" s="1"/>
      <c r="H6" s="1"/>
      <c r="I6" s="1"/>
      <c r="J6" s="2"/>
    </row>
    <row r="7" spans="1:10" s="9" customFormat="1" ht="30" customHeight="1">
      <c r="A7" s="401"/>
      <c r="B7" s="40">
        <v>3</v>
      </c>
      <c r="C7" s="386" t="s">
        <v>11</v>
      </c>
      <c r="D7" s="386"/>
      <c r="E7" s="387"/>
      <c r="F7" s="404"/>
      <c r="G7" s="1"/>
      <c r="H7" s="1"/>
      <c r="I7" s="1"/>
      <c r="J7" s="1"/>
    </row>
    <row r="8" spans="1:10" ht="52.5" hidden="1" customHeight="1">
      <c r="A8" s="401"/>
      <c r="B8" s="40">
        <v>4</v>
      </c>
      <c r="C8" s="386" t="s">
        <v>12</v>
      </c>
      <c r="D8" s="386"/>
      <c r="E8" s="387"/>
      <c r="F8" s="404"/>
      <c r="G8" s="1"/>
      <c r="H8" s="1"/>
      <c r="I8" s="1"/>
      <c r="J8" s="2"/>
    </row>
    <row r="9" spans="1:10" ht="9.75" customHeight="1">
      <c r="A9" s="401"/>
      <c r="B9" s="5"/>
      <c r="C9" s="4"/>
      <c r="D9" s="4"/>
      <c r="E9" s="6"/>
      <c r="F9" s="404"/>
      <c r="G9" s="1"/>
      <c r="H9" s="1"/>
      <c r="I9" s="1"/>
      <c r="J9" s="2"/>
    </row>
    <row r="10" spans="1:10" ht="36" customHeight="1">
      <c r="A10" s="401"/>
      <c r="B10" s="118" t="s">
        <v>13</v>
      </c>
      <c r="C10" s="410" t="s">
        <v>14</v>
      </c>
      <c r="D10" s="410"/>
      <c r="E10" s="411"/>
      <c r="F10" s="404"/>
      <c r="G10" s="1"/>
      <c r="H10" s="1"/>
      <c r="I10" s="1"/>
      <c r="J10" s="2"/>
    </row>
    <row r="11" spans="1:10" ht="20.25" customHeight="1">
      <c r="A11" s="401"/>
      <c r="B11" s="119"/>
      <c r="C11" s="120"/>
      <c r="D11" s="120"/>
      <c r="E11" s="121"/>
      <c r="F11" s="404"/>
      <c r="G11" s="1"/>
      <c r="H11" s="1"/>
      <c r="I11" s="1"/>
      <c r="J11" s="2"/>
    </row>
    <row r="12" spans="1:10" ht="27.75" customHeight="1">
      <c r="A12" s="401"/>
      <c r="B12" s="412" t="s">
        <v>15</v>
      </c>
      <c r="C12" s="413"/>
      <c r="D12" s="413"/>
      <c r="E12" s="414"/>
      <c r="F12" s="404"/>
      <c r="G12" s="1"/>
      <c r="H12" s="1"/>
      <c r="I12" s="1"/>
      <c r="J12" s="2"/>
    </row>
    <row r="13" spans="1:10" ht="24" customHeight="1">
      <c r="A13" s="401"/>
      <c r="B13" s="408"/>
      <c r="C13" s="409"/>
      <c r="D13" s="409"/>
      <c r="E13" s="8"/>
      <c r="F13" s="404"/>
    </row>
    <row r="14" spans="1:10" ht="15.95" customHeight="1">
      <c r="A14" s="402"/>
      <c r="B14" s="394"/>
      <c r="C14" s="395"/>
      <c r="D14" s="395"/>
      <c r="E14" s="10"/>
      <c r="F14" s="405"/>
      <c r="G14" s="1"/>
      <c r="H14" s="1"/>
      <c r="I14" s="1"/>
      <c r="J14" s="2"/>
    </row>
    <row r="15" spans="1:10" ht="24" customHeight="1">
      <c r="A15" s="399"/>
      <c r="B15" s="396"/>
      <c r="C15" s="397"/>
      <c r="D15" s="397"/>
      <c r="E15" s="8"/>
      <c r="F15" s="398"/>
      <c r="G15" s="11"/>
      <c r="H15" s="11"/>
      <c r="I15" s="11"/>
      <c r="J15" s="11"/>
    </row>
    <row r="16" spans="1:10" ht="15.95" customHeight="1">
      <c r="A16" s="399"/>
      <c r="B16" s="406"/>
      <c r="C16" s="407"/>
      <c r="D16" s="407"/>
      <c r="E16" s="12"/>
      <c r="F16" s="398"/>
      <c r="G16" s="11"/>
      <c r="H16" s="11"/>
      <c r="I16" s="11"/>
      <c r="J16" s="11"/>
    </row>
    <row r="17" spans="1:10" ht="15.75">
      <c r="A17" s="4"/>
      <c r="B17" s="13"/>
      <c r="C17" s="13"/>
      <c r="D17" s="13"/>
      <c r="E17" s="13"/>
      <c r="F17" s="1"/>
      <c r="G17" s="1"/>
      <c r="H17" s="1"/>
      <c r="I17" s="1"/>
      <c r="J17" s="2"/>
    </row>
    <row r="18" spans="1:10" ht="15.75">
      <c r="A18" s="4"/>
      <c r="B18" s="4"/>
      <c r="C18" s="4"/>
      <c r="D18" s="4"/>
      <c r="E18" s="4"/>
      <c r="F18" s="1"/>
      <c r="G18" s="1"/>
      <c r="H18" s="1"/>
      <c r="I18" s="1"/>
      <c r="J18" s="2"/>
    </row>
    <row r="19" spans="1:10" ht="15.75">
      <c r="A19" s="4"/>
      <c r="B19" s="4"/>
      <c r="C19" s="4"/>
      <c r="D19" s="4"/>
      <c r="E19" s="4"/>
      <c r="F19" s="1"/>
      <c r="G19" s="1"/>
      <c r="H19" s="1"/>
      <c r="I19" s="1"/>
      <c r="J19" s="2"/>
    </row>
  </sheetData>
  <sheetProtection algorithmName="SHA-512" hashValue="nBh+zBNldCMluAaoJhpn8sNxapuIFhmFbmoxtzG6dTw1m037iPAsJIkP7x7Bn84g7flCqzzb6okxN6Glr3QAcA==" saltValue="FqLZWqwwwGO4iTaB6LVN8Q==" spinCount="100000" sheet="1" formatCells="0" formatColumns="0" formatRows="0" selectLockedCells="1" sort="0"/>
  <customSheetViews>
    <customSheetView guid="{A6F13BD3-B96C-452C-968D-78F6E5959979}" scale="90" showGridLines="0" hiddenRows="1" view="pageBreakPreview">
      <selection activeCell="I24" sqref="I24"/>
      <pageMargins left="0" right="0" top="0" bottom="0" header="0" footer="0"/>
      <printOptions horizontalCentered="1"/>
      <pageSetup paperSize="9" orientation="landscape" r:id="rId1"/>
      <headerFooter alignWithMargins="0"/>
    </customSheetView>
    <customSheetView guid="{2F2FBC91-79AB-49BF-B046-986FA957665E}" scale="90" showGridLines="0" hiddenRows="1" view="pageBreakPreview">
      <selection activeCell="B2" sqref="B2:E2"/>
      <pageMargins left="0" right="0" top="0" bottom="0" header="0" footer="0"/>
      <printOptions horizontalCentered="1"/>
      <pageSetup paperSize="9" orientation="landscape" r:id="rId2"/>
      <headerFooter alignWithMargins="0"/>
    </customSheetView>
    <customSheetView guid="{AD86AC6C-B2E5-489A-BA08-94D78CF752AB}" scale="90" showGridLines="0" hiddenRows="1" view="pageBreakPreview">
      <selection activeCell="C25" sqref="C25"/>
      <pageMargins left="0" right="0" top="0" bottom="0" header="0" footer="0"/>
      <printOptions horizontalCentered="1"/>
      <pageSetup paperSize="9" orientation="landscape" r:id="rId3"/>
      <headerFooter alignWithMargins="0"/>
    </customSheetView>
    <customSheetView guid="{996AFBE6-B482-42C1-8052-EFE8998821C2}" showGridLines="0" hiddenRows="1">
      <selection activeCell="B2" sqref="B2:E2"/>
      <pageMargins left="0" right="0" top="0" bottom="0" header="0" footer="0"/>
      <printOptions horizontalCentered="1"/>
      <pageSetup paperSize="9" orientation="landscape" r:id="rId4"/>
      <headerFooter alignWithMargins="0"/>
    </customSheetView>
    <customSheetView guid="{85C5F000-3F2E-4A34-B83F-6CE80CF74968}" scale="60" showGridLines="0" hiddenRows="1" view="pageBreakPreview" topLeftCell="A2">
      <selection activeCell="B2" sqref="B2:E2"/>
      <pageMargins left="0" right="0" top="0" bottom="0" header="0" footer="0"/>
      <printOptions horizontalCentered="1"/>
      <pageSetup paperSize="9" orientation="landscape" r:id="rId5"/>
      <headerFooter alignWithMargins="0"/>
    </customSheetView>
    <customSheetView guid="{B95AE71C-5BDA-4E26-8FE3-DB001AA67062}" showGridLines="0" hiddenRows="1">
      <selection activeCell="B2" sqref="B2:E2"/>
      <pageMargins left="0" right="0" top="0" bottom="0" header="0" footer="0"/>
      <printOptions horizontalCentered="1"/>
      <pageSetup paperSize="9" orientation="landscape" r:id="rId6"/>
      <headerFooter alignWithMargins="0"/>
    </customSheetView>
    <customSheetView guid="{2CE5BBB8-7D2C-4EA1-98DE-92BEDF0C8A97}" showGridLines="0" hiddenRows="1">
      <selection activeCell="B2" sqref="B2:E2"/>
      <pageMargins left="0" right="0" top="0" bottom="0" header="0" footer="0"/>
      <printOptions horizontalCentered="1"/>
      <pageSetup paperSize="9" orientation="landscape" r:id="rId7"/>
      <headerFooter alignWithMargins="0"/>
    </customSheetView>
    <customSheetView guid="{75ADC1CB-B2FC-4413-A994-9BBA99DCA57A}" showGridLines="0" hiddenRows="1">
      <selection activeCell="B2" sqref="B2:E2"/>
      <pageMargins left="0" right="0" top="0" bottom="0" header="0" footer="0"/>
      <printOptions horizontalCentered="1"/>
      <pageSetup paperSize="9" orientation="landscape" r:id="rId8"/>
      <headerFooter alignWithMargins="0"/>
    </customSheetView>
    <customSheetView guid="{611D8B62-9C40-451B-ABB4-92F111B2BF43}" showGridLines="0" hiddenRows="1">
      <selection activeCell="B14" sqref="B14:D14"/>
      <pageMargins left="0" right="0" top="0" bottom="0" header="0" footer="0"/>
      <printOptions horizontalCentered="1"/>
      <pageSetup paperSize="9" orientation="landscape" r:id="rId9"/>
      <headerFooter alignWithMargins="0"/>
    </customSheetView>
    <customSheetView guid="{27A45B7A-04F2-4516-B80B-5ED0825D4ED3}" showGridLines="0" hiddenRows="1">
      <selection activeCell="B14" sqref="B14:D14"/>
      <pageMargins left="0" right="0" top="0" bottom="0" header="0" footer="0"/>
      <printOptions horizontalCentered="1"/>
      <pageSetup paperSize="9" orientation="landscape" r:id="rId10"/>
      <headerFooter alignWithMargins="0"/>
    </customSheetView>
    <customSheetView guid="{14D7F02E-BCCA-4517-ABC7-537FF4AEB67A}" showGridLines="0">
      <selection activeCell="B2" sqref="B2:E2"/>
      <pageMargins left="0" right="0" top="0" bottom="0" header="0" footer="0"/>
      <printOptions horizontalCentered="1"/>
      <pageSetup paperSize="9" orientation="landscape" r:id="rId11"/>
      <headerFooter alignWithMargins="0"/>
    </customSheetView>
    <customSheetView guid="{01ACF2E1-8E61-4459-ABC1-B6C183DEED61}" showGridLines="0" showRuler="0">
      <pageMargins left="0" right="0" top="0" bottom="0" header="0" footer="0"/>
      <printOptions horizontalCentered="1"/>
      <pageSetup paperSize="9" orientation="landscape" r:id="rId12"/>
      <headerFooter alignWithMargins="0"/>
    </customSheetView>
    <customSheetView guid="{4F65FF32-EC61-4022-A399-2986D7B6B8B3}" showGridLines="0" showRuler="0">
      <selection activeCell="B2" sqref="B2:E2"/>
      <pageMargins left="0" right="0" top="0" bottom="0" header="0" footer="0"/>
      <printOptions horizontalCentered="1"/>
      <pageSetup paperSize="9" orientation="landscape" r:id="rId13"/>
      <headerFooter alignWithMargins="0"/>
    </customSheetView>
    <customSheetView guid="{091A6405-72DB-46E0-B81A-EC53A5C58396}" showGridLines="0" hiddenRows="1">
      <selection activeCell="B2" sqref="B2:E2"/>
      <pageMargins left="0" right="0" top="0" bottom="0" header="0" footer="0"/>
      <printOptions horizontalCentered="1"/>
      <pageSetup paperSize="9" orientation="landscape" r:id="rId14"/>
      <headerFooter alignWithMargins="0"/>
    </customSheetView>
    <customSheetView guid="{3AF5D368-0F40-4903-B06B-A4E8DE0BBD2F}" showGridLines="0" hiddenRows="1">
      <selection activeCell="B14" sqref="B14:D14"/>
      <pageMargins left="0" right="0" top="0" bottom="0" header="0" footer="0"/>
      <printOptions horizontalCentered="1"/>
      <pageSetup paperSize="9" orientation="landscape" r:id="rId15"/>
      <headerFooter alignWithMargins="0"/>
    </customSheetView>
    <customSheetView guid="{38BADFEC-005D-4348-A1C4-C10C151F5DFC}" showGridLines="0" hiddenRows="1">
      <selection activeCell="B5" sqref="B5"/>
      <pageMargins left="0" right="0" top="0" bottom="0" header="0" footer="0"/>
      <printOptions horizontalCentered="1"/>
      <pageSetup paperSize="9" orientation="landscape" r:id="rId16"/>
      <headerFooter alignWithMargins="0"/>
    </customSheetView>
    <customSheetView guid="{693AE0F1-9847-4E6A-B08E-BAB67D33B621}" showGridLines="0" hiddenRows="1" topLeftCell="A14">
      <selection activeCell="B2" sqref="B2:E2"/>
      <pageMargins left="0" right="0" top="0" bottom="0" header="0" footer="0"/>
      <printOptions horizontalCentered="1"/>
      <pageSetup paperSize="9" orientation="landscape" r:id="rId17"/>
      <headerFooter alignWithMargins="0"/>
    </customSheetView>
    <customSheetView guid="{DECF7153-B692-414F-BA42-AEEFA09CA6EC}" showGridLines="0" hiddenRows="1">
      <selection activeCell="B2" sqref="B2:E2"/>
      <pageMargins left="0" right="0" top="0" bottom="0" header="0" footer="0"/>
      <printOptions horizontalCentered="1"/>
      <pageSetup paperSize="9" orientation="landscape" r:id="rId18"/>
      <headerFooter alignWithMargins="0"/>
    </customSheetView>
    <customSheetView guid="{89820FCD-8AFD-42C4-B05F-5701FCC12354}" showGridLines="0" hiddenRows="1">
      <selection activeCell="B2" sqref="B2:E2"/>
      <pageMargins left="0" right="0" top="0" bottom="0" header="0" footer="0"/>
      <printOptions horizontalCentered="1"/>
      <pageSetup paperSize="9" orientation="landscape" r:id="rId19"/>
      <headerFooter alignWithMargins="0"/>
    </customSheetView>
    <customSheetView guid="{B7DA3930-F502-4F10-B6E9-DF93489BC550}" showGridLines="0" hiddenRows="1">
      <selection activeCell="B2" sqref="B2:E2"/>
      <pageMargins left="0" right="0" top="0" bottom="0" header="0" footer="0"/>
      <printOptions horizontalCentered="1"/>
      <pageSetup paperSize="9" orientation="landscape" r:id="rId20"/>
      <headerFooter alignWithMargins="0"/>
    </customSheetView>
    <customSheetView guid="{8DCF598F-E3E8-4517-8889-6DF83747DD2A}" scale="90" showGridLines="0" hiddenRows="1" view="pageBreakPreview">
      <selection activeCell="B2" sqref="B2:E2"/>
      <pageMargins left="0" right="0" top="0" bottom="0" header="0" footer="0"/>
      <printOptions horizontalCentered="1"/>
      <pageSetup paperSize="9" orientation="landscape" r:id="rId21"/>
      <headerFooter alignWithMargins="0"/>
    </customSheetView>
    <customSheetView guid="{7FEA3959-92A6-4B7E-927B-087EAC5E7414}" scale="90" showGridLines="0" hiddenRows="1" view="pageBreakPreview" topLeftCell="A5">
      <selection activeCell="C23" sqref="C23"/>
      <pageMargins left="0" right="0" top="0" bottom="0" header="0" footer="0"/>
      <printOptions horizontalCentered="1"/>
      <pageSetup paperSize="9" orientation="landscape" r:id="rId22"/>
      <headerFooter alignWithMargins="0"/>
    </customSheetView>
    <customSheetView guid="{1A69D62F-E881-40D6-8A9A-90D0B2FD17F9}" scale="90" showGridLines="0" hiddenRows="1" view="pageBreakPreview">
      <selection activeCell="I8" sqref="I8"/>
      <pageMargins left="0" right="0" top="0" bottom="0" header="0" footer="0"/>
      <printOptions horizontalCentered="1"/>
      <pageSetup paperSize="9" orientation="landscape" r:id="rId23"/>
      <headerFooter alignWithMargins="0"/>
    </customSheetView>
    <customSheetView guid="{92E4643E-E153-4A15-ADC8-B3E5FA86113E}" scale="90" showGridLines="0" hiddenRows="1" view="pageBreakPreview">
      <selection activeCell="I24" sqref="I24"/>
      <pageMargins left="0" right="0" top="0" bottom="0" header="0" footer="0"/>
      <printOptions horizontalCentered="1"/>
      <pageSetup paperSize="9" orientation="landscape" r:id="rId24"/>
      <headerFooter alignWithMargins="0"/>
    </customSheetView>
  </customSheetViews>
  <mergeCells count="18">
    <mergeCell ref="B14:D14"/>
    <mergeCell ref="B15:D15"/>
    <mergeCell ref="F15:F16"/>
    <mergeCell ref="A15:A16"/>
    <mergeCell ref="A2:A14"/>
    <mergeCell ref="F2:F14"/>
    <mergeCell ref="B16:D16"/>
    <mergeCell ref="B13:D13"/>
    <mergeCell ref="C7:E7"/>
    <mergeCell ref="C8:E8"/>
    <mergeCell ref="B3:E3"/>
    <mergeCell ref="C10:E10"/>
    <mergeCell ref="B12:E12"/>
    <mergeCell ref="B1:E1"/>
    <mergeCell ref="C5:E5"/>
    <mergeCell ref="C6:E6"/>
    <mergeCell ref="B2:E2"/>
    <mergeCell ref="B4:E4"/>
  </mergeCells>
  <phoneticPr fontId="5" type="noConversion"/>
  <hyperlinks>
    <hyperlink ref="B12:E12" location="Instructions!Print_Area" display="Click to Proceed" xr:uid="{00000000-0004-0000-0100-000000000000}"/>
  </hyperlinks>
  <printOptions horizontalCentered="1"/>
  <pageMargins left="0.15748031496063" right="0.23622047244094499" top="0.78" bottom="0.98425196850393704" header="0.35433070866141703" footer="0.511811023622047"/>
  <pageSetup paperSize="9" scale="86" fitToHeight="0" orientation="portrait" r:id="rId25"/>
  <headerFooter alignWithMargins="0"/>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tabColor theme="4" tint="-0.249977111117893"/>
  </sheetPr>
  <dimension ref="A1:K120"/>
  <sheetViews>
    <sheetView showGridLines="0" view="pageBreakPreview" zoomScale="85" zoomScaleSheetLayoutView="85" workbookViewId="0">
      <selection activeCell="D32" sqref="D32"/>
    </sheetView>
  </sheetViews>
  <sheetFormatPr defaultColWidth="9" defaultRowHeight="16.5"/>
  <cols>
    <col min="1" max="1" width="9" style="45"/>
    <col min="2" max="2" width="9" style="46"/>
    <col min="3" max="3" width="72.625" style="46" customWidth="1"/>
    <col min="4" max="4" width="66.125" style="57" customWidth="1"/>
    <col min="5" max="16384" width="9" style="44"/>
  </cols>
  <sheetData>
    <row r="1" spans="1:11" ht="45" customHeight="1">
      <c r="A1" s="417" t="str">
        <f>Basic!B3</f>
        <v>Rectification works on pile at Loc.no.46 of POWERGRID 132kV Pasighat- Roing Transmission Line.</v>
      </c>
      <c r="B1" s="417"/>
      <c r="C1" s="417"/>
      <c r="D1" s="43"/>
      <c r="E1" s="66"/>
      <c r="F1" s="66"/>
      <c r="G1" s="66"/>
      <c r="H1" s="66"/>
      <c r="I1" s="66"/>
      <c r="J1" s="66"/>
      <c r="K1" s="66"/>
    </row>
    <row r="2" spans="1:11" ht="18" customHeight="1">
      <c r="B2" s="46" t="str">
        <f>"Specification No.: "&amp;Basic!B5</f>
        <v>Specification No.: NESH/CSM/1500-1460/  Dated:01.08.2025</v>
      </c>
      <c r="D2" s="47"/>
      <c r="E2" s="48"/>
      <c r="F2" s="48"/>
      <c r="G2" s="48"/>
      <c r="H2" s="48"/>
      <c r="I2" s="48"/>
      <c r="J2" s="48"/>
      <c r="K2" s="48"/>
    </row>
    <row r="3" spans="1:11" ht="18" customHeight="1">
      <c r="A3" s="49" t="s">
        <v>16</v>
      </c>
      <c r="B3" s="46" t="s">
        <v>17</v>
      </c>
      <c r="D3" s="50"/>
      <c r="E3" s="51"/>
      <c r="F3" s="51"/>
      <c r="G3" s="51"/>
      <c r="H3" s="51"/>
      <c r="I3" s="51"/>
      <c r="J3" s="51"/>
      <c r="K3" s="51"/>
    </row>
    <row r="4" spans="1:11" ht="18" customHeight="1">
      <c r="B4" s="52" t="s">
        <v>18</v>
      </c>
      <c r="C4" s="53" t="s">
        <v>19</v>
      </c>
      <c r="D4" s="50"/>
      <c r="E4" s="51"/>
      <c r="F4" s="51"/>
      <c r="G4" s="51"/>
      <c r="H4" s="51"/>
      <c r="I4" s="51"/>
      <c r="J4" s="51"/>
      <c r="K4" s="51"/>
    </row>
    <row r="5" spans="1:11" ht="38.1" customHeight="1">
      <c r="B5" s="52" t="s">
        <v>20</v>
      </c>
      <c r="C5" s="53" t="s">
        <v>21</v>
      </c>
      <c r="D5" s="50"/>
      <c r="E5" s="51"/>
      <c r="F5" s="51"/>
      <c r="G5" s="51"/>
      <c r="H5" s="51"/>
      <c r="I5" s="51"/>
      <c r="J5" s="51"/>
      <c r="K5" s="51"/>
    </row>
    <row r="6" spans="1:11" ht="18" customHeight="1">
      <c r="B6" s="52" t="s">
        <v>22</v>
      </c>
      <c r="C6" s="53" t="s">
        <v>23</v>
      </c>
      <c r="D6" s="50"/>
      <c r="E6" s="51"/>
      <c r="F6" s="51"/>
      <c r="G6" s="51"/>
      <c r="H6" s="51"/>
      <c r="I6" s="51"/>
      <c r="J6" s="51"/>
      <c r="K6" s="51"/>
    </row>
    <row r="7" spans="1:11" ht="18" customHeight="1">
      <c r="B7" s="52" t="s">
        <v>24</v>
      </c>
      <c r="C7" s="53" t="s">
        <v>25</v>
      </c>
      <c r="D7" s="50"/>
      <c r="E7" s="51"/>
      <c r="F7" s="51"/>
      <c r="G7" s="51"/>
      <c r="H7" s="51"/>
      <c r="I7" s="51"/>
      <c r="J7" s="51"/>
      <c r="K7" s="51"/>
    </row>
    <row r="8" spans="1:11" ht="18" customHeight="1">
      <c r="B8" s="52" t="s">
        <v>26</v>
      </c>
      <c r="C8" s="53" t="s">
        <v>27</v>
      </c>
      <c r="D8" s="50"/>
      <c r="E8" s="51"/>
      <c r="F8" s="51"/>
      <c r="G8" s="51"/>
      <c r="H8" s="51"/>
      <c r="I8" s="51"/>
      <c r="J8" s="51"/>
      <c r="K8" s="51"/>
    </row>
    <row r="9" spans="1:11" ht="18" customHeight="1">
      <c r="B9" s="52" t="s">
        <v>28</v>
      </c>
      <c r="C9" s="53" t="s">
        <v>29</v>
      </c>
      <c r="D9" s="50"/>
      <c r="E9" s="51"/>
      <c r="F9" s="51"/>
      <c r="G9" s="51"/>
      <c r="H9" s="51"/>
      <c r="I9" s="51"/>
      <c r="J9" s="51"/>
      <c r="K9" s="51"/>
    </row>
    <row r="10" spans="1:11" ht="18" customHeight="1">
      <c r="B10" s="52"/>
      <c r="C10" s="53"/>
      <c r="D10" s="50"/>
      <c r="E10" s="51"/>
      <c r="F10" s="51"/>
      <c r="G10" s="51"/>
      <c r="H10" s="51"/>
      <c r="I10" s="51"/>
      <c r="J10" s="51"/>
      <c r="K10" s="51"/>
    </row>
    <row r="11" spans="1:11" ht="18" customHeight="1">
      <c r="A11" s="49" t="s">
        <v>30</v>
      </c>
      <c r="B11" s="46" t="s">
        <v>31</v>
      </c>
      <c r="D11" s="50"/>
      <c r="E11" s="51"/>
      <c r="F11" s="51"/>
      <c r="G11" s="51"/>
      <c r="H11" s="51"/>
      <c r="I11" s="51"/>
      <c r="J11" s="51"/>
      <c r="K11" s="51"/>
    </row>
    <row r="12" spans="1:11" ht="18" customHeight="1">
      <c r="B12" s="415" t="s">
        <v>32</v>
      </c>
      <c r="C12" s="415"/>
      <c r="D12" s="54"/>
      <c r="E12" s="51"/>
      <c r="F12" s="51"/>
      <c r="G12" s="51"/>
      <c r="H12" s="51"/>
      <c r="I12" s="51"/>
      <c r="J12" s="51"/>
      <c r="K12" s="51"/>
    </row>
    <row r="13" spans="1:11" ht="18" customHeight="1">
      <c r="B13" s="55"/>
      <c r="C13" s="53" t="s">
        <v>33</v>
      </c>
      <c r="D13" s="50"/>
      <c r="E13" s="51"/>
      <c r="F13" s="51"/>
      <c r="G13" s="51"/>
      <c r="H13" s="51"/>
      <c r="I13" s="51"/>
      <c r="J13" s="51"/>
      <c r="K13" s="51"/>
    </row>
    <row r="14" spans="1:11" ht="18" customHeight="1">
      <c r="B14" s="415" t="s">
        <v>34</v>
      </c>
      <c r="C14" s="415"/>
      <c r="D14" s="54"/>
      <c r="E14" s="51"/>
      <c r="F14" s="51"/>
      <c r="G14" s="51"/>
      <c r="H14" s="51"/>
      <c r="I14" s="51"/>
      <c r="J14" s="51"/>
      <c r="K14" s="51"/>
    </row>
    <row r="15" spans="1:11" ht="38.1" customHeight="1">
      <c r="B15" s="56" t="s">
        <v>35</v>
      </c>
      <c r="C15" s="53" t="s">
        <v>36</v>
      </c>
      <c r="D15" s="50"/>
      <c r="E15" s="51"/>
      <c r="F15" s="51"/>
      <c r="G15" s="51"/>
      <c r="H15" s="51"/>
      <c r="I15" s="51"/>
      <c r="J15" s="51"/>
      <c r="K15" s="51"/>
    </row>
    <row r="16" spans="1:11" ht="28.5" customHeight="1">
      <c r="B16" s="56" t="s">
        <v>35</v>
      </c>
      <c r="C16" s="53" t="s">
        <v>37</v>
      </c>
      <c r="D16" s="50"/>
      <c r="E16" s="51"/>
      <c r="F16" s="51"/>
      <c r="G16" s="51"/>
      <c r="H16" s="51"/>
      <c r="I16" s="51"/>
      <c r="J16" s="51"/>
      <c r="K16" s="51"/>
    </row>
    <row r="17" spans="2:11" ht="42" customHeight="1">
      <c r="B17" s="56" t="s">
        <v>35</v>
      </c>
      <c r="C17" s="53" t="s">
        <v>38</v>
      </c>
      <c r="D17" s="50"/>
      <c r="E17" s="51"/>
      <c r="F17" s="51"/>
      <c r="G17" s="51"/>
      <c r="H17" s="51"/>
      <c r="I17" s="51"/>
      <c r="J17" s="51"/>
      <c r="K17" s="51"/>
    </row>
    <row r="18" spans="2:11" ht="22.5" customHeight="1">
      <c r="B18" s="56" t="s">
        <v>35</v>
      </c>
      <c r="C18" s="53" t="s">
        <v>39</v>
      </c>
      <c r="D18" s="50"/>
      <c r="E18" s="51"/>
      <c r="F18" s="51"/>
      <c r="G18" s="51"/>
      <c r="H18" s="51"/>
      <c r="I18" s="51"/>
      <c r="J18" s="51"/>
      <c r="K18" s="51"/>
    </row>
    <row r="19" spans="2:11" ht="25.5" customHeight="1">
      <c r="B19" s="56" t="s">
        <v>35</v>
      </c>
      <c r="C19" s="53" t="s">
        <v>40</v>
      </c>
      <c r="D19" s="50"/>
      <c r="E19" s="51"/>
      <c r="F19" s="51"/>
      <c r="G19" s="51"/>
      <c r="H19" s="51"/>
      <c r="I19" s="51"/>
      <c r="J19" s="51"/>
      <c r="K19" s="51"/>
    </row>
    <row r="20" spans="2:11" ht="18" customHeight="1">
      <c r="B20" s="56" t="s">
        <v>35</v>
      </c>
      <c r="C20" s="53" t="s">
        <v>41</v>
      </c>
      <c r="D20" s="50"/>
      <c r="E20" s="51"/>
      <c r="F20" s="51"/>
      <c r="G20" s="51"/>
      <c r="H20" s="51"/>
      <c r="I20" s="51"/>
      <c r="J20" s="51"/>
      <c r="K20" s="51"/>
    </row>
    <row r="21" spans="2:11" ht="18" customHeight="1">
      <c r="B21" s="415" t="s">
        <v>145</v>
      </c>
      <c r="C21" s="415"/>
      <c r="D21" s="54"/>
    </row>
    <row r="22" spans="2:11" ht="31.5">
      <c r="B22" s="56" t="s">
        <v>35</v>
      </c>
      <c r="C22" s="53" t="s">
        <v>147</v>
      </c>
      <c r="D22" s="54"/>
    </row>
    <row r="23" spans="2:11">
      <c r="B23" s="56" t="s">
        <v>35</v>
      </c>
      <c r="C23" s="53" t="s">
        <v>146</v>
      </c>
      <c r="D23" s="54"/>
    </row>
    <row r="24" spans="2:11">
      <c r="B24" s="415" t="s">
        <v>196</v>
      </c>
      <c r="C24" s="415"/>
      <c r="D24" s="54"/>
    </row>
    <row r="25" spans="2:11" ht="47.25">
      <c r="B25" s="56" t="s">
        <v>35</v>
      </c>
      <c r="C25" s="53" t="s">
        <v>195</v>
      </c>
      <c r="D25" s="50"/>
    </row>
    <row r="26" spans="2:11">
      <c r="B26" s="56" t="s">
        <v>35</v>
      </c>
      <c r="C26" s="53" t="s">
        <v>146</v>
      </c>
      <c r="D26" s="54"/>
    </row>
    <row r="27" spans="2:11">
      <c r="B27" s="415" t="s">
        <v>194</v>
      </c>
      <c r="C27" s="415"/>
      <c r="D27" s="54"/>
    </row>
    <row r="28" spans="2:11" ht="31.5">
      <c r="B28" s="56" t="s">
        <v>35</v>
      </c>
      <c r="C28" s="53" t="s">
        <v>148</v>
      </c>
      <c r="D28" s="50"/>
      <c r="E28" s="51"/>
      <c r="F28" s="51"/>
      <c r="G28" s="51"/>
      <c r="H28" s="51"/>
      <c r="I28" s="51"/>
      <c r="J28" s="51"/>
      <c r="K28" s="51"/>
    </row>
    <row r="29" spans="2:11" ht="19.5">
      <c r="B29" s="415" t="s">
        <v>42</v>
      </c>
      <c r="C29" s="415"/>
    </row>
    <row r="30" spans="2:11" ht="23.25" customHeight="1">
      <c r="B30" s="56" t="s">
        <v>35</v>
      </c>
      <c r="C30" s="53" t="s">
        <v>43</v>
      </c>
      <c r="D30" s="50"/>
      <c r="E30" s="51"/>
      <c r="F30" s="51"/>
      <c r="G30" s="51"/>
      <c r="H30" s="51"/>
      <c r="I30" s="51"/>
      <c r="J30" s="51"/>
      <c r="K30" s="51"/>
    </row>
    <row r="31" spans="2:11" ht="22.5" customHeight="1">
      <c r="B31" s="56" t="s">
        <v>35</v>
      </c>
      <c r="C31" s="53" t="s">
        <v>149</v>
      </c>
      <c r="D31" s="50"/>
      <c r="E31" s="51"/>
      <c r="F31" s="51"/>
      <c r="G31" s="51"/>
      <c r="H31" s="51"/>
      <c r="I31" s="51"/>
      <c r="J31" s="51"/>
      <c r="K31" s="51"/>
    </row>
    <row r="32" spans="2:11" ht="39" customHeight="1">
      <c r="B32" s="56" t="s">
        <v>35</v>
      </c>
      <c r="C32" s="53" t="s">
        <v>44</v>
      </c>
      <c r="D32" s="50"/>
      <c r="E32" s="51"/>
      <c r="F32" s="51"/>
      <c r="G32" s="51"/>
      <c r="H32" s="51"/>
      <c r="I32" s="51"/>
      <c r="J32" s="51"/>
      <c r="K32" s="51"/>
    </row>
    <row r="33" spans="1:11" ht="21" customHeight="1">
      <c r="B33" s="56" t="s">
        <v>35</v>
      </c>
      <c r="C33" s="53" t="s">
        <v>45</v>
      </c>
      <c r="D33" s="50"/>
      <c r="E33" s="51"/>
      <c r="F33" s="51"/>
      <c r="G33" s="51"/>
      <c r="H33" s="51"/>
      <c r="I33" s="51"/>
      <c r="J33" s="51"/>
      <c r="K33" s="51"/>
    </row>
    <row r="34" spans="1:11" ht="18" customHeight="1">
      <c r="A34" s="46"/>
      <c r="C34" s="59"/>
    </row>
    <row r="35" spans="1:11" ht="36" customHeight="1">
      <c r="A35" s="416" t="s">
        <v>46</v>
      </c>
      <c r="B35" s="416"/>
      <c r="C35" s="416"/>
    </row>
    <row r="36" spans="1:11" ht="18" customHeight="1">
      <c r="B36" s="60"/>
      <c r="C36" s="60"/>
    </row>
    <row r="37" spans="1:11" ht="18" customHeight="1">
      <c r="C37" s="58"/>
    </row>
    <row r="38" spans="1:11" ht="18" customHeight="1">
      <c r="C38" s="59"/>
    </row>
    <row r="39" spans="1:11" ht="18" customHeight="1">
      <c r="C39" s="58"/>
    </row>
    <row r="40" spans="1:11" ht="18" customHeight="1">
      <c r="B40" s="59"/>
      <c r="C40" s="59"/>
    </row>
    <row r="41" spans="1:11" ht="18" customHeight="1">
      <c r="B41" s="59"/>
      <c r="C41" s="59"/>
    </row>
    <row r="42" spans="1:11" ht="18" customHeight="1">
      <c r="B42" s="59"/>
      <c r="C42" s="59"/>
    </row>
    <row r="43" spans="1:11" ht="18" customHeight="1">
      <c r="B43" s="59"/>
      <c r="C43" s="59"/>
    </row>
    <row r="44" spans="1:11" ht="18" customHeight="1">
      <c r="B44" s="59"/>
      <c r="C44" s="59"/>
    </row>
    <row r="45" spans="1:11" ht="18" customHeight="1">
      <c r="B45" s="59"/>
      <c r="C45" s="59"/>
    </row>
    <row r="46" spans="1:11" ht="18" customHeight="1"/>
    <row r="47" spans="1:11" ht="18" customHeight="1"/>
    <row r="48" spans="1: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sheetData>
  <sheetProtection algorithmName="SHA-512" hashValue="/IXBQ8axeVlcC2cGwjzEoSJ3/q/9lygBG2kMhwVo0uECTtQW4Z9WLi9V+GrChLtJbTiMV4ZNmloIZfC0iSTbkw==" saltValue="ayhnAVN81LSYI5RQYZrQuQ==" spinCount="100000" sheet="1" formatCells="0" formatColumns="0" formatRows="0" selectLockedCells="1" sort="0"/>
  <customSheetViews>
    <customSheetView guid="{A6F13BD3-B96C-452C-968D-78F6E5959979}" scale="90" showPageBreaks="1" showGridLines="0" printArea="1" hiddenRows="1" view="pageBreakPreview">
      <selection activeCell="C65" sqref="C65"/>
      <rowBreaks count="2" manualBreakCount="2">
        <brk id="29" max="2" man="1"/>
        <brk id="49" max="2" man="1"/>
      </rowBreaks>
      <pageMargins left="0" right="0" top="0" bottom="0" header="0" footer="0"/>
      <pageSetup orientation="portrait" r:id="rId1"/>
      <headerFooter alignWithMargins="0">
        <oddFooter>&amp;RPage &amp;P of &amp;N</oddFooter>
      </headerFooter>
    </customSheetView>
    <customSheetView guid="{2F2FBC91-79AB-49BF-B046-986FA957665E}" scale="90" showPageBreaks="1" showGridLines="0" printArea="1" hiddenRows="1" view="pageBreakPreview">
      <selection activeCell="C63" sqref="C63"/>
      <rowBreaks count="2" manualBreakCount="2">
        <brk id="29" max="2" man="1"/>
        <brk id="49" max="2" man="1"/>
      </rowBreaks>
      <pageMargins left="0" right="0" top="0" bottom="0" header="0" footer="0"/>
      <pageSetup orientation="portrait" r:id="rId2"/>
      <headerFooter alignWithMargins="0">
        <oddFooter>&amp;RPage &amp;P of &amp;N</oddFooter>
      </headerFooter>
    </customSheetView>
    <customSheetView guid="{AD86AC6C-B2E5-489A-BA08-94D78CF752AB}" scale="9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3"/>
      <headerFooter alignWithMargins="0">
        <oddFooter>&amp;RPage &amp;P of &amp;N</oddFooter>
      </headerFooter>
    </customSheetView>
    <customSheetView guid="{996AFBE6-B482-42C1-8052-EFE8998821C2}" scale="6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4"/>
      <headerFooter alignWithMargins="0">
        <oddFooter>&amp;RPage &amp;P of &amp;N</oddFooter>
      </headerFooter>
    </customSheetView>
    <customSheetView guid="{85C5F000-3F2E-4A34-B83F-6CE80CF74968}" scale="60" showPageBreaks="1" showGridLines="0" printArea="1" hiddenRows="1" view="pageBreakPreview" topLeftCell="A41">
      <selection activeCell="C63" sqref="C63"/>
      <rowBreaks count="2" manualBreakCount="2">
        <brk id="29" max="2" man="1"/>
        <brk id="49" max="2" man="1"/>
      </rowBreaks>
      <pageMargins left="0" right="0" top="0" bottom="0" header="0" footer="0"/>
      <pageSetup orientation="portrait" r:id="rId5"/>
      <headerFooter alignWithMargins="0">
        <oddFooter>&amp;RPage &amp;P of &amp;N</oddFooter>
      </headerFooter>
    </customSheetView>
    <customSheetView guid="{B95AE71C-5BDA-4E26-8FE3-DB001AA67062}" showGridLines="0">
      <selection activeCell="C61" sqref="C61"/>
      <pageMargins left="0" right="0" top="0" bottom="0" header="0" footer="0"/>
      <pageSetup orientation="portrait" r:id="rId6"/>
      <headerFooter alignWithMargins="0">
        <oddFooter>&amp;RPage &amp;P of &amp;N</oddFooter>
      </headerFooter>
    </customSheetView>
    <customSheetView guid="{2CE5BBB8-7D2C-4EA1-98DE-92BEDF0C8A97}" showGridLines="0">
      <selection activeCell="C61" sqref="C61"/>
      <pageMargins left="0" right="0" top="0" bottom="0" header="0" footer="0"/>
      <pageSetup orientation="portrait" r:id="rId7"/>
      <headerFooter alignWithMargins="0">
        <oddFooter>&amp;RPage &amp;P of &amp;N</oddFooter>
      </headerFooter>
    </customSheetView>
    <customSheetView guid="{75ADC1CB-B2FC-4413-A994-9BBA99DCA57A}" showGridLines="0">
      <selection activeCell="C61" sqref="C61"/>
      <pageMargins left="0" right="0" top="0" bottom="0" header="0" footer="0"/>
      <pageSetup orientation="portrait" r:id="rId8"/>
      <headerFooter alignWithMargins="0">
        <oddFooter>&amp;RPage &amp;P of &amp;N</oddFooter>
      </headerFooter>
    </customSheetView>
    <customSheetView guid="{611D8B62-9C40-451B-ABB4-92F111B2BF43}" showGridLines="0">
      <selection activeCell="B12" sqref="B12:C12"/>
      <pageMargins left="0" right="0" top="0" bottom="0" header="0" footer="0"/>
      <pageSetup orientation="portrait" r:id="rId9"/>
      <headerFooter alignWithMargins="0">
        <oddFooter>&amp;RPage &amp;P of &amp;N</oddFooter>
      </headerFooter>
    </customSheetView>
    <customSheetView guid="{27A45B7A-04F2-4516-B80B-5ED0825D4ED3}" showGridLines="0">
      <selection activeCell="B12" sqref="B12:C12"/>
      <pageMargins left="0" right="0" top="0" bottom="0" header="0" footer="0"/>
      <pageSetup orientation="portrait" r:id="rId10"/>
      <headerFooter alignWithMargins="0">
        <oddFooter>&amp;RPage &amp;P of &amp;N</oddFooter>
      </headerFooter>
    </customSheetView>
    <customSheetView guid="{091A6405-72DB-46E0-B81A-EC53A5C58396}" showGridLines="0" topLeftCell="A49">
      <selection activeCell="B12" sqref="B12:C12"/>
      <pageMargins left="0" right="0" top="0" bottom="0" header="0" footer="0"/>
      <pageSetup orientation="portrait" r:id="rId11"/>
      <headerFooter alignWithMargins="0">
        <oddFooter>&amp;RPage &amp;P of &amp;N</oddFooter>
      </headerFooter>
    </customSheetView>
    <customSheetView guid="{3AF5D368-0F40-4903-B06B-A4E8DE0BBD2F}" showGridLines="0">
      <selection activeCell="B12" sqref="B12:C12"/>
      <pageMargins left="0" right="0" top="0" bottom="0" header="0" footer="0"/>
      <pageSetup orientation="portrait" r:id="rId12"/>
      <headerFooter alignWithMargins="0">
        <oddFooter>&amp;RPage &amp;P of &amp;N</oddFooter>
      </headerFooter>
    </customSheetView>
    <customSheetView guid="{38BADFEC-005D-4348-A1C4-C10C151F5DFC}" showGridLines="0">
      <selection activeCell="D63" sqref="D63"/>
      <pageMargins left="0" right="0" top="0" bottom="0" header="0" footer="0"/>
      <pageSetup orientation="portrait" r:id="rId13"/>
      <headerFooter alignWithMargins="0">
        <oddFooter>&amp;RPage &amp;P of &amp;N</oddFooter>
      </headerFooter>
    </customSheetView>
    <customSheetView guid="{693AE0F1-9847-4E6A-B08E-BAB67D33B621}" showGridLines="0">
      <selection activeCell="D63" sqref="D63"/>
      <pageMargins left="0" right="0" top="0" bottom="0" header="0" footer="0"/>
      <pageSetup orientation="portrait" r:id="rId14"/>
      <headerFooter alignWithMargins="0">
        <oddFooter>&amp;RPage &amp;P of &amp;N</oddFooter>
      </headerFooter>
    </customSheetView>
    <customSheetView guid="{DECF7153-B692-414F-BA42-AEEFA09CA6EC}" showGridLines="0">
      <selection activeCell="D63" sqref="D63"/>
      <pageMargins left="0" right="0" top="0" bottom="0" header="0" footer="0"/>
      <pageSetup orientation="portrait" r:id="rId15"/>
      <headerFooter alignWithMargins="0">
        <oddFooter>&amp;RPage &amp;P of &amp;N</oddFooter>
      </headerFooter>
    </customSheetView>
    <customSheetView guid="{89820FCD-8AFD-42C4-B05F-5701FCC12354}" showGridLines="0">
      <selection activeCell="C61" sqref="C61"/>
      <pageMargins left="0" right="0" top="0" bottom="0" header="0" footer="0"/>
      <pageSetup orientation="portrait" r:id="rId16"/>
      <headerFooter alignWithMargins="0">
        <oddFooter>&amp;RPage &amp;P of &amp;N</oddFooter>
      </headerFooter>
    </customSheetView>
    <customSheetView guid="{B7DA3930-F502-4F10-B6E9-DF93489BC550}" showGridLines="0" hiddenRows="1">
      <selection activeCell="A53" sqref="A53:XFD55"/>
      <pageMargins left="0" right="0" top="0" bottom="0" header="0" footer="0"/>
      <pageSetup orientation="portrait" r:id="rId17"/>
      <headerFooter alignWithMargins="0">
        <oddFooter>&amp;RPage &amp;P of &amp;N</oddFooter>
      </headerFooter>
    </customSheetView>
    <customSheetView guid="{8DCF598F-E3E8-4517-8889-6DF83747DD2A}" scale="90" showPageBreaks="1" showGridLines="0" printArea="1" hiddenRows="1" view="pageBreakPreview">
      <selection activeCell="C63" sqref="C63"/>
      <rowBreaks count="2" manualBreakCount="2">
        <brk id="29" max="2" man="1"/>
        <brk id="49" max="2" man="1"/>
      </rowBreaks>
      <pageMargins left="0" right="0" top="0" bottom="0" header="0" footer="0"/>
      <pageSetup orientation="portrait" r:id="rId18"/>
      <headerFooter alignWithMargins="0">
        <oddFooter>&amp;RPage &amp;P of &amp;N</oddFooter>
      </headerFooter>
    </customSheetView>
    <customSheetView guid="{7FEA3959-92A6-4B7E-927B-087EAC5E7414}" scale="90" showPageBreaks="1" showGridLines="0" printArea="1" hiddenRows="1" view="pageBreakPreview">
      <selection activeCell="C32" sqref="C32"/>
      <rowBreaks count="2" manualBreakCount="2">
        <brk id="29" max="2" man="1"/>
        <brk id="49" max="2" man="1"/>
      </rowBreaks>
      <pageMargins left="0" right="0" top="0" bottom="0" header="0" footer="0"/>
      <pageSetup orientation="portrait" r:id="rId19"/>
      <headerFooter alignWithMargins="0">
        <oddFooter>&amp;RPage &amp;P of &amp;N</oddFooter>
      </headerFooter>
    </customSheetView>
    <customSheetView guid="{1A69D62F-E881-40D6-8A9A-90D0B2FD17F9}" scale="90" showPageBreaks="1" showGridLines="0" printArea="1" hiddenRows="1" view="pageBreakPreview">
      <selection activeCell="C28" sqref="C28"/>
      <rowBreaks count="2" manualBreakCount="2">
        <brk id="29" max="2" man="1"/>
        <brk id="49" max="2" man="1"/>
      </rowBreaks>
      <pageMargins left="0" right="0" top="0" bottom="0" header="0" footer="0"/>
      <pageSetup orientation="portrait" r:id="rId20"/>
      <headerFooter alignWithMargins="0">
        <oddFooter>&amp;RPage &amp;P of &amp;N</oddFooter>
      </headerFooter>
    </customSheetView>
    <customSheetView guid="{92E4643E-E153-4A15-ADC8-B3E5FA86113E}" scale="90" showPageBreaks="1" showGridLines="0" printArea="1" hiddenRows="1" view="pageBreakPreview">
      <selection activeCell="C65" sqref="C65"/>
      <rowBreaks count="2" manualBreakCount="2">
        <brk id="29" max="2" man="1"/>
        <brk id="49" max="2" man="1"/>
      </rowBreaks>
      <pageMargins left="0" right="0" top="0" bottom="0" header="0" footer="0"/>
      <pageSetup orientation="portrait" r:id="rId21"/>
      <headerFooter alignWithMargins="0">
        <oddFooter>&amp;RPage &amp;P of &amp;N</oddFooter>
      </headerFooter>
    </customSheetView>
  </customSheetViews>
  <mergeCells count="8">
    <mergeCell ref="B29:C29"/>
    <mergeCell ref="A35:C35"/>
    <mergeCell ref="B21:C21"/>
    <mergeCell ref="A1:C1"/>
    <mergeCell ref="B12:C12"/>
    <mergeCell ref="B14:C14"/>
    <mergeCell ref="B27:C27"/>
    <mergeCell ref="B24:C24"/>
  </mergeCells>
  <phoneticPr fontId="26" type="noConversion"/>
  <pageMargins left="0.75" right="0.75" top="0.55000000000000004" bottom="0.47" header="0.32" footer="0.25"/>
  <pageSetup scale="98" orientation="portrait" r:id="rId22"/>
  <headerFooter alignWithMargins="0">
    <oddFooter>&amp;RPage &amp;P of &amp;N</oddFooter>
  </headerFooter>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5" tint="-0.249977111117893"/>
    <pageSetUpPr fitToPage="1"/>
  </sheetPr>
  <dimension ref="B1:AK31"/>
  <sheetViews>
    <sheetView showGridLines="0" zoomScale="70" zoomScaleNormal="70" zoomScaleSheetLayoutView="100" workbookViewId="0">
      <selection activeCell="D12" sqref="D12:G12"/>
    </sheetView>
  </sheetViews>
  <sheetFormatPr defaultColWidth="9" defaultRowHeight="16.5"/>
  <cols>
    <col min="1" max="1" width="8" style="125" customWidth="1"/>
    <col min="2" max="2" width="28.875" style="115" customWidth="1"/>
    <col min="3" max="3" width="10.25" style="115" customWidth="1"/>
    <col min="4" max="4" width="34.75" style="115" customWidth="1"/>
    <col min="5" max="5" width="5.625" style="115" customWidth="1"/>
    <col min="6" max="6" width="5.625" style="139" customWidth="1"/>
    <col min="7" max="7" width="34.125" style="139" customWidth="1"/>
    <col min="8" max="8" width="10.375" style="139" hidden="1" customWidth="1"/>
    <col min="9" max="9" width="17.75" style="139" hidden="1" customWidth="1"/>
    <col min="10" max="25" width="10.375" style="139" hidden="1" customWidth="1"/>
    <col min="26" max="26" width="8" style="125" hidden="1" customWidth="1"/>
    <col min="27" max="27" width="13.375" style="125" hidden="1" customWidth="1"/>
    <col min="28" max="28" width="8" style="125" hidden="1" customWidth="1"/>
    <col min="29" max="29" width="0" style="125" hidden="1" customWidth="1"/>
    <col min="30" max="32" width="9" style="125"/>
    <col min="33" max="33" width="0" style="125" hidden="1" customWidth="1"/>
    <col min="34" max="16384" width="9" style="125"/>
  </cols>
  <sheetData>
    <row r="1" spans="2:37" s="122" customFormat="1" ht="60" customHeight="1">
      <c r="B1" s="421" t="str">
        <f>Basic!B3</f>
        <v>Rectification works on pile at Loc.no.46 of POWERGRID 132kV Pasighat- Roing Transmission Line.</v>
      </c>
      <c r="C1" s="422"/>
      <c r="D1" s="422"/>
      <c r="E1" s="422"/>
      <c r="F1" s="422"/>
      <c r="G1" s="422"/>
      <c r="H1" s="123"/>
      <c r="I1" s="123"/>
      <c r="J1" s="123"/>
      <c r="K1" s="123"/>
      <c r="L1" s="123"/>
      <c r="M1" s="123"/>
      <c r="N1" s="123"/>
      <c r="O1" s="123"/>
      <c r="P1" s="123"/>
      <c r="Q1" s="123"/>
      <c r="R1" s="123"/>
      <c r="S1" s="123"/>
      <c r="T1" s="123"/>
      <c r="U1" s="123"/>
      <c r="V1" s="123"/>
      <c r="W1" s="123"/>
      <c r="X1" s="123"/>
      <c r="Y1" s="123"/>
      <c r="AA1" s="124"/>
      <c r="AB1" s="124"/>
      <c r="AC1" s="124"/>
    </row>
    <row r="2" spans="2:37" ht="20.100000000000001" customHeight="1">
      <c r="B2" s="423" t="str">
        <f>"Tender Specification: "&amp;Basic!B7</f>
        <v>Tender Specification: NESH/CSM/1500-1460/BPS_Price Part</v>
      </c>
      <c r="C2" s="423"/>
      <c r="D2" s="423"/>
      <c r="E2" s="423"/>
      <c r="F2" s="423"/>
      <c r="G2" s="423"/>
      <c r="H2" s="115"/>
      <c r="I2" s="115"/>
      <c r="J2" s="115"/>
      <c r="K2" s="115"/>
      <c r="L2" s="115"/>
      <c r="M2" s="115"/>
      <c r="N2" s="115"/>
      <c r="O2" s="115"/>
      <c r="P2" s="115"/>
      <c r="Q2" s="115"/>
      <c r="R2" s="115"/>
      <c r="S2" s="115"/>
      <c r="T2" s="115"/>
      <c r="U2" s="115"/>
      <c r="V2" s="115"/>
      <c r="W2" s="115"/>
      <c r="X2" s="115"/>
      <c r="Y2" s="115"/>
      <c r="AA2" s="125" t="s">
        <v>47</v>
      </c>
      <c r="AB2" s="126">
        <v>1</v>
      </c>
      <c r="AC2" s="127"/>
    </row>
    <row r="3" spans="2:37" ht="12" customHeight="1">
      <c r="B3" s="128"/>
      <c r="C3" s="128"/>
      <c r="D3" s="128"/>
      <c r="E3" s="128"/>
      <c r="F3" s="115"/>
      <c r="G3" s="115"/>
      <c r="H3" s="115"/>
      <c r="I3" s="115"/>
      <c r="J3" s="115"/>
      <c r="K3" s="115"/>
      <c r="L3" s="115"/>
      <c r="M3" s="129" t="s">
        <v>48</v>
      </c>
      <c r="N3" s="115"/>
      <c r="O3" s="115"/>
      <c r="P3" s="115"/>
      <c r="Q3" s="115"/>
      <c r="R3" s="115"/>
      <c r="S3" s="115"/>
      <c r="T3" s="115"/>
      <c r="U3" s="115"/>
      <c r="V3" s="115"/>
      <c r="W3" s="115"/>
      <c r="X3" s="115"/>
      <c r="Y3" s="115"/>
      <c r="AA3" s="125" t="s">
        <v>49</v>
      </c>
      <c r="AB3" s="126" t="s">
        <v>50</v>
      </c>
      <c r="AC3" s="127"/>
    </row>
    <row r="4" spans="2:37" ht="22.5" customHeight="1">
      <c r="B4" s="424" t="s">
        <v>51</v>
      </c>
      <c r="C4" s="424"/>
      <c r="D4" s="424"/>
      <c r="E4" s="424"/>
      <c r="F4" s="424"/>
      <c r="G4" s="424"/>
      <c r="H4" s="115"/>
      <c r="I4" s="115"/>
      <c r="J4" s="115"/>
      <c r="K4" s="115"/>
      <c r="L4" s="115"/>
      <c r="M4" s="129" t="s">
        <v>52</v>
      </c>
      <c r="N4" s="115"/>
      <c r="O4" s="115"/>
      <c r="P4" s="115"/>
      <c r="Q4" s="115"/>
      <c r="R4" s="115"/>
      <c r="S4" s="115"/>
      <c r="T4" s="115"/>
      <c r="U4" s="115"/>
      <c r="V4" s="115"/>
      <c r="W4" s="115"/>
      <c r="X4" s="115"/>
      <c r="Y4" s="115"/>
      <c r="AB4" s="126"/>
      <c r="AC4" s="127"/>
    </row>
    <row r="5" spans="2:37" ht="12" customHeight="1">
      <c r="B5" s="130"/>
      <c r="C5" s="130"/>
      <c r="F5" s="115"/>
      <c r="G5" s="115"/>
      <c r="H5" s="115"/>
      <c r="I5" s="115"/>
      <c r="J5" s="115"/>
      <c r="K5" s="115"/>
      <c r="L5" s="115"/>
      <c r="M5" s="115"/>
      <c r="N5" s="115"/>
      <c r="O5" s="115"/>
      <c r="P5" s="115"/>
      <c r="Q5" s="115"/>
      <c r="R5" s="115"/>
      <c r="S5" s="115"/>
      <c r="T5" s="115"/>
      <c r="U5" s="115"/>
      <c r="V5" s="115"/>
      <c r="W5" s="115"/>
      <c r="X5" s="115"/>
      <c r="Y5" s="115"/>
      <c r="AA5" s="127"/>
      <c r="AB5" s="127"/>
      <c r="AC5" s="127"/>
    </row>
    <row r="6" spans="2:37" s="122" customFormat="1" ht="43.5" customHeight="1">
      <c r="B6" s="131" t="s">
        <v>53</v>
      </c>
      <c r="C6" s="132"/>
      <c r="D6" s="425" t="s">
        <v>47</v>
      </c>
      <c r="E6" s="426"/>
      <c r="F6" s="426"/>
      <c r="G6" s="427"/>
      <c r="H6" s="133"/>
      <c r="I6" s="134" t="str">
        <f>D6</f>
        <v>Sole Bidder</v>
      </c>
      <c r="J6" s="135">
        <f>IF(I6="JV (Joint Venture)",1,2)</f>
        <v>2</v>
      </c>
      <c r="K6" s="133"/>
      <c r="L6" s="133"/>
      <c r="M6" s="133"/>
      <c r="N6" s="133"/>
      <c r="O6" s="133"/>
      <c r="P6" s="133"/>
      <c r="Q6" s="133"/>
      <c r="R6" s="133"/>
      <c r="S6" s="133"/>
      <c r="U6" s="133"/>
      <c r="V6" s="133"/>
      <c r="W6" s="133"/>
      <c r="X6" s="133"/>
      <c r="Y6" s="133"/>
      <c r="AA6" s="136">
        <f>IF(D6= "Sole Bidder", 0, D7)</f>
        <v>0</v>
      </c>
      <c r="AB6" s="124"/>
      <c r="AC6" s="124"/>
      <c r="AK6" s="178" t="str">
        <f>IF('Names of Bidder'!D7=1,'Names of Bidder'!D11&amp;" &amp; "&amp;'Names of Bidder'!D16, IF('Names of Bidder'!D7="2 or More",'Names of Bidder'!D11&amp;" , "&amp;'Names of Bidder'!D16&amp;" &amp; "&amp;'Names of Bidder'!D21,""))</f>
        <v xml:space="preserve"> &amp; other Partner</v>
      </c>
    </row>
    <row r="7" spans="2:37" ht="50.1" customHeight="1">
      <c r="B7" s="137" t="str">
        <f>IF(D6= "JV (Joint Venture)", "Total Nos. of  Partners in the JV [excluding the Lead Partner]", "")</f>
        <v/>
      </c>
      <c r="C7" s="138"/>
      <c r="D7" s="428">
        <v>1</v>
      </c>
      <c r="E7" s="429"/>
      <c r="F7" s="429"/>
      <c r="G7" s="430"/>
      <c r="I7" s="134"/>
      <c r="J7" s="134"/>
      <c r="AA7" s="127"/>
      <c r="AB7" s="127"/>
      <c r="AC7" s="127"/>
    </row>
    <row r="8" spans="2:37" ht="42.75" customHeight="1">
      <c r="B8" s="431" t="s">
        <v>54</v>
      </c>
      <c r="C8" s="431"/>
      <c r="D8" s="432" t="s">
        <v>48</v>
      </c>
      <c r="E8" s="432"/>
      <c r="F8" s="432"/>
      <c r="G8" s="432"/>
      <c r="I8" s="134" t="str">
        <f>D8</f>
        <v>Yes</v>
      </c>
      <c r="J8" s="135">
        <f>IF(I8="No",1,2)</f>
        <v>2</v>
      </c>
      <c r="K8" s="140">
        <f>IF(J8="No",1,2)</f>
        <v>2</v>
      </c>
      <c r="L8" s="139">
        <f>IF(AND(D6="JV (Joint Venture)",D7=1),1,0)</f>
        <v>0</v>
      </c>
    </row>
    <row r="9" spans="2:37" ht="42.75" customHeight="1">
      <c r="B9" s="433" t="str">
        <f>IF(D8= "Yes", "Name of Registration Authority", "")</f>
        <v>Name of Registration Authority</v>
      </c>
      <c r="C9" s="434"/>
      <c r="D9" s="435" t="str">
        <f>IF(D8="Yes","Udyam Registration Portal","")</f>
        <v>Udyam Registration Portal</v>
      </c>
      <c r="E9" s="436"/>
      <c r="F9" s="436"/>
      <c r="G9" s="436"/>
      <c r="I9" s="134"/>
      <c r="J9" s="135"/>
      <c r="K9" s="140"/>
      <c r="AG9" s="141">
        <f>IF(D8="Yes",1,0)</f>
        <v>1</v>
      </c>
      <c r="AH9" s="141"/>
      <c r="AI9" s="141"/>
    </row>
    <row r="10" spans="2:37" ht="42.75" customHeight="1">
      <c r="B10" s="437"/>
      <c r="C10" s="438"/>
      <c r="D10" s="142"/>
      <c r="E10" s="143"/>
      <c r="F10" s="143"/>
      <c r="G10" s="143"/>
      <c r="I10" s="134"/>
      <c r="J10" s="135"/>
      <c r="K10" s="140"/>
    </row>
    <row r="11" spans="2:37" ht="20.100000000000001" customHeight="1">
      <c r="B11" s="144" t="str">
        <f>IF(D6= "Sole Bidder", "Name of Sole Bidder", "Name of Lead Partner")</f>
        <v>Name of Sole Bidder</v>
      </c>
      <c r="C11" s="145"/>
      <c r="D11" s="418"/>
      <c r="E11" s="419"/>
      <c r="F11" s="419"/>
      <c r="G11" s="420"/>
      <c r="I11" s="134"/>
      <c r="J11" s="134"/>
    </row>
    <row r="12" spans="2:37" ht="20.100000000000001" customHeight="1">
      <c r="B12" s="146" t="str">
        <f>IF(D6= "Sole Bidder", "Address of Sole Bidder", "Address of Lead Partner")</f>
        <v>Address of Sole Bidder</v>
      </c>
      <c r="C12" s="147"/>
      <c r="D12" s="418"/>
      <c r="E12" s="419"/>
      <c r="F12" s="419"/>
      <c r="G12" s="420"/>
      <c r="I12" s="134"/>
      <c r="J12" s="134"/>
    </row>
    <row r="13" spans="2:37" ht="20.100000000000001" customHeight="1">
      <c r="B13" s="148"/>
      <c r="C13" s="149"/>
      <c r="D13" s="418"/>
      <c r="E13" s="419"/>
      <c r="F13" s="419"/>
      <c r="G13" s="420"/>
      <c r="I13" s="134"/>
      <c r="J13" s="134"/>
    </row>
    <row r="14" spans="2:37" ht="20.100000000000001" customHeight="1">
      <c r="B14" s="150"/>
      <c r="C14" s="151"/>
      <c r="D14" s="418"/>
      <c r="E14" s="419"/>
      <c r="F14" s="419"/>
      <c r="G14" s="420"/>
      <c r="I14" s="134" t="s">
        <v>55</v>
      </c>
      <c r="J14" s="134" t="str">
        <f>D8</f>
        <v>Yes</v>
      </c>
    </row>
    <row r="15" spans="2:37" ht="20.100000000000001" customHeight="1"/>
    <row r="16" spans="2:37" ht="20.100000000000001" customHeight="1">
      <c r="B16" s="144" t="str">
        <f>IF(D7=1, "Name of other Partner","Name of other Partner - 1")</f>
        <v>Name of other Partner</v>
      </c>
      <c r="C16" s="145"/>
      <c r="D16" s="439" t="s">
        <v>56</v>
      </c>
      <c r="E16" s="419"/>
      <c r="F16" s="419"/>
      <c r="G16" s="420"/>
    </row>
    <row r="17" spans="2:30" ht="20.100000000000001" customHeight="1">
      <c r="B17" s="146" t="str">
        <f>IF(D7=1, "Address of other Partner","Address of other Partner - 1")</f>
        <v>Address of other Partner</v>
      </c>
      <c r="C17" s="147"/>
      <c r="D17" s="439" t="s">
        <v>57</v>
      </c>
      <c r="E17" s="419"/>
      <c r="F17" s="419"/>
      <c r="G17" s="420"/>
    </row>
    <row r="18" spans="2:30" ht="20.100000000000001" customHeight="1">
      <c r="B18" s="152"/>
      <c r="C18" s="153"/>
      <c r="D18" s="439"/>
      <c r="E18" s="440"/>
      <c r="F18" s="419"/>
      <c r="G18" s="420"/>
    </row>
    <row r="19" spans="2:30" ht="20.100000000000001" customHeight="1">
      <c r="B19" s="150"/>
      <c r="C19" s="151"/>
      <c r="D19" s="439"/>
      <c r="E19" s="419"/>
      <c r="F19" s="419"/>
      <c r="G19" s="420"/>
      <c r="I19" s="139" t="s">
        <v>58</v>
      </c>
    </row>
    <row r="20" spans="2:30" ht="20.100000000000001" customHeight="1">
      <c r="I20" s="139" t="s">
        <v>59</v>
      </c>
    </row>
    <row r="21" spans="2:30" ht="20.100000000000001" customHeight="1">
      <c r="B21" s="144" t="s">
        <v>60</v>
      </c>
      <c r="C21" s="145"/>
      <c r="D21" s="439" t="s">
        <v>61</v>
      </c>
      <c r="E21" s="419"/>
      <c r="F21" s="419"/>
      <c r="G21" s="420"/>
      <c r="I21" s="139" t="s">
        <v>62</v>
      </c>
    </row>
    <row r="22" spans="2:30" ht="20.100000000000001" customHeight="1">
      <c r="B22" s="146" t="s">
        <v>63</v>
      </c>
      <c r="C22" s="147"/>
      <c r="D22" s="439"/>
      <c r="E22" s="419"/>
      <c r="F22" s="419"/>
      <c r="G22" s="420"/>
    </row>
    <row r="23" spans="2:30" ht="20.100000000000001" customHeight="1">
      <c r="B23" s="148"/>
      <c r="C23" s="149"/>
      <c r="F23" s="115"/>
      <c r="G23" s="115"/>
    </row>
    <row r="24" spans="2:30" ht="20.100000000000001" customHeight="1">
      <c r="B24" s="150"/>
      <c r="C24" s="151"/>
      <c r="D24" s="439"/>
      <c r="E24" s="419"/>
      <c r="F24" s="419"/>
      <c r="G24" s="420"/>
    </row>
    <row r="25" spans="2:30" ht="20.100000000000001" customHeight="1"/>
    <row r="26" spans="2:30" ht="30.75" customHeight="1">
      <c r="B26" s="154" t="s">
        <v>64</v>
      </c>
      <c r="C26" s="116"/>
      <c r="D26" s="213"/>
      <c r="F26" s="115"/>
      <c r="G26" s="115"/>
    </row>
    <row r="27" spans="2:30" ht="33" customHeight="1">
      <c r="B27" s="154" t="s">
        <v>65</v>
      </c>
      <c r="C27" s="116"/>
      <c r="D27" s="213"/>
      <c r="F27" s="115"/>
      <c r="G27" s="115"/>
    </row>
    <row r="28" spans="2:30" ht="21" customHeight="1">
      <c r="B28" s="117"/>
      <c r="C28" s="117"/>
      <c r="D28" s="117"/>
      <c r="E28" s="139"/>
    </row>
    <row r="29" spans="2:30" s="122" customFormat="1" ht="35.25" customHeight="1">
      <c r="B29" s="154" t="s">
        <v>66</v>
      </c>
      <c r="C29" s="116"/>
      <c r="D29" s="2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row>
    <row r="30" spans="2:30" ht="28.5" customHeight="1">
      <c r="B30" s="154" t="s">
        <v>67</v>
      </c>
      <c r="C30" s="116"/>
      <c r="D30" s="214"/>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row>
    <row r="31" spans="2:30">
      <c r="E31" s="139"/>
    </row>
  </sheetData>
  <sheetProtection algorithmName="SHA-512" hashValue="v4pANUK8YhLl4qOCalD17yPNaNk9zUOVwFw1Ga0Gh3vg/gkH9yZcPrEl9ivpceaqhnk/cS9OnJ7l3JpOpTzfSw==" saltValue="bbE80ZrdJvAv66jOZdSqCA==" spinCount="100000" sheet="1" formatCells="0" formatColumns="0" formatRows="0" selectLockedCells="1" sort="0"/>
  <mergeCells count="21">
    <mergeCell ref="D21:G21"/>
    <mergeCell ref="D22:G22"/>
    <mergeCell ref="D24:G24"/>
    <mergeCell ref="D14:G14"/>
    <mergeCell ref="D16:G16"/>
    <mergeCell ref="D17:G17"/>
    <mergeCell ref="D18:G18"/>
    <mergeCell ref="D19:G19"/>
    <mergeCell ref="D13:G13"/>
    <mergeCell ref="B1:G1"/>
    <mergeCell ref="B2:G2"/>
    <mergeCell ref="B4:G4"/>
    <mergeCell ref="D6:G6"/>
    <mergeCell ref="D7:G7"/>
    <mergeCell ref="B8:C8"/>
    <mergeCell ref="D8:G8"/>
    <mergeCell ref="B9:C9"/>
    <mergeCell ref="D9:G9"/>
    <mergeCell ref="B10:C10"/>
    <mergeCell ref="D11:G11"/>
    <mergeCell ref="D12:G12"/>
  </mergeCells>
  <conditionalFormatting sqref="B16:C19">
    <cfRule type="expression" dxfId="13" priority="5">
      <formula>$AA$6&lt;1</formula>
    </cfRule>
  </conditionalFormatting>
  <conditionalFormatting sqref="B21:C24">
    <cfRule type="expression" dxfId="12" priority="4">
      <formula>$AA$6&lt;2</formula>
    </cfRule>
  </conditionalFormatting>
  <conditionalFormatting sqref="B7:G7">
    <cfRule type="expression" dxfId="11" priority="6">
      <formula>$D$6="Sole Bidder"</formula>
    </cfRule>
  </conditionalFormatting>
  <conditionalFormatting sqref="B9:G10">
    <cfRule type="expression" dxfId="10" priority="1">
      <formula>$AG$9=0</formula>
    </cfRule>
  </conditionalFormatting>
  <conditionalFormatting sqref="D16:G22 D24:G24">
    <cfRule type="expression" dxfId="9" priority="3" stopIfTrue="1">
      <formula>$D$6="Sole Bidder"</formula>
    </cfRule>
  </conditionalFormatting>
  <conditionalFormatting sqref="D21:G22 D24:G24">
    <cfRule type="expression" dxfId="8" priority="2">
      <formula>$L$8=1</formula>
    </cfRule>
  </conditionalFormatting>
  <dataValidations count="4">
    <dataValidation type="list" allowBlank="1" showInputMessage="1" showErrorMessage="1" sqref="D7:G7" xr:uid="{00000000-0002-0000-0300-000000000000}">
      <formula1>$AB$2:$AB$3</formula1>
    </dataValidation>
    <dataValidation showInputMessage="1" showErrorMessage="1" sqref="D9:D10" xr:uid="{00000000-0002-0000-0300-000001000000}"/>
    <dataValidation type="list" allowBlank="1" showInputMessage="1" showErrorMessage="1" sqref="D8:G8" xr:uid="{00000000-0002-0000-0300-000002000000}">
      <formula1>$M$3:$M$4</formula1>
    </dataValidation>
    <dataValidation type="list" allowBlank="1" showInputMessage="1" showErrorMessage="1" sqref="D6" xr:uid="{00000000-0002-0000-0300-000003000000}">
      <formula1>$AA$2:$AA$3</formula1>
    </dataValidation>
  </dataValidations>
  <pageMargins left="1.25" right="0.89" top="1.05" bottom="0.71" header="0.4" footer="0.33"/>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7" tint="-0.499984740745262"/>
  </sheetPr>
  <dimension ref="A1:AO71"/>
  <sheetViews>
    <sheetView showGridLines="0" showZeros="0" view="pageBreakPreview" zoomScale="85" zoomScaleNormal="100" zoomScaleSheetLayoutView="85" workbookViewId="0">
      <selection activeCell="D47" sqref="D47"/>
    </sheetView>
  </sheetViews>
  <sheetFormatPr defaultColWidth="8" defaultRowHeight="16.5"/>
  <cols>
    <col min="1" max="1" width="9.375" style="72" customWidth="1"/>
    <col min="2" max="2" width="9.375" style="73" customWidth="1"/>
    <col min="3" max="3" width="12.875" style="72" customWidth="1"/>
    <col min="4" max="4" width="18.125" style="72" customWidth="1"/>
    <col min="5" max="5" width="11.125" style="72" customWidth="1"/>
    <col min="6" max="6" width="29.875" style="72" customWidth="1"/>
    <col min="7" max="7" width="8" style="72" customWidth="1"/>
    <col min="8" max="8" width="9.75" style="72" hidden="1" customWidth="1"/>
    <col min="9" max="25" width="8" style="69" customWidth="1"/>
    <col min="26" max="27" width="8" style="69" hidden="1" customWidth="1"/>
    <col min="28" max="28" width="17.5" style="69" hidden="1" customWidth="1"/>
    <col min="29" max="29" width="12.125" style="69" hidden="1" customWidth="1"/>
    <col min="30" max="30" width="8" style="70" hidden="1" customWidth="1"/>
    <col min="31" max="31" width="8" style="71" hidden="1" customWidth="1"/>
    <col min="32" max="32" width="12" style="71" hidden="1" customWidth="1"/>
    <col min="33" max="35" width="8" style="70" hidden="1" customWidth="1"/>
    <col min="36" max="36" width="9.125" style="70" hidden="1" customWidth="1"/>
    <col min="37" max="41" width="8" style="70" customWidth="1"/>
    <col min="42" max="16384" width="8" style="69"/>
  </cols>
  <sheetData>
    <row r="1" spans="1:36" ht="31.5" customHeight="1">
      <c r="A1" s="161" t="str">
        <f>"Specification No.: "&amp;Basic!B7</f>
        <v>Specification No.: NESH/CSM/1500-1460/BPS_Price Part</v>
      </c>
      <c r="F1" s="79" t="s">
        <v>68</v>
      </c>
    </row>
    <row r="2" spans="1:36" ht="36.75" customHeight="1">
      <c r="A2" s="457" t="str">
        <f>Cover!B2</f>
        <v>Package: Rectification works on pile at Loc.no.46 of POWERGRID 132kV Pasighat- Roing Transmission Line.</v>
      </c>
      <c r="B2" s="457"/>
      <c r="C2" s="457"/>
      <c r="D2" s="457"/>
      <c r="E2" s="457"/>
      <c r="F2" s="457"/>
      <c r="Z2" s="69" t="s">
        <v>47</v>
      </c>
      <c r="AE2" s="71">
        <v>1</v>
      </c>
      <c r="AF2" s="71" t="s">
        <v>69</v>
      </c>
      <c r="AI2" s="71">
        <v>1</v>
      </c>
      <c r="AJ2" s="70" t="s">
        <v>70</v>
      </c>
    </row>
    <row r="3" spans="1:36">
      <c r="B3" s="72"/>
      <c r="Z3" s="69">
        <v>0</v>
      </c>
      <c r="AE3" s="71">
        <v>2</v>
      </c>
      <c r="AF3" s="71" t="s">
        <v>71</v>
      </c>
      <c r="AI3" s="71">
        <v>2</v>
      </c>
      <c r="AJ3" s="70" t="s">
        <v>72</v>
      </c>
    </row>
    <row r="4" spans="1:36" ht="22.5" customHeight="1">
      <c r="A4" s="459" t="s">
        <v>73</v>
      </c>
      <c r="B4" s="459"/>
      <c r="C4" s="459"/>
      <c r="D4" s="459"/>
      <c r="E4" s="459"/>
      <c r="F4" s="459"/>
      <c r="AE4" s="71">
        <v>3</v>
      </c>
      <c r="AF4" s="71" t="s">
        <v>74</v>
      </c>
      <c r="AI4" s="71">
        <v>3</v>
      </c>
      <c r="AJ4" s="70" t="s">
        <v>75</v>
      </c>
    </row>
    <row r="5" spans="1:36">
      <c r="A5" s="96"/>
      <c r="B5" s="96"/>
      <c r="C5" s="96"/>
      <c r="D5" s="96"/>
      <c r="E5" s="96"/>
      <c r="F5" s="96"/>
      <c r="AE5" s="71">
        <v>4</v>
      </c>
      <c r="AF5" s="71" t="s">
        <v>76</v>
      </c>
      <c r="AI5" s="71">
        <v>4</v>
      </c>
      <c r="AJ5" s="70" t="s">
        <v>77</v>
      </c>
    </row>
    <row r="6" spans="1:36" ht="23.25" customHeight="1">
      <c r="A6" s="162" t="s">
        <v>78</v>
      </c>
      <c r="B6" s="162"/>
      <c r="C6" s="162"/>
      <c r="D6" s="456"/>
      <c r="E6" s="446"/>
      <c r="F6" s="446"/>
      <c r="AE6" s="71">
        <v>5</v>
      </c>
      <c r="AF6" s="71" t="s">
        <v>76</v>
      </c>
      <c r="AI6" s="71">
        <v>5</v>
      </c>
      <c r="AJ6" s="70" t="s">
        <v>79</v>
      </c>
    </row>
    <row r="7" spans="1:36" ht="24" customHeight="1">
      <c r="A7" s="462" t="s">
        <v>80</v>
      </c>
      <c r="B7" s="462"/>
      <c r="C7" s="157">
        <f>'Names of Bidder'!D29</f>
        <v>0</v>
      </c>
      <c r="AE7" s="71">
        <v>6</v>
      </c>
      <c r="AF7" s="71" t="s">
        <v>76</v>
      </c>
      <c r="AG7" s="94">
        <f>DAY(B7)</f>
        <v>0</v>
      </c>
      <c r="AI7" s="71">
        <v>6</v>
      </c>
      <c r="AJ7" s="70" t="s">
        <v>81</v>
      </c>
    </row>
    <row r="8" spans="1:36">
      <c r="A8" s="73"/>
      <c r="B8" s="95"/>
      <c r="C8" s="95"/>
      <c r="AE8" s="71">
        <v>7</v>
      </c>
      <c r="AF8" s="71" t="s">
        <v>76</v>
      </c>
      <c r="AG8" s="94">
        <f>MONTH(B7)</f>
        <v>1</v>
      </c>
      <c r="AI8" s="71">
        <v>7</v>
      </c>
      <c r="AJ8" s="70" t="s">
        <v>82</v>
      </c>
    </row>
    <row r="9" spans="1:36">
      <c r="A9" s="375" t="s">
        <v>83</v>
      </c>
      <c r="B9" s="61"/>
      <c r="F9" s="93"/>
      <c r="AE9" s="71">
        <v>8</v>
      </c>
      <c r="AF9" s="71" t="s">
        <v>76</v>
      </c>
      <c r="AG9" s="94" t="str">
        <f>LOOKUP(AG8,AI2:AI13,AJ2:AJ13)</f>
        <v>January</v>
      </c>
      <c r="AI9" s="71">
        <v>8</v>
      </c>
      <c r="AJ9" s="70" t="s">
        <v>84</v>
      </c>
    </row>
    <row r="10" spans="1:36">
      <c r="A10" s="158" t="str">
        <f>Basic!B9</f>
        <v xml:space="preserve"> Chief Manager (C&amp;M) - Group 2</v>
      </c>
      <c r="B10" s="376"/>
      <c r="F10" s="93"/>
      <c r="AE10" s="71">
        <v>9</v>
      </c>
      <c r="AF10" s="71" t="s">
        <v>76</v>
      </c>
      <c r="AG10" s="94">
        <f>YEAR(B7)</f>
        <v>1900</v>
      </c>
      <c r="AI10" s="71">
        <v>9</v>
      </c>
      <c r="AJ10" s="70" t="s">
        <v>85</v>
      </c>
    </row>
    <row r="11" spans="1:36">
      <c r="A11" s="159" t="s">
        <v>86</v>
      </c>
      <c r="B11" s="376"/>
      <c r="F11" s="93"/>
      <c r="AE11" s="71">
        <v>10</v>
      </c>
      <c r="AF11" s="71" t="s">
        <v>76</v>
      </c>
      <c r="AI11" s="71">
        <v>10</v>
      </c>
      <c r="AJ11" s="70" t="s">
        <v>87</v>
      </c>
    </row>
    <row r="12" spans="1:36">
      <c r="A12" s="159" t="s">
        <v>88</v>
      </c>
      <c r="B12" s="376"/>
      <c r="F12" s="93"/>
      <c r="AE12" s="71">
        <v>11</v>
      </c>
      <c r="AF12" s="71" t="s">
        <v>76</v>
      </c>
      <c r="AI12" s="71">
        <v>11</v>
      </c>
      <c r="AJ12" s="70" t="s">
        <v>89</v>
      </c>
    </row>
    <row r="13" spans="1:36">
      <c r="A13" s="159" t="s">
        <v>90</v>
      </c>
      <c r="B13" s="376"/>
      <c r="F13" s="93"/>
      <c r="AE13" s="71">
        <v>12</v>
      </c>
      <c r="AF13" s="71" t="s">
        <v>76</v>
      </c>
      <c r="AI13" s="71">
        <v>12</v>
      </c>
      <c r="AJ13" s="70" t="s">
        <v>91</v>
      </c>
    </row>
    <row r="14" spans="1:36">
      <c r="A14" s="160" t="s">
        <v>92</v>
      </c>
      <c r="B14" s="376"/>
      <c r="F14" s="93"/>
      <c r="AE14" s="71">
        <v>13</v>
      </c>
      <c r="AF14" s="71" t="s">
        <v>76</v>
      </c>
    </row>
    <row r="15" spans="1:36" ht="22.5" customHeight="1">
      <c r="A15" s="73"/>
      <c r="F15" s="93"/>
      <c r="AE15" s="71">
        <v>14</v>
      </c>
      <c r="AF15" s="71" t="s">
        <v>76</v>
      </c>
    </row>
    <row r="16" spans="1:36" ht="39.75" customHeight="1">
      <c r="A16" s="87" t="s">
        <v>93</v>
      </c>
      <c r="B16" s="85"/>
      <c r="C16" s="460" t="str">
        <f>Basic!B3</f>
        <v>Rectification works on pile at Loc.no.46 of POWERGRID 132kV Pasighat- Roing Transmission Line.</v>
      </c>
      <c r="D16" s="460"/>
      <c r="E16" s="460"/>
      <c r="F16" s="460"/>
      <c r="AE16" s="71">
        <v>15</v>
      </c>
      <c r="AF16" s="71" t="s">
        <v>76</v>
      </c>
    </row>
    <row r="17" spans="1:41" ht="27.75" customHeight="1">
      <c r="A17" s="72" t="s">
        <v>94</v>
      </c>
      <c r="B17" s="72"/>
      <c r="C17" s="93"/>
      <c r="D17" s="93"/>
      <c r="E17" s="93"/>
      <c r="F17" s="93"/>
      <c r="AE17" s="71">
        <v>16</v>
      </c>
      <c r="AF17" s="71" t="s">
        <v>76</v>
      </c>
    </row>
    <row r="18" spans="1:41" ht="136.5" customHeight="1">
      <c r="A18" s="85">
        <v>1</v>
      </c>
      <c r="B18" s="450" t="str">
        <f>CONCATENATE("In continuation of Techno-commercial Bid,","we hereby submit the Second Envelope of the Bid,","both of which shall be read together and in conjunction with each other,","and shall be construed as an integral part of our Bid. Accordingly,","we the undersigned,","submit our offer for ",Basic!B3, " under the above-named package in full conformity with the said Bidding Documents for the sum as specified as GRAND TOTAL in Schedule-2 of this BPS.")</f>
        <v>In continuation of Techno-commercial Bid,we hereby submit the Second Envelope of the Bid,both of which shall be read together and in conjunction with each other,and shall be construed as an integral part of our Bid. Accordingly,we the undersigned,submit our offer for Rectification works on pile at Loc.no.46 of POWERGRID 132kV Pasighat- Roing Transmission Line. under the above-named package in full conformity with the said Bidding Documents for the sum as specified as GRAND TOTAL in Schedule-2 of this BPS.</v>
      </c>
      <c r="C18" s="450"/>
      <c r="D18" s="450"/>
      <c r="E18" s="450"/>
      <c r="F18" s="450"/>
      <c r="Z18" s="92" t="s">
        <v>95</v>
      </c>
      <c r="AA18" s="91" t="s">
        <v>96</v>
      </c>
      <c r="AB18" s="90" t="e">
        <f>#REF!</f>
        <v>#REF!</v>
      </c>
      <c r="AC18" s="89" t="e">
        <f>" (" &amp;#REF! &amp; ")"</f>
        <v>#REF!</v>
      </c>
      <c r="AE18" s="71">
        <v>17</v>
      </c>
      <c r="AF18" s="71" t="s">
        <v>76</v>
      </c>
    </row>
    <row r="19" spans="1:41" ht="39" customHeight="1">
      <c r="B19" s="461" t="s">
        <v>97</v>
      </c>
      <c r="C19" s="461"/>
      <c r="D19" s="461"/>
      <c r="E19" s="461"/>
      <c r="F19" s="461"/>
      <c r="AE19" s="71">
        <v>18</v>
      </c>
      <c r="AF19" s="71" t="s">
        <v>76</v>
      </c>
    </row>
    <row r="20" spans="1:41" s="72" customFormat="1" ht="27.75" customHeight="1">
      <c r="A20" s="88">
        <v>2</v>
      </c>
      <c r="B20" s="458" t="s">
        <v>98</v>
      </c>
      <c r="C20" s="458"/>
      <c r="D20" s="458"/>
      <c r="E20" s="458"/>
      <c r="F20" s="458"/>
      <c r="AD20" s="74"/>
      <c r="AE20" s="71">
        <v>19</v>
      </c>
      <c r="AF20" s="71" t="s">
        <v>76</v>
      </c>
      <c r="AG20" s="74"/>
      <c r="AH20" s="74"/>
      <c r="AI20" s="74"/>
      <c r="AJ20" s="74"/>
      <c r="AK20" s="74"/>
      <c r="AL20" s="74"/>
      <c r="AM20" s="74"/>
      <c r="AN20" s="74"/>
      <c r="AO20" s="74"/>
    </row>
    <row r="21" spans="1:41" ht="39.75" customHeight="1">
      <c r="A21" s="85">
        <v>2.1</v>
      </c>
      <c r="B21" s="450" t="s">
        <v>99</v>
      </c>
      <c r="C21" s="450"/>
      <c r="D21" s="450"/>
      <c r="E21" s="450"/>
      <c r="F21" s="450"/>
      <c r="AE21" s="71">
        <v>20</v>
      </c>
      <c r="AF21" s="71" t="s">
        <v>76</v>
      </c>
    </row>
    <row r="22" spans="1:41" ht="35.25" customHeight="1">
      <c r="B22" s="453" t="s">
        <v>100</v>
      </c>
      <c r="C22" s="453"/>
      <c r="D22" s="455" t="s">
        <v>151</v>
      </c>
      <c r="E22" s="455"/>
      <c r="F22" s="455"/>
      <c r="G22" s="377"/>
      <c r="H22" s="377"/>
      <c r="I22" s="377"/>
      <c r="J22" s="377"/>
    </row>
    <row r="23" spans="1:41" ht="39" customHeight="1">
      <c r="B23" s="453" t="s">
        <v>157</v>
      </c>
      <c r="C23" s="453"/>
      <c r="D23" s="455" t="s">
        <v>199</v>
      </c>
      <c r="E23" s="455"/>
      <c r="F23" s="455"/>
      <c r="G23" s="378"/>
      <c r="H23" s="378"/>
      <c r="I23" s="378"/>
      <c r="J23" s="378"/>
    </row>
    <row r="24" spans="1:41" ht="39" customHeight="1">
      <c r="B24" s="453" t="s">
        <v>198</v>
      </c>
      <c r="C24" s="453"/>
      <c r="D24" s="455" t="s">
        <v>162</v>
      </c>
      <c r="E24" s="455"/>
      <c r="F24" s="455"/>
      <c r="G24" s="378"/>
      <c r="H24" s="378"/>
      <c r="I24" s="378"/>
      <c r="J24" s="378"/>
    </row>
    <row r="25" spans="1:41" ht="21" customHeight="1">
      <c r="B25" s="206"/>
      <c r="C25" s="206"/>
      <c r="D25" s="163"/>
      <c r="E25" s="87"/>
      <c r="F25" s="87"/>
      <c r="H25" s="74"/>
    </row>
    <row r="26" spans="1:41" ht="92.25" customHeight="1">
      <c r="A26" s="86">
        <v>2.2000000000000002</v>
      </c>
      <c r="B26" s="450" t="s">
        <v>101</v>
      </c>
      <c r="C26" s="450"/>
      <c r="D26" s="450"/>
      <c r="E26" s="450"/>
      <c r="F26" s="450"/>
      <c r="AE26" s="71">
        <v>28</v>
      </c>
      <c r="AF26" s="71" t="s">
        <v>76</v>
      </c>
    </row>
    <row r="27" spans="1:41" ht="57" customHeight="1">
      <c r="A27" s="86">
        <v>2.2999999999999998</v>
      </c>
      <c r="B27" s="454" t="s">
        <v>201</v>
      </c>
      <c r="C27" s="454"/>
      <c r="D27" s="454"/>
      <c r="E27" s="454"/>
      <c r="F27" s="454"/>
      <c r="G27" s="379"/>
      <c r="H27" s="379"/>
      <c r="AE27" s="71">
        <v>29</v>
      </c>
      <c r="AF27" s="71" t="s">
        <v>76</v>
      </c>
    </row>
    <row r="28" spans="1:41" ht="105.75" customHeight="1">
      <c r="A28" s="86">
        <v>2.4</v>
      </c>
      <c r="B28" s="450" t="s">
        <v>150</v>
      </c>
      <c r="C28" s="450"/>
      <c r="D28" s="450"/>
      <c r="E28" s="450"/>
      <c r="F28" s="450"/>
      <c r="AE28" s="71">
        <v>30</v>
      </c>
      <c r="AF28" s="71" t="s">
        <v>76</v>
      </c>
    </row>
    <row r="29" spans="1:41" ht="75.75" customHeight="1">
      <c r="A29" s="86">
        <v>2.5</v>
      </c>
      <c r="B29" s="450" t="s">
        <v>102</v>
      </c>
      <c r="C29" s="450"/>
      <c r="D29" s="450"/>
      <c r="E29" s="450"/>
      <c r="F29" s="450"/>
      <c r="AE29" s="71">
        <v>31</v>
      </c>
      <c r="AF29" s="71" t="s">
        <v>69</v>
      </c>
    </row>
    <row r="30" spans="1:41" ht="76.5" customHeight="1">
      <c r="A30" s="85">
        <v>3</v>
      </c>
      <c r="B30" s="450" t="s">
        <v>103</v>
      </c>
      <c r="C30" s="450"/>
      <c r="D30" s="450"/>
      <c r="E30" s="450"/>
      <c r="F30" s="450"/>
    </row>
    <row r="31" spans="1:41" ht="59.25" customHeight="1">
      <c r="A31" s="85">
        <v>3.1</v>
      </c>
      <c r="B31" s="451" t="s">
        <v>202</v>
      </c>
      <c r="C31" s="451"/>
      <c r="D31" s="451"/>
      <c r="E31" s="451"/>
      <c r="F31" s="451"/>
    </row>
    <row r="32" spans="1:41" ht="57" customHeight="1">
      <c r="A32" s="86">
        <v>3.2</v>
      </c>
      <c r="B32" s="450" t="s">
        <v>200</v>
      </c>
      <c r="C32" s="450"/>
      <c r="D32" s="450"/>
      <c r="E32" s="450"/>
      <c r="F32" s="450"/>
    </row>
    <row r="33" spans="1:41" ht="9.75" customHeight="1">
      <c r="A33" s="86"/>
      <c r="B33" s="450"/>
      <c r="C33" s="450"/>
      <c r="D33" s="450"/>
      <c r="E33" s="450"/>
      <c r="F33" s="450"/>
    </row>
    <row r="34" spans="1:41" ht="49.5" customHeight="1">
      <c r="A34" s="86">
        <v>3.3</v>
      </c>
      <c r="B34" s="450" t="s">
        <v>104</v>
      </c>
      <c r="C34" s="450"/>
      <c r="D34" s="450"/>
      <c r="E34" s="450"/>
      <c r="F34" s="450"/>
    </row>
    <row r="35" spans="1:41" ht="12.75" customHeight="1">
      <c r="A35" s="86"/>
      <c r="B35" s="450"/>
      <c r="C35" s="450"/>
      <c r="D35" s="450"/>
      <c r="E35" s="450"/>
      <c r="F35" s="450"/>
    </row>
    <row r="36" spans="1:41" ht="75" customHeight="1">
      <c r="A36" s="85">
        <v>4</v>
      </c>
      <c r="B36" s="450" t="s">
        <v>105</v>
      </c>
      <c r="C36" s="450"/>
      <c r="D36" s="450"/>
      <c r="E36" s="450"/>
      <c r="F36" s="450"/>
      <c r="H36" s="72" t="e">
        <f>#REF!</f>
        <v>#REF!</v>
      </c>
    </row>
    <row r="37" spans="1:41" ht="97.5" customHeight="1">
      <c r="A37" s="85">
        <v>5</v>
      </c>
      <c r="B37" s="450" t="s">
        <v>106</v>
      </c>
      <c r="C37" s="450"/>
      <c r="D37" s="450"/>
      <c r="E37" s="450"/>
      <c r="F37" s="450"/>
    </row>
    <row r="38" spans="1:41" ht="14.25" customHeight="1">
      <c r="B38" s="62" t="str">
        <f>IF(ISERROR("Dated this " &amp; AG7 &amp; LOOKUP(AG7,AE2:AE29,AF2:AF29) &amp; " day of " &amp; AG9 &amp; " " &amp;AG10), "", "Dated this " &amp; AG7 &amp; LOOKUP(AG7,AE2:AE29,AF2:AF29) &amp; " day of " &amp; AG9 &amp; " " &amp;AG10)</f>
        <v/>
      </c>
      <c r="C38" s="62"/>
      <c r="D38" s="62"/>
      <c r="E38" s="84"/>
      <c r="F38" s="84"/>
    </row>
    <row r="39" spans="1:41" ht="30" customHeight="1">
      <c r="B39" s="62" t="s">
        <v>107</v>
      </c>
      <c r="C39" s="83"/>
      <c r="D39" s="81"/>
      <c r="E39" s="81"/>
      <c r="F39" s="81"/>
    </row>
    <row r="40" spans="1:41" ht="30" customHeight="1">
      <c r="B40" s="82"/>
      <c r="C40" s="81"/>
      <c r="D40" s="81"/>
      <c r="E40" s="62"/>
      <c r="F40" s="63" t="s">
        <v>108</v>
      </c>
    </row>
    <row r="41" spans="1:41" ht="36" customHeight="1">
      <c r="B41" s="82"/>
      <c r="C41" s="81"/>
      <c r="D41" s="62"/>
      <c r="E41" s="63"/>
      <c r="F41" s="156" t="str">
        <f>"For and on behalf of "&amp;'Names of Bidder'!D11</f>
        <v xml:space="preserve">For and on behalf of </v>
      </c>
    </row>
    <row r="42" spans="1:41" ht="27" customHeight="1">
      <c r="A42" s="80" t="s">
        <v>109</v>
      </c>
      <c r="B42" s="445">
        <f>'Names of Bidder'!D29</f>
        <v>0</v>
      </c>
      <c r="C42" s="445"/>
      <c r="D42" s="69"/>
      <c r="E42" s="79" t="s">
        <v>110</v>
      </c>
      <c r="F42" s="448">
        <f>'Names of Bidder'!D26</f>
        <v>0</v>
      </c>
      <c r="G42" s="448"/>
    </row>
    <row r="43" spans="1:41" ht="25.5" customHeight="1">
      <c r="A43" s="80" t="s">
        <v>111</v>
      </c>
      <c r="B43" s="448">
        <f>'Names of Bidder'!D30</f>
        <v>0</v>
      </c>
      <c r="C43" s="448"/>
      <c r="D43" s="155"/>
      <c r="E43" s="79" t="s">
        <v>112</v>
      </c>
      <c r="F43" s="448">
        <f>'Names of Bidder'!D27</f>
        <v>0</v>
      </c>
      <c r="G43" s="448"/>
    </row>
    <row r="44" spans="1:41">
      <c r="A44" s="452" t="str">
        <f>IF('Names of Bidder'!D6="Sole Bidder", "", "In case of bid from a Joint Venture, name &amp; designation of representative of JV partner is to be provided and Bid Form is also to be signed by him.")</f>
        <v/>
      </c>
      <c r="B44" s="452"/>
      <c r="C44" s="452"/>
      <c r="D44" s="452"/>
      <c r="E44" s="452"/>
      <c r="F44" s="452"/>
    </row>
    <row r="45" spans="1:41">
      <c r="A45" s="78"/>
      <c r="B45" s="78"/>
      <c r="C45" s="62" t="str">
        <f>IF(Z3="2 or More", "Other Partner-2", "")</f>
        <v/>
      </c>
      <c r="D45" s="78"/>
      <c r="E45" s="77"/>
      <c r="F45" s="77" t="str">
        <f>IF(Z3=1,"Other Partner",IF(Z3="2 or More","Other Partner-1",""))</f>
        <v/>
      </c>
    </row>
    <row r="46" spans="1:41" s="72" customFormat="1" ht="33" customHeight="1">
      <c r="A46" s="76" t="s">
        <v>113</v>
      </c>
      <c r="B46" s="64"/>
      <c r="C46" s="65"/>
      <c r="D46" s="62"/>
      <c r="E46" s="63"/>
      <c r="F46" s="62"/>
      <c r="H46" s="73"/>
      <c r="AD46" s="74"/>
      <c r="AE46" s="71"/>
      <c r="AF46" s="71"/>
      <c r="AG46" s="74"/>
      <c r="AH46" s="74"/>
      <c r="AI46" s="74"/>
      <c r="AJ46" s="74"/>
      <c r="AK46" s="74"/>
      <c r="AL46" s="74"/>
      <c r="AM46" s="74"/>
      <c r="AN46" s="74"/>
      <c r="AO46" s="74"/>
    </row>
    <row r="47" spans="1:41" s="72" customFormat="1" ht="18" customHeight="1">
      <c r="A47" s="447" t="s">
        <v>114</v>
      </c>
      <c r="B47" s="447"/>
      <c r="C47" s="447"/>
      <c r="D47" s="216"/>
      <c r="E47" s="217"/>
      <c r="F47" s="216"/>
      <c r="H47" s="73"/>
      <c r="AD47" s="74"/>
      <c r="AE47" s="71"/>
      <c r="AF47" s="71"/>
      <c r="AG47" s="74"/>
      <c r="AH47" s="74"/>
      <c r="AI47" s="74"/>
      <c r="AJ47" s="74"/>
      <c r="AK47" s="74"/>
      <c r="AL47" s="74"/>
      <c r="AM47" s="74"/>
      <c r="AN47" s="74"/>
      <c r="AO47" s="74"/>
    </row>
    <row r="48" spans="1:41" s="72" customFormat="1" ht="18" customHeight="1">
      <c r="A48" s="444"/>
      <c r="B48" s="444"/>
      <c r="C48" s="444"/>
      <c r="D48" s="75"/>
      <c r="E48" s="75"/>
      <c r="F48" s="75"/>
      <c r="H48" s="73"/>
      <c r="AD48" s="74"/>
      <c r="AE48" s="71"/>
      <c r="AF48" s="71"/>
      <c r="AG48" s="74"/>
      <c r="AH48" s="74"/>
      <c r="AI48" s="74"/>
      <c r="AJ48" s="74"/>
      <c r="AK48" s="74"/>
      <c r="AL48" s="74"/>
      <c r="AM48" s="74"/>
      <c r="AN48" s="74"/>
      <c r="AO48" s="74"/>
    </row>
    <row r="49" spans="1:41" s="72" customFormat="1" ht="18" customHeight="1">
      <c r="A49" s="443"/>
      <c r="B49" s="443"/>
      <c r="C49" s="443"/>
      <c r="D49" s="75"/>
      <c r="E49" s="75"/>
      <c r="F49" s="75"/>
      <c r="H49" s="73"/>
      <c r="AD49" s="74"/>
      <c r="AE49" s="71"/>
      <c r="AF49" s="71"/>
      <c r="AG49" s="74"/>
      <c r="AH49" s="74"/>
      <c r="AI49" s="74"/>
      <c r="AJ49" s="74"/>
      <c r="AK49" s="74"/>
      <c r="AL49" s="74"/>
      <c r="AM49" s="74"/>
      <c r="AN49" s="74"/>
      <c r="AO49" s="74"/>
    </row>
    <row r="50" spans="1:41" s="72" customFormat="1" ht="18" customHeight="1">
      <c r="A50" s="449" t="s">
        <v>115</v>
      </c>
      <c r="B50" s="449"/>
      <c r="C50" s="449"/>
      <c r="D50" s="446"/>
      <c r="E50" s="446"/>
      <c r="F50" s="446"/>
      <c r="H50" s="73"/>
      <c r="AD50" s="74"/>
      <c r="AE50" s="71"/>
      <c r="AF50" s="71"/>
      <c r="AG50" s="74"/>
      <c r="AH50" s="74"/>
      <c r="AI50" s="74"/>
      <c r="AJ50" s="74"/>
      <c r="AK50" s="74"/>
      <c r="AL50" s="74"/>
      <c r="AM50" s="74"/>
      <c r="AN50" s="74"/>
      <c r="AO50" s="74"/>
    </row>
    <row r="51" spans="1:41" s="72" customFormat="1" ht="18" customHeight="1">
      <c r="A51" s="449" t="s">
        <v>116</v>
      </c>
      <c r="B51" s="449"/>
      <c r="C51" s="449"/>
      <c r="D51" s="446"/>
      <c r="E51" s="446"/>
      <c r="F51" s="446"/>
      <c r="H51" s="73"/>
      <c r="AD51" s="74"/>
      <c r="AE51" s="71"/>
      <c r="AF51" s="71"/>
      <c r="AG51" s="74"/>
      <c r="AH51" s="74"/>
      <c r="AI51" s="74"/>
      <c r="AJ51" s="74"/>
      <c r="AK51" s="74"/>
      <c r="AL51" s="74"/>
      <c r="AM51" s="74"/>
      <c r="AN51" s="74"/>
      <c r="AO51" s="74"/>
    </row>
    <row r="52" spans="1:41" s="72" customFormat="1" ht="18" customHeight="1">
      <c r="A52" s="449" t="s">
        <v>117</v>
      </c>
      <c r="B52" s="449"/>
      <c r="C52" s="449"/>
      <c r="D52" s="446"/>
      <c r="E52" s="446"/>
      <c r="F52" s="446"/>
      <c r="H52" s="73"/>
      <c r="AD52" s="74"/>
      <c r="AE52" s="71"/>
      <c r="AF52" s="71"/>
      <c r="AG52" s="74"/>
      <c r="AH52" s="74"/>
      <c r="AI52" s="74"/>
      <c r="AJ52" s="74"/>
      <c r="AK52" s="74"/>
      <c r="AL52" s="74"/>
      <c r="AM52" s="74"/>
      <c r="AN52" s="74"/>
      <c r="AO52" s="74"/>
    </row>
    <row r="53" spans="1:41" s="72" customFormat="1" ht="18" customHeight="1">
      <c r="A53" s="447" t="s">
        <v>118</v>
      </c>
      <c r="B53" s="447"/>
      <c r="C53" s="447"/>
      <c r="D53" s="446"/>
      <c r="E53" s="446"/>
      <c r="F53" s="446"/>
      <c r="H53" s="73"/>
      <c r="AD53" s="74"/>
      <c r="AE53" s="71"/>
      <c r="AF53" s="71"/>
      <c r="AG53" s="74"/>
      <c r="AH53" s="74"/>
      <c r="AI53" s="74"/>
      <c r="AJ53" s="74"/>
      <c r="AK53" s="74"/>
      <c r="AL53" s="74"/>
      <c r="AM53" s="74"/>
      <c r="AN53" s="74"/>
      <c r="AO53" s="74"/>
    </row>
    <row r="54" spans="1:41" s="72" customFormat="1" ht="18" customHeight="1">
      <c r="A54" s="444"/>
      <c r="B54" s="444"/>
      <c r="C54" s="444"/>
      <c r="D54" s="75"/>
      <c r="E54" s="75"/>
      <c r="F54" s="75"/>
      <c r="H54" s="73"/>
      <c r="AD54" s="74"/>
      <c r="AE54" s="71"/>
      <c r="AF54" s="71"/>
      <c r="AG54" s="74"/>
      <c r="AH54" s="74"/>
      <c r="AI54" s="74"/>
      <c r="AJ54" s="74"/>
      <c r="AK54" s="74"/>
      <c r="AL54" s="74"/>
      <c r="AM54" s="74"/>
      <c r="AN54" s="74"/>
      <c r="AO54" s="74"/>
    </row>
    <row r="55" spans="1:41" s="72" customFormat="1" ht="18" customHeight="1">
      <c r="A55" s="443"/>
      <c r="B55" s="443"/>
      <c r="C55" s="443"/>
      <c r="D55" s="75"/>
      <c r="E55" s="75"/>
      <c r="F55" s="75"/>
      <c r="H55" s="73"/>
      <c r="AD55" s="74"/>
      <c r="AE55" s="71"/>
      <c r="AF55" s="71"/>
      <c r="AG55" s="74"/>
      <c r="AH55" s="74"/>
      <c r="AI55" s="74"/>
      <c r="AJ55" s="74"/>
      <c r="AK55" s="74"/>
      <c r="AL55" s="74"/>
      <c r="AM55" s="74"/>
      <c r="AN55" s="74"/>
      <c r="AO55" s="74"/>
    </row>
    <row r="56" spans="1:41" s="72" customFormat="1" ht="60.75" customHeight="1">
      <c r="A56" s="44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6" s="442"/>
      <c r="C56" s="442"/>
      <c r="D56" s="442"/>
      <c r="E56" s="442"/>
      <c r="F56" s="442"/>
      <c r="H56" s="73"/>
      <c r="AD56" s="74"/>
      <c r="AE56" s="71"/>
      <c r="AF56" s="71"/>
      <c r="AG56" s="74"/>
      <c r="AH56" s="74"/>
      <c r="AI56" s="74"/>
      <c r="AJ56" s="74"/>
      <c r="AK56" s="74"/>
      <c r="AL56" s="74"/>
      <c r="AM56" s="74"/>
      <c r="AN56" s="74"/>
      <c r="AO56" s="74"/>
    </row>
    <row r="57" spans="1:41" s="72" customFormat="1" ht="33" customHeight="1">
      <c r="A57" s="441" t="s">
        <v>119</v>
      </c>
      <c r="B57" s="441"/>
      <c r="C57" s="441"/>
      <c r="D57" s="441"/>
      <c r="E57" s="441"/>
      <c r="F57" s="441"/>
      <c r="H57" s="73"/>
      <c r="AD57" s="74"/>
      <c r="AE57" s="71"/>
      <c r="AF57" s="71"/>
      <c r="AG57" s="74"/>
      <c r="AH57" s="74"/>
      <c r="AI57" s="74"/>
      <c r="AJ57" s="74"/>
      <c r="AK57" s="74"/>
      <c r="AL57" s="74"/>
      <c r="AM57" s="74"/>
      <c r="AN57" s="74"/>
      <c r="AO57" s="74"/>
    </row>
    <row r="58" spans="1:41" s="72" customFormat="1" ht="33" customHeight="1">
      <c r="A58" s="73"/>
      <c r="B58" s="73"/>
      <c r="H58" s="73"/>
      <c r="AD58" s="74"/>
      <c r="AE58" s="71"/>
      <c r="AF58" s="71"/>
      <c r="AG58" s="74"/>
      <c r="AH58" s="74"/>
      <c r="AI58" s="74"/>
      <c r="AJ58" s="74"/>
      <c r="AK58" s="74"/>
      <c r="AL58" s="74"/>
      <c r="AM58" s="74"/>
      <c r="AN58" s="74"/>
      <c r="AO58" s="74"/>
    </row>
    <row r="59" spans="1:41" s="72" customFormat="1" ht="33" customHeight="1">
      <c r="A59" s="73"/>
      <c r="B59" s="73"/>
      <c r="H59" s="73"/>
      <c r="AD59" s="74"/>
      <c r="AE59" s="71"/>
      <c r="AF59" s="71"/>
      <c r="AG59" s="74"/>
      <c r="AH59" s="74"/>
      <c r="AI59" s="74"/>
      <c r="AJ59" s="74"/>
      <c r="AK59" s="74"/>
      <c r="AL59" s="74"/>
      <c r="AM59" s="74"/>
      <c r="AN59" s="74"/>
      <c r="AO59" s="74"/>
    </row>
    <row r="60" spans="1:41">
      <c r="A60" s="73"/>
    </row>
    <row r="61" spans="1:41">
      <c r="A61" s="73"/>
    </row>
    <row r="62" spans="1:41">
      <c r="A62" s="73"/>
    </row>
    <row r="63" spans="1:41">
      <c r="A63" s="73"/>
    </row>
    <row r="64" spans="1:41">
      <c r="A64" s="73"/>
    </row>
    <row r="65" spans="1:1">
      <c r="A65" s="73"/>
    </row>
    <row r="66" spans="1:1">
      <c r="A66" s="73"/>
    </row>
    <row r="67" spans="1:1">
      <c r="A67" s="73"/>
    </row>
    <row r="68" spans="1:1">
      <c r="A68" s="73"/>
    </row>
    <row r="69" spans="1:1">
      <c r="A69" s="73"/>
    </row>
    <row r="70" spans="1:1">
      <c r="A70" s="73"/>
    </row>
    <row r="71" spans="1:1">
      <c r="A71" s="73"/>
    </row>
  </sheetData>
  <sheetProtection algorithmName="SHA-512" hashValue="pqlhLzXZoBBwBGciP6FLqaEkcOuVp3cCBYkhV8DwwVylHsP8Draf9qrjbPHavuSrKuqGPK9SClLCdwJtVBmU5Q==" saltValue="nba1d5c10O6z1fNB1wyHNg==" spinCount="100000" sheet="1" formatCells="0" formatColumns="0" formatRows="0" selectLockedCells="1" sort="0"/>
  <customSheetViews>
    <customSheetView guid="{A6F13BD3-B96C-452C-968D-78F6E5959979}" showPageBreaks="1" showGridLines="0" zeroValues="0" fitToPage="1" printArea="1" hiddenColumns="1" view="pageBreakPreview">
      <selection activeCell="F51" sqref="F51"/>
      <rowBreaks count="1" manualBreakCount="1">
        <brk id="35" max="5" man="1"/>
      </rowBreaks>
      <pageMargins left="0" right="0" top="0" bottom="0" header="0" footer="0"/>
      <pageSetup fitToHeight="10000" orientation="portrait" r:id="rId1"/>
      <headerFooter alignWithMargins="0">
        <oddFooter>&amp;R&amp;"Book Antiqua,Bold"&amp;8Bid Form (1st Envelope)  / Page &amp;P of &amp;N</oddFooter>
      </headerFooter>
    </customSheetView>
    <customSheetView guid="{7FEA3959-92A6-4B7E-927B-087EAC5E7414}" showPageBreaks="1" showGridLines="0" zeroValues="0" printArea="1" hiddenColumns="1" view="pageBreakPreview" topLeftCell="A46">
      <selection activeCell="F51" sqref="F51"/>
      <rowBreaks count="1" manualBreakCount="1">
        <brk id="35" max="5" man="1"/>
      </rowBreaks>
      <pageMargins left="0" right="0" top="0" bottom="0" header="0" footer="0"/>
      <pageSetup scale="68" orientation="portrait" r:id="rId2"/>
      <headerFooter alignWithMargins="0">
        <oddFooter>&amp;R&amp;"Book Antiqua,Bold"&amp;8Bid Form (1st Envelope)  / Page &amp;P of &amp;N</oddFooter>
      </headerFooter>
    </customSheetView>
    <customSheetView guid="{1A69D62F-E881-40D6-8A9A-90D0B2FD17F9}" showPageBreaks="1" showGridLines="0" zeroValues="0" printArea="1" hiddenColumns="1" view="pageBreakPreview">
      <selection activeCell="F51" sqref="F51"/>
      <rowBreaks count="1" manualBreakCount="1">
        <brk id="35" max="5" man="1"/>
      </rowBreaks>
      <pageMargins left="0" right="0" top="0" bottom="0" header="0" footer="0"/>
      <pageSetup scale="68" orientation="portrait" r:id="rId3"/>
      <headerFooter alignWithMargins="0">
        <oddFooter>&amp;R&amp;"Book Antiqua,Bold"&amp;8Bid Form (1st Envelope)  / Page &amp;P of &amp;N</oddFooter>
      </headerFooter>
    </customSheetView>
    <customSheetView guid="{92E4643E-E153-4A15-ADC8-B3E5FA86113E}" showPageBreaks="1" showGridLines="0" zeroValues="0" fitToPage="1" printArea="1" hiddenColumns="1" view="pageBreakPreview">
      <selection activeCell="F51" sqref="F51"/>
      <rowBreaks count="1" manualBreakCount="1">
        <brk id="35" max="5" man="1"/>
      </rowBreaks>
      <pageMargins left="0" right="0" top="0" bottom="0" header="0" footer="0"/>
      <pageSetup fitToHeight="10000" orientation="portrait" r:id="rId4"/>
      <headerFooter alignWithMargins="0">
        <oddFooter>&amp;R&amp;"Book Antiqua,Bold"&amp;8Bid Form (1st Envelope)  / Page &amp;P of &amp;N</oddFooter>
      </headerFooter>
    </customSheetView>
  </customSheetViews>
  <mergeCells count="47">
    <mergeCell ref="D6:F6"/>
    <mergeCell ref="A2:F2"/>
    <mergeCell ref="B22:C22"/>
    <mergeCell ref="B21:F21"/>
    <mergeCell ref="B20:F20"/>
    <mergeCell ref="A4:F4"/>
    <mergeCell ref="C16:F16"/>
    <mergeCell ref="B18:F18"/>
    <mergeCell ref="B19:F19"/>
    <mergeCell ref="A7:B7"/>
    <mergeCell ref="D22:F22"/>
    <mergeCell ref="B23:C23"/>
    <mergeCell ref="B34:F34"/>
    <mergeCell ref="B27:F27"/>
    <mergeCell ref="B28:F28"/>
    <mergeCell ref="B29:F29"/>
    <mergeCell ref="D23:F23"/>
    <mergeCell ref="B30:F30"/>
    <mergeCell ref="B24:C24"/>
    <mergeCell ref="D24:F24"/>
    <mergeCell ref="A50:C50"/>
    <mergeCell ref="B32:F32"/>
    <mergeCell ref="B31:F31"/>
    <mergeCell ref="B37:F37"/>
    <mergeCell ref="B26:F26"/>
    <mergeCell ref="A49:C49"/>
    <mergeCell ref="B33:F33"/>
    <mergeCell ref="B35:F35"/>
    <mergeCell ref="A44:F44"/>
    <mergeCell ref="A47:C47"/>
    <mergeCell ref="B36:F36"/>
    <mergeCell ref="A57:F57"/>
    <mergeCell ref="A56:F56"/>
    <mergeCell ref="A55:C55"/>
    <mergeCell ref="A54:C54"/>
    <mergeCell ref="B42:C42"/>
    <mergeCell ref="D50:F50"/>
    <mergeCell ref="D51:F51"/>
    <mergeCell ref="D53:F53"/>
    <mergeCell ref="A53:C53"/>
    <mergeCell ref="B43:C43"/>
    <mergeCell ref="F42:G42"/>
    <mergeCell ref="F43:G43"/>
    <mergeCell ref="A52:C52"/>
    <mergeCell ref="D52:F52"/>
    <mergeCell ref="A48:C48"/>
    <mergeCell ref="A51:C51"/>
  </mergeCells>
  <conditionalFormatting sqref="B36:F36">
    <cfRule type="expression" dxfId="7" priority="1">
      <formula>$H$36=1</formula>
    </cfRule>
  </conditionalFormatting>
  <pageMargins left="0.75" right="0.77" top="0.62" bottom="0.61" header="0.39" footer="0.32"/>
  <pageSetup scale="40" fitToHeight="10000" orientation="portrait" r:id="rId5"/>
  <headerFooter alignWithMargins="0">
    <oddFooter>&amp;R&amp;"Book Antiqua,Bold"&amp;8Bid Form (1st Envelope)  / Page &amp;P of &amp;N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00B050"/>
    <pageSetUpPr fitToPage="1"/>
  </sheetPr>
  <dimension ref="A1:Z28"/>
  <sheetViews>
    <sheetView zoomScale="85" zoomScaleNormal="85" zoomScaleSheetLayoutView="85" workbookViewId="0">
      <selection activeCell="G15" sqref="G15"/>
    </sheetView>
  </sheetViews>
  <sheetFormatPr defaultRowHeight="13.5"/>
  <cols>
    <col min="1" max="1" width="10.625" style="204" customWidth="1"/>
    <col min="2" max="2" width="14.5" style="222" customWidth="1"/>
    <col min="3" max="3" width="108.125" style="282" customWidth="1"/>
    <col min="4" max="4" width="11" style="204" customWidth="1"/>
    <col min="5" max="5" width="14.375" style="97" customWidth="1"/>
    <col min="6" max="6" width="12.5" style="97" customWidth="1"/>
    <col min="7" max="7" width="14" style="97" customWidth="1"/>
    <col min="8" max="8" width="11.625" style="234" customWidth="1"/>
    <col min="9" max="9" width="13" style="210" customWidth="1"/>
    <col min="10" max="10" width="10.875" style="204" customWidth="1"/>
    <col min="11" max="11" width="14.875" style="97" customWidth="1"/>
    <col min="12" max="12" width="14.625" style="286" customWidth="1"/>
    <col min="13" max="13" width="30.5" style="191" customWidth="1"/>
    <col min="14" max="14" width="10.25" style="191" bestFit="1" customWidth="1"/>
    <col min="15" max="15" width="11.625" style="191" customWidth="1"/>
    <col min="16" max="16" width="13.5" style="235" bestFit="1" customWidth="1"/>
    <col min="17" max="18" width="9" style="236"/>
    <col min="19" max="19" width="12.75" style="236" bestFit="1" customWidth="1"/>
    <col min="20" max="252" width="9" style="236"/>
    <col min="253" max="253" width="10.25" style="236" customWidth="1"/>
    <col min="254" max="254" width="12" style="236" customWidth="1"/>
    <col min="255" max="255" width="9.875" style="236" customWidth="1"/>
    <col min="256" max="256" width="10.375" style="236" customWidth="1"/>
    <col min="257" max="257" width="10.125" style="236" customWidth="1"/>
    <col min="258" max="259" width="12.125" style="236" customWidth="1"/>
    <col min="260" max="260" width="10.625" style="236" customWidth="1"/>
    <col min="261" max="261" width="14.375" style="236" customWidth="1"/>
    <col min="262" max="262" width="11.25" style="236" customWidth="1"/>
    <col min="263" max="263" width="14.25" style="236" customWidth="1"/>
    <col min="264" max="264" width="19.25" style="236" customWidth="1"/>
    <col min="265" max="265" width="7.875" style="236" customWidth="1"/>
    <col min="266" max="266" width="10.875" style="236" customWidth="1"/>
    <col min="267" max="267" width="14.875" style="236" customWidth="1"/>
    <col min="268" max="268" width="17.625" style="236" customWidth="1"/>
    <col min="269" max="269" width="19.375" style="236" customWidth="1"/>
    <col min="270" max="271" width="0" style="236" hidden="1" customWidth="1"/>
    <col min="272" max="508" width="9" style="236"/>
    <col min="509" max="509" width="10.25" style="236" customWidth="1"/>
    <col min="510" max="510" width="12" style="236" customWidth="1"/>
    <col min="511" max="511" width="9.875" style="236" customWidth="1"/>
    <col min="512" max="512" width="10.375" style="236" customWidth="1"/>
    <col min="513" max="513" width="10.125" style="236" customWidth="1"/>
    <col min="514" max="515" width="12.125" style="236" customWidth="1"/>
    <col min="516" max="516" width="10.625" style="236" customWidth="1"/>
    <col min="517" max="517" width="14.375" style="236" customWidth="1"/>
    <col min="518" max="518" width="11.25" style="236" customWidth="1"/>
    <col min="519" max="519" width="14.25" style="236" customWidth="1"/>
    <col min="520" max="520" width="19.25" style="236" customWidth="1"/>
    <col min="521" max="521" width="7.875" style="236" customWidth="1"/>
    <col min="522" max="522" width="10.875" style="236" customWidth="1"/>
    <col min="523" max="523" width="14.875" style="236" customWidth="1"/>
    <col min="524" max="524" width="17.625" style="236" customWidth="1"/>
    <col min="525" max="525" width="19.375" style="236" customWidth="1"/>
    <col min="526" max="527" width="0" style="236" hidden="1" customWidth="1"/>
    <col min="528" max="764" width="9" style="236"/>
    <col min="765" max="765" width="10.25" style="236" customWidth="1"/>
    <col min="766" max="766" width="12" style="236" customWidth="1"/>
    <col min="767" max="767" width="9.875" style="236" customWidth="1"/>
    <col min="768" max="768" width="10.375" style="236" customWidth="1"/>
    <col min="769" max="769" width="10.125" style="236" customWidth="1"/>
    <col min="770" max="771" width="12.125" style="236" customWidth="1"/>
    <col min="772" max="772" width="10.625" style="236" customWidth="1"/>
    <col min="773" max="773" width="14.375" style="236" customWidth="1"/>
    <col min="774" max="774" width="11.25" style="236" customWidth="1"/>
    <col min="775" max="775" width="14.25" style="236" customWidth="1"/>
    <col min="776" max="776" width="19.25" style="236" customWidth="1"/>
    <col min="777" max="777" width="7.875" style="236" customWidth="1"/>
    <col min="778" max="778" width="10.875" style="236" customWidth="1"/>
    <col min="779" max="779" width="14.875" style="236" customWidth="1"/>
    <col min="780" max="780" width="17.625" style="236" customWidth="1"/>
    <col min="781" max="781" width="19.375" style="236" customWidth="1"/>
    <col min="782" max="783" width="0" style="236" hidden="1" customWidth="1"/>
    <col min="784" max="1020" width="9" style="236"/>
    <col min="1021" max="1021" width="10.25" style="236" customWidth="1"/>
    <col min="1022" max="1022" width="12" style="236" customWidth="1"/>
    <col min="1023" max="1023" width="9.875" style="236" customWidth="1"/>
    <col min="1024" max="1024" width="10.375" style="236" customWidth="1"/>
    <col min="1025" max="1025" width="10.125" style="236" customWidth="1"/>
    <col min="1026" max="1027" width="12.125" style="236" customWidth="1"/>
    <col min="1028" max="1028" width="10.625" style="236" customWidth="1"/>
    <col min="1029" max="1029" width="14.375" style="236" customWidth="1"/>
    <col min="1030" max="1030" width="11.25" style="236" customWidth="1"/>
    <col min="1031" max="1031" width="14.25" style="236" customWidth="1"/>
    <col min="1032" max="1032" width="19.25" style="236" customWidth="1"/>
    <col min="1033" max="1033" width="7.875" style="236" customWidth="1"/>
    <col min="1034" max="1034" width="10.875" style="236" customWidth="1"/>
    <col min="1035" max="1035" width="14.875" style="236" customWidth="1"/>
    <col min="1036" max="1036" width="17.625" style="236" customWidth="1"/>
    <col min="1037" max="1037" width="19.375" style="236" customWidth="1"/>
    <col min="1038" max="1039" width="0" style="236" hidden="1" customWidth="1"/>
    <col min="1040" max="1276" width="9" style="236"/>
    <col min="1277" max="1277" width="10.25" style="236" customWidth="1"/>
    <col min="1278" max="1278" width="12" style="236" customWidth="1"/>
    <col min="1279" max="1279" width="9.875" style="236" customWidth="1"/>
    <col min="1280" max="1280" width="10.375" style="236" customWidth="1"/>
    <col min="1281" max="1281" width="10.125" style="236" customWidth="1"/>
    <col min="1282" max="1283" width="12.125" style="236" customWidth="1"/>
    <col min="1284" max="1284" width="10.625" style="236" customWidth="1"/>
    <col min="1285" max="1285" width="14.375" style="236" customWidth="1"/>
    <col min="1286" max="1286" width="11.25" style="236" customWidth="1"/>
    <col min="1287" max="1287" width="14.25" style="236" customWidth="1"/>
    <col min="1288" max="1288" width="19.25" style="236" customWidth="1"/>
    <col min="1289" max="1289" width="7.875" style="236" customWidth="1"/>
    <col min="1290" max="1290" width="10.875" style="236" customWidth="1"/>
    <col min="1291" max="1291" width="14.875" style="236" customWidth="1"/>
    <col min="1292" max="1292" width="17.625" style="236" customWidth="1"/>
    <col min="1293" max="1293" width="19.375" style="236" customWidth="1"/>
    <col min="1294" max="1295" width="0" style="236" hidden="1" customWidth="1"/>
    <col min="1296" max="1532" width="9" style="236"/>
    <col min="1533" max="1533" width="10.25" style="236" customWidth="1"/>
    <col min="1534" max="1534" width="12" style="236" customWidth="1"/>
    <col min="1535" max="1535" width="9.875" style="236" customWidth="1"/>
    <col min="1536" max="1536" width="10.375" style="236" customWidth="1"/>
    <col min="1537" max="1537" width="10.125" style="236" customWidth="1"/>
    <col min="1538" max="1539" width="12.125" style="236" customWidth="1"/>
    <col min="1540" max="1540" width="10.625" style="236" customWidth="1"/>
    <col min="1541" max="1541" width="14.375" style="236" customWidth="1"/>
    <col min="1542" max="1542" width="11.25" style="236" customWidth="1"/>
    <col min="1543" max="1543" width="14.25" style="236" customWidth="1"/>
    <col min="1544" max="1544" width="19.25" style="236" customWidth="1"/>
    <col min="1545" max="1545" width="7.875" style="236" customWidth="1"/>
    <col min="1546" max="1546" width="10.875" style="236" customWidth="1"/>
    <col min="1547" max="1547" width="14.875" style="236" customWidth="1"/>
    <col min="1548" max="1548" width="17.625" style="236" customWidth="1"/>
    <col min="1549" max="1549" width="19.375" style="236" customWidth="1"/>
    <col min="1550" max="1551" width="0" style="236" hidden="1" customWidth="1"/>
    <col min="1552" max="1788" width="9" style="236"/>
    <col min="1789" max="1789" width="10.25" style="236" customWidth="1"/>
    <col min="1790" max="1790" width="12" style="236" customWidth="1"/>
    <col min="1791" max="1791" width="9.875" style="236" customWidth="1"/>
    <col min="1792" max="1792" width="10.375" style="236" customWidth="1"/>
    <col min="1793" max="1793" width="10.125" style="236" customWidth="1"/>
    <col min="1794" max="1795" width="12.125" style="236" customWidth="1"/>
    <col min="1796" max="1796" width="10.625" style="236" customWidth="1"/>
    <col min="1797" max="1797" width="14.375" style="236" customWidth="1"/>
    <col min="1798" max="1798" width="11.25" style="236" customWidth="1"/>
    <col min="1799" max="1799" width="14.25" style="236" customWidth="1"/>
    <col min="1800" max="1800" width="19.25" style="236" customWidth="1"/>
    <col min="1801" max="1801" width="7.875" style="236" customWidth="1"/>
    <col min="1802" max="1802" width="10.875" style="236" customWidth="1"/>
    <col min="1803" max="1803" width="14.875" style="236" customWidth="1"/>
    <col min="1804" max="1804" width="17.625" style="236" customWidth="1"/>
    <col min="1805" max="1805" width="19.375" style="236" customWidth="1"/>
    <col min="1806" max="1807" width="0" style="236" hidden="1" customWidth="1"/>
    <col min="1808" max="2044" width="9" style="236"/>
    <col min="2045" max="2045" width="10.25" style="236" customWidth="1"/>
    <col min="2046" max="2046" width="12" style="236" customWidth="1"/>
    <col min="2047" max="2047" width="9.875" style="236" customWidth="1"/>
    <col min="2048" max="2048" width="10.375" style="236" customWidth="1"/>
    <col min="2049" max="2049" width="10.125" style="236" customWidth="1"/>
    <col min="2050" max="2051" width="12.125" style="236" customWidth="1"/>
    <col min="2052" max="2052" width="10.625" style="236" customWidth="1"/>
    <col min="2053" max="2053" width="14.375" style="236" customWidth="1"/>
    <col min="2054" max="2054" width="11.25" style="236" customWidth="1"/>
    <col min="2055" max="2055" width="14.25" style="236" customWidth="1"/>
    <col min="2056" max="2056" width="19.25" style="236" customWidth="1"/>
    <col min="2057" max="2057" width="7.875" style="236" customWidth="1"/>
    <col min="2058" max="2058" width="10.875" style="236" customWidth="1"/>
    <col min="2059" max="2059" width="14.875" style="236" customWidth="1"/>
    <col min="2060" max="2060" width="17.625" style="236" customWidth="1"/>
    <col min="2061" max="2061" width="19.375" style="236" customWidth="1"/>
    <col min="2062" max="2063" width="0" style="236" hidden="1" customWidth="1"/>
    <col min="2064" max="2300" width="9" style="236"/>
    <col min="2301" max="2301" width="10.25" style="236" customWidth="1"/>
    <col min="2302" max="2302" width="12" style="236" customWidth="1"/>
    <col min="2303" max="2303" width="9.875" style="236" customWidth="1"/>
    <col min="2304" max="2304" width="10.375" style="236" customWidth="1"/>
    <col min="2305" max="2305" width="10.125" style="236" customWidth="1"/>
    <col min="2306" max="2307" width="12.125" style="236" customWidth="1"/>
    <col min="2308" max="2308" width="10.625" style="236" customWidth="1"/>
    <col min="2309" max="2309" width="14.375" style="236" customWidth="1"/>
    <col min="2310" max="2310" width="11.25" style="236" customWidth="1"/>
    <col min="2311" max="2311" width="14.25" style="236" customWidth="1"/>
    <col min="2312" max="2312" width="19.25" style="236" customWidth="1"/>
    <col min="2313" max="2313" width="7.875" style="236" customWidth="1"/>
    <col min="2314" max="2314" width="10.875" style="236" customWidth="1"/>
    <col min="2315" max="2315" width="14.875" style="236" customWidth="1"/>
    <col min="2316" max="2316" width="17.625" style="236" customWidth="1"/>
    <col min="2317" max="2317" width="19.375" style="236" customWidth="1"/>
    <col min="2318" max="2319" width="0" style="236" hidden="1" customWidth="1"/>
    <col min="2320" max="2556" width="9" style="236"/>
    <col min="2557" max="2557" width="10.25" style="236" customWidth="1"/>
    <col min="2558" max="2558" width="12" style="236" customWidth="1"/>
    <col min="2559" max="2559" width="9.875" style="236" customWidth="1"/>
    <col min="2560" max="2560" width="10.375" style="236" customWidth="1"/>
    <col min="2561" max="2561" width="10.125" style="236" customWidth="1"/>
    <col min="2562" max="2563" width="12.125" style="236" customWidth="1"/>
    <col min="2564" max="2564" width="10.625" style="236" customWidth="1"/>
    <col min="2565" max="2565" width="14.375" style="236" customWidth="1"/>
    <col min="2566" max="2566" width="11.25" style="236" customWidth="1"/>
    <col min="2567" max="2567" width="14.25" style="236" customWidth="1"/>
    <col min="2568" max="2568" width="19.25" style="236" customWidth="1"/>
    <col min="2569" max="2569" width="7.875" style="236" customWidth="1"/>
    <col min="2570" max="2570" width="10.875" style="236" customWidth="1"/>
    <col min="2571" max="2571" width="14.875" style="236" customWidth="1"/>
    <col min="2572" max="2572" width="17.625" style="236" customWidth="1"/>
    <col min="2573" max="2573" width="19.375" style="236" customWidth="1"/>
    <col min="2574" max="2575" width="0" style="236" hidden="1" customWidth="1"/>
    <col min="2576" max="2812" width="9" style="236"/>
    <col min="2813" max="2813" width="10.25" style="236" customWidth="1"/>
    <col min="2814" max="2814" width="12" style="236" customWidth="1"/>
    <col min="2815" max="2815" width="9.875" style="236" customWidth="1"/>
    <col min="2816" max="2816" width="10.375" style="236" customWidth="1"/>
    <col min="2817" max="2817" width="10.125" style="236" customWidth="1"/>
    <col min="2818" max="2819" width="12.125" style="236" customWidth="1"/>
    <col min="2820" max="2820" width="10.625" style="236" customWidth="1"/>
    <col min="2821" max="2821" width="14.375" style="236" customWidth="1"/>
    <col min="2822" max="2822" width="11.25" style="236" customWidth="1"/>
    <col min="2823" max="2823" width="14.25" style="236" customWidth="1"/>
    <col min="2824" max="2824" width="19.25" style="236" customWidth="1"/>
    <col min="2825" max="2825" width="7.875" style="236" customWidth="1"/>
    <col min="2826" max="2826" width="10.875" style="236" customWidth="1"/>
    <col min="2827" max="2827" width="14.875" style="236" customWidth="1"/>
    <col min="2828" max="2828" width="17.625" style="236" customWidth="1"/>
    <col min="2829" max="2829" width="19.375" style="236" customWidth="1"/>
    <col min="2830" max="2831" width="0" style="236" hidden="1" customWidth="1"/>
    <col min="2832" max="3068" width="9" style="236"/>
    <col min="3069" max="3069" width="10.25" style="236" customWidth="1"/>
    <col min="3070" max="3070" width="12" style="236" customWidth="1"/>
    <col min="3071" max="3071" width="9.875" style="236" customWidth="1"/>
    <col min="3072" max="3072" width="10.375" style="236" customWidth="1"/>
    <col min="3073" max="3073" width="10.125" style="236" customWidth="1"/>
    <col min="3074" max="3075" width="12.125" style="236" customWidth="1"/>
    <col min="3076" max="3076" width="10.625" style="236" customWidth="1"/>
    <col min="3077" max="3077" width="14.375" style="236" customWidth="1"/>
    <col min="3078" max="3078" width="11.25" style="236" customWidth="1"/>
    <col min="3079" max="3079" width="14.25" style="236" customWidth="1"/>
    <col min="3080" max="3080" width="19.25" style="236" customWidth="1"/>
    <col min="3081" max="3081" width="7.875" style="236" customWidth="1"/>
    <col min="3082" max="3082" width="10.875" style="236" customWidth="1"/>
    <col min="3083" max="3083" width="14.875" style="236" customWidth="1"/>
    <col min="3084" max="3084" width="17.625" style="236" customWidth="1"/>
    <col min="3085" max="3085" width="19.375" style="236" customWidth="1"/>
    <col min="3086" max="3087" width="0" style="236" hidden="1" customWidth="1"/>
    <col min="3088" max="3324" width="9" style="236"/>
    <col min="3325" max="3325" width="10.25" style="236" customWidth="1"/>
    <col min="3326" max="3326" width="12" style="236" customWidth="1"/>
    <col min="3327" max="3327" width="9.875" style="236" customWidth="1"/>
    <col min="3328" max="3328" width="10.375" style="236" customWidth="1"/>
    <col min="3329" max="3329" width="10.125" style="236" customWidth="1"/>
    <col min="3330" max="3331" width="12.125" style="236" customWidth="1"/>
    <col min="3332" max="3332" width="10.625" style="236" customWidth="1"/>
    <col min="3333" max="3333" width="14.375" style="236" customWidth="1"/>
    <col min="3334" max="3334" width="11.25" style="236" customWidth="1"/>
    <col min="3335" max="3335" width="14.25" style="236" customWidth="1"/>
    <col min="3336" max="3336" width="19.25" style="236" customWidth="1"/>
    <col min="3337" max="3337" width="7.875" style="236" customWidth="1"/>
    <col min="3338" max="3338" width="10.875" style="236" customWidth="1"/>
    <col min="3339" max="3339" width="14.875" style="236" customWidth="1"/>
    <col min="3340" max="3340" width="17.625" style="236" customWidth="1"/>
    <col min="3341" max="3341" width="19.375" style="236" customWidth="1"/>
    <col min="3342" max="3343" width="0" style="236" hidden="1" customWidth="1"/>
    <col min="3344" max="3580" width="9" style="236"/>
    <col min="3581" max="3581" width="10.25" style="236" customWidth="1"/>
    <col min="3582" max="3582" width="12" style="236" customWidth="1"/>
    <col min="3583" max="3583" width="9.875" style="236" customWidth="1"/>
    <col min="3584" max="3584" width="10.375" style="236" customWidth="1"/>
    <col min="3585" max="3585" width="10.125" style="236" customWidth="1"/>
    <col min="3586" max="3587" width="12.125" style="236" customWidth="1"/>
    <col min="3588" max="3588" width="10.625" style="236" customWidth="1"/>
    <col min="3589" max="3589" width="14.375" style="236" customWidth="1"/>
    <col min="3590" max="3590" width="11.25" style="236" customWidth="1"/>
    <col min="3591" max="3591" width="14.25" style="236" customWidth="1"/>
    <col min="3592" max="3592" width="19.25" style="236" customWidth="1"/>
    <col min="3593" max="3593" width="7.875" style="236" customWidth="1"/>
    <col min="3594" max="3594" width="10.875" style="236" customWidth="1"/>
    <col min="3595" max="3595" width="14.875" style="236" customWidth="1"/>
    <col min="3596" max="3596" width="17.625" style="236" customWidth="1"/>
    <col min="3597" max="3597" width="19.375" style="236" customWidth="1"/>
    <col min="3598" max="3599" width="0" style="236" hidden="1" customWidth="1"/>
    <col min="3600" max="3836" width="9" style="236"/>
    <col min="3837" max="3837" width="10.25" style="236" customWidth="1"/>
    <col min="3838" max="3838" width="12" style="236" customWidth="1"/>
    <col min="3839" max="3839" width="9.875" style="236" customWidth="1"/>
    <col min="3840" max="3840" width="10.375" style="236" customWidth="1"/>
    <col min="3841" max="3841" width="10.125" style="236" customWidth="1"/>
    <col min="3842" max="3843" width="12.125" style="236" customWidth="1"/>
    <col min="3844" max="3844" width="10.625" style="236" customWidth="1"/>
    <col min="3845" max="3845" width="14.375" style="236" customWidth="1"/>
    <col min="3846" max="3846" width="11.25" style="236" customWidth="1"/>
    <col min="3847" max="3847" width="14.25" style="236" customWidth="1"/>
    <col min="3848" max="3848" width="19.25" style="236" customWidth="1"/>
    <col min="3849" max="3849" width="7.875" style="236" customWidth="1"/>
    <col min="3850" max="3850" width="10.875" style="236" customWidth="1"/>
    <col min="3851" max="3851" width="14.875" style="236" customWidth="1"/>
    <col min="3852" max="3852" width="17.625" style="236" customWidth="1"/>
    <col min="3853" max="3853" width="19.375" style="236" customWidth="1"/>
    <col min="3854" max="3855" width="0" style="236" hidden="1" customWidth="1"/>
    <col min="3856" max="4092" width="9" style="236"/>
    <col min="4093" max="4093" width="10.25" style="236" customWidth="1"/>
    <col min="4094" max="4094" width="12" style="236" customWidth="1"/>
    <col min="4095" max="4095" width="9.875" style="236" customWidth="1"/>
    <col min="4096" max="4096" width="10.375" style="236" customWidth="1"/>
    <col min="4097" max="4097" width="10.125" style="236" customWidth="1"/>
    <col min="4098" max="4099" width="12.125" style="236" customWidth="1"/>
    <col min="4100" max="4100" width="10.625" style="236" customWidth="1"/>
    <col min="4101" max="4101" width="14.375" style="236" customWidth="1"/>
    <col min="4102" max="4102" width="11.25" style="236" customWidth="1"/>
    <col min="4103" max="4103" width="14.25" style="236" customWidth="1"/>
    <col min="4104" max="4104" width="19.25" style="236" customWidth="1"/>
    <col min="4105" max="4105" width="7.875" style="236" customWidth="1"/>
    <col min="4106" max="4106" width="10.875" style="236" customWidth="1"/>
    <col min="4107" max="4107" width="14.875" style="236" customWidth="1"/>
    <col min="4108" max="4108" width="17.625" style="236" customWidth="1"/>
    <col min="4109" max="4109" width="19.375" style="236" customWidth="1"/>
    <col min="4110" max="4111" width="0" style="236" hidden="1" customWidth="1"/>
    <col min="4112" max="4348" width="9" style="236"/>
    <col min="4349" max="4349" width="10.25" style="236" customWidth="1"/>
    <col min="4350" max="4350" width="12" style="236" customWidth="1"/>
    <col min="4351" max="4351" width="9.875" style="236" customWidth="1"/>
    <col min="4352" max="4352" width="10.375" style="236" customWidth="1"/>
    <col min="4353" max="4353" width="10.125" style="236" customWidth="1"/>
    <col min="4354" max="4355" width="12.125" style="236" customWidth="1"/>
    <col min="4356" max="4356" width="10.625" style="236" customWidth="1"/>
    <col min="4357" max="4357" width="14.375" style="236" customWidth="1"/>
    <col min="4358" max="4358" width="11.25" style="236" customWidth="1"/>
    <col min="4359" max="4359" width="14.25" style="236" customWidth="1"/>
    <col min="4360" max="4360" width="19.25" style="236" customWidth="1"/>
    <col min="4361" max="4361" width="7.875" style="236" customWidth="1"/>
    <col min="4362" max="4362" width="10.875" style="236" customWidth="1"/>
    <col min="4363" max="4363" width="14.875" style="236" customWidth="1"/>
    <col min="4364" max="4364" width="17.625" style="236" customWidth="1"/>
    <col min="4365" max="4365" width="19.375" style="236" customWidth="1"/>
    <col min="4366" max="4367" width="0" style="236" hidden="1" customWidth="1"/>
    <col min="4368" max="4604" width="9" style="236"/>
    <col min="4605" max="4605" width="10.25" style="236" customWidth="1"/>
    <col min="4606" max="4606" width="12" style="236" customWidth="1"/>
    <col min="4607" max="4607" width="9.875" style="236" customWidth="1"/>
    <col min="4608" max="4608" width="10.375" style="236" customWidth="1"/>
    <col min="4609" max="4609" width="10.125" style="236" customWidth="1"/>
    <col min="4610" max="4611" width="12.125" style="236" customWidth="1"/>
    <col min="4612" max="4612" width="10.625" style="236" customWidth="1"/>
    <col min="4613" max="4613" width="14.375" style="236" customWidth="1"/>
    <col min="4614" max="4614" width="11.25" style="236" customWidth="1"/>
    <col min="4615" max="4615" width="14.25" style="236" customWidth="1"/>
    <col min="4616" max="4616" width="19.25" style="236" customWidth="1"/>
    <col min="4617" max="4617" width="7.875" style="236" customWidth="1"/>
    <col min="4618" max="4618" width="10.875" style="236" customWidth="1"/>
    <col min="4619" max="4619" width="14.875" style="236" customWidth="1"/>
    <col min="4620" max="4620" width="17.625" style="236" customWidth="1"/>
    <col min="4621" max="4621" width="19.375" style="236" customWidth="1"/>
    <col min="4622" max="4623" width="0" style="236" hidden="1" customWidth="1"/>
    <col min="4624" max="4860" width="9" style="236"/>
    <col min="4861" max="4861" width="10.25" style="236" customWidth="1"/>
    <col min="4862" max="4862" width="12" style="236" customWidth="1"/>
    <col min="4863" max="4863" width="9.875" style="236" customWidth="1"/>
    <col min="4864" max="4864" width="10.375" style="236" customWidth="1"/>
    <col min="4865" max="4865" width="10.125" style="236" customWidth="1"/>
    <col min="4866" max="4867" width="12.125" style="236" customWidth="1"/>
    <col min="4868" max="4868" width="10.625" style="236" customWidth="1"/>
    <col min="4869" max="4869" width="14.375" style="236" customWidth="1"/>
    <col min="4870" max="4870" width="11.25" style="236" customWidth="1"/>
    <col min="4871" max="4871" width="14.25" style="236" customWidth="1"/>
    <col min="4872" max="4872" width="19.25" style="236" customWidth="1"/>
    <col min="4873" max="4873" width="7.875" style="236" customWidth="1"/>
    <col min="4874" max="4874" width="10.875" style="236" customWidth="1"/>
    <col min="4875" max="4875" width="14.875" style="236" customWidth="1"/>
    <col min="4876" max="4876" width="17.625" style="236" customWidth="1"/>
    <col min="4877" max="4877" width="19.375" style="236" customWidth="1"/>
    <col min="4878" max="4879" width="0" style="236" hidden="1" customWidth="1"/>
    <col min="4880" max="5116" width="9" style="236"/>
    <col min="5117" max="5117" width="10.25" style="236" customWidth="1"/>
    <col min="5118" max="5118" width="12" style="236" customWidth="1"/>
    <col min="5119" max="5119" width="9.875" style="236" customWidth="1"/>
    <col min="5120" max="5120" width="10.375" style="236" customWidth="1"/>
    <col min="5121" max="5121" width="10.125" style="236" customWidth="1"/>
    <col min="5122" max="5123" width="12.125" style="236" customWidth="1"/>
    <col min="5124" max="5124" width="10.625" style="236" customWidth="1"/>
    <col min="5125" max="5125" width="14.375" style="236" customWidth="1"/>
    <col min="5126" max="5126" width="11.25" style="236" customWidth="1"/>
    <col min="5127" max="5127" width="14.25" style="236" customWidth="1"/>
    <col min="5128" max="5128" width="19.25" style="236" customWidth="1"/>
    <col min="5129" max="5129" width="7.875" style="236" customWidth="1"/>
    <col min="5130" max="5130" width="10.875" style="236" customWidth="1"/>
    <col min="5131" max="5131" width="14.875" style="236" customWidth="1"/>
    <col min="5132" max="5132" width="17.625" style="236" customWidth="1"/>
    <col min="5133" max="5133" width="19.375" style="236" customWidth="1"/>
    <col min="5134" max="5135" width="0" style="236" hidden="1" customWidth="1"/>
    <col min="5136" max="5372" width="9" style="236"/>
    <col min="5373" max="5373" width="10.25" style="236" customWidth="1"/>
    <col min="5374" max="5374" width="12" style="236" customWidth="1"/>
    <col min="5375" max="5375" width="9.875" style="236" customWidth="1"/>
    <col min="5376" max="5376" width="10.375" style="236" customWidth="1"/>
    <col min="5377" max="5377" width="10.125" style="236" customWidth="1"/>
    <col min="5378" max="5379" width="12.125" style="236" customWidth="1"/>
    <col min="5380" max="5380" width="10.625" style="236" customWidth="1"/>
    <col min="5381" max="5381" width="14.375" style="236" customWidth="1"/>
    <col min="5382" max="5382" width="11.25" style="236" customWidth="1"/>
    <col min="5383" max="5383" width="14.25" style="236" customWidth="1"/>
    <col min="5384" max="5384" width="19.25" style="236" customWidth="1"/>
    <col min="5385" max="5385" width="7.875" style="236" customWidth="1"/>
    <col min="5386" max="5386" width="10.875" style="236" customWidth="1"/>
    <col min="5387" max="5387" width="14.875" style="236" customWidth="1"/>
    <col min="5388" max="5388" width="17.625" style="236" customWidth="1"/>
    <col min="5389" max="5389" width="19.375" style="236" customWidth="1"/>
    <col min="5390" max="5391" width="0" style="236" hidden="1" customWidth="1"/>
    <col min="5392" max="5628" width="9" style="236"/>
    <col min="5629" max="5629" width="10.25" style="236" customWidth="1"/>
    <col min="5630" max="5630" width="12" style="236" customWidth="1"/>
    <col min="5631" max="5631" width="9.875" style="236" customWidth="1"/>
    <col min="5632" max="5632" width="10.375" style="236" customWidth="1"/>
    <col min="5633" max="5633" width="10.125" style="236" customWidth="1"/>
    <col min="5634" max="5635" width="12.125" style="236" customWidth="1"/>
    <col min="5636" max="5636" width="10.625" style="236" customWidth="1"/>
    <col min="5637" max="5637" width="14.375" style="236" customWidth="1"/>
    <col min="5638" max="5638" width="11.25" style="236" customWidth="1"/>
    <col min="5639" max="5639" width="14.25" style="236" customWidth="1"/>
    <col min="5640" max="5640" width="19.25" style="236" customWidth="1"/>
    <col min="5641" max="5641" width="7.875" style="236" customWidth="1"/>
    <col min="5642" max="5642" width="10.875" style="236" customWidth="1"/>
    <col min="5643" max="5643" width="14.875" style="236" customWidth="1"/>
    <col min="5644" max="5644" width="17.625" style="236" customWidth="1"/>
    <col min="5645" max="5645" width="19.375" style="236" customWidth="1"/>
    <col min="5646" max="5647" width="0" style="236" hidden="1" customWidth="1"/>
    <col min="5648" max="5884" width="9" style="236"/>
    <col min="5885" max="5885" width="10.25" style="236" customWidth="1"/>
    <col min="5886" max="5886" width="12" style="236" customWidth="1"/>
    <col min="5887" max="5887" width="9.875" style="236" customWidth="1"/>
    <col min="5888" max="5888" width="10.375" style="236" customWidth="1"/>
    <col min="5889" max="5889" width="10.125" style="236" customWidth="1"/>
    <col min="5890" max="5891" width="12.125" style="236" customWidth="1"/>
    <col min="5892" max="5892" width="10.625" style="236" customWidth="1"/>
    <col min="5893" max="5893" width="14.375" style="236" customWidth="1"/>
    <col min="5894" max="5894" width="11.25" style="236" customWidth="1"/>
    <col min="5895" max="5895" width="14.25" style="236" customWidth="1"/>
    <col min="5896" max="5896" width="19.25" style="236" customWidth="1"/>
    <col min="5897" max="5897" width="7.875" style="236" customWidth="1"/>
    <col min="5898" max="5898" width="10.875" style="236" customWidth="1"/>
    <col min="5899" max="5899" width="14.875" style="236" customWidth="1"/>
    <col min="5900" max="5900" width="17.625" style="236" customWidth="1"/>
    <col min="5901" max="5901" width="19.375" style="236" customWidth="1"/>
    <col min="5902" max="5903" width="0" style="236" hidden="1" customWidth="1"/>
    <col min="5904" max="6140" width="9" style="236"/>
    <col min="6141" max="6141" width="10.25" style="236" customWidth="1"/>
    <col min="6142" max="6142" width="12" style="236" customWidth="1"/>
    <col min="6143" max="6143" width="9.875" style="236" customWidth="1"/>
    <col min="6144" max="6144" width="10.375" style="236" customWidth="1"/>
    <col min="6145" max="6145" width="10.125" style="236" customWidth="1"/>
    <col min="6146" max="6147" width="12.125" style="236" customWidth="1"/>
    <col min="6148" max="6148" width="10.625" style="236" customWidth="1"/>
    <col min="6149" max="6149" width="14.375" style="236" customWidth="1"/>
    <col min="6150" max="6150" width="11.25" style="236" customWidth="1"/>
    <col min="6151" max="6151" width="14.25" style="236" customWidth="1"/>
    <col min="6152" max="6152" width="19.25" style="236" customWidth="1"/>
    <col min="6153" max="6153" width="7.875" style="236" customWidth="1"/>
    <col min="6154" max="6154" width="10.875" style="236" customWidth="1"/>
    <col min="6155" max="6155" width="14.875" style="236" customWidth="1"/>
    <col min="6156" max="6156" width="17.625" style="236" customWidth="1"/>
    <col min="6157" max="6157" width="19.375" style="236" customWidth="1"/>
    <col min="6158" max="6159" width="0" style="236" hidden="1" customWidth="1"/>
    <col min="6160" max="6396" width="9" style="236"/>
    <col min="6397" max="6397" width="10.25" style="236" customWidth="1"/>
    <col min="6398" max="6398" width="12" style="236" customWidth="1"/>
    <col min="6399" max="6399" width="9.875" style="236" customWidth="1"/>
    <col min="6400" max="6400" width="10.375" style="236" customWidth="1"/>
    <col min="6401" max="6401" width="10.125" style="236" customWidth="1"/>
    <col min="6402" max="6403" width="12.125" style="236" customWidth="1"/>
    <col min="6404" max="6404" width="10.625" style="236" customWidth="1"/>
    <col min="6405" max="6405" width="14.375" style="236" customWidth="1"/>
    <col min="6406" max="6406" width="11.25" style="236" customWidth="1"/>
    <col min="6407" max="6407" width="14.25" style="236" customWidth="1"/>
    <col min="6408" max="6408" width="19.25" style="236" customWidth="1"/>
    <col min="6409" max="6409" width="7.875" style="236" customWidth="1"/>
    <col min="6410" max="6410" width="10.875" style="236" customWidth="1"/>
    <col min="6411" max="6411" width="14.875" style="236" customWidth="1"/>
    <col min="6412" max="6412" width="17.625" style="236" customWidth="1"/>
    <col min="6413" max="6413" width="19.375" style="236" customWidth="1"/>
    <col min="6414" max="6415" width="0" style="236" hidden="1" customWidth="1"/>
    <col min="6416" max="6652" width="9" style="236"/>
    <col min="6653" max="6653" width="10.25" style="236" customWidth="1"/>
    <col min="6654" max="6654" width="12" style="236" customWidth="1"/>
    <col min="6655" max="6655" width="9.875" style="236" customWidth="1"/>
    <col min="6656" max="6656" width="10.375" style="236" customWidth="1"/>
    <col min="6657" max="6657" width="10.125" style="236" customWidth="1"/>
    <col min="6658" max="6659" width="12.125" style="236" customWidth="1"/>
    <col min="6660" max="6660" width="10.625" style="236" customWidth="1"/>
    <col min="6661" max="6661" width="14.375" style="236" customWidth="1"/>
    <col min="6662" max="6662" width="11.25" style="236" customWidth="1"/>
    <col min="6663" max="6663" width="14.25" style="236" customWidth="1"/>
    <col min="6664" max="6664" width="19.25" style="236" customWidth="1"/>
    <col min="6665" max="6665" width="7.875" style="236" customWidth="1"/>
    <col min="6666" max="6666" width="10.875" style="236" customWidth="1"/>
    <col min="6667" max="6667" width="14.875" style="236" customWidth="1"/>
    <col min="6668" max="6668" width="17.625" style="236" customWidth="1"/>
    <col min="6669" max="6669" width="19.375" style="236" customWidth="1"/>
    <col min="6670" max="6671" width="0" style="236" hidden="1" customWidth="1"/>
    <col min="6672" max="6908" width="9" style="236"/>
    <col min="6909" max="6909" width="10.25" style="236" customWidth="1"/>
    <col min="6910" max="6910" width="12" style="236" customWidth="1"/>
    <col min="6911" max="6911" width="9.875" style="236" customWidth="1"/>
    <col min="6912" max="6912" width="10.375" style="236" customWidth="1"/>
    <col min="6913" max="6913" width="10.125" style="236" customWidth="1"/>
    <col min="6914" max="6915" width="12.125" style="236" customWidth="1"/>
    <col min="6916" max="6916" width="10.625" style="236" customWidth="1"/>
    <col min="6917" max="6917" width="14.375" style="236" customWidth="1"/>
    <col min="6918" max="6918" width="11.25" style="236" customWidth="1"/>
    <col min="6919" max="6919" width="14.25" style="236" customWidth="1"/>
    <col min="6920" max="6920" width="19.25" style="236" customWidth="1"/>
    <col min="6921" max="6921" width="7.875" style="236" customWidth="1"/>
    <col min="6922" max="6922" width="10.875" style="236" customWidth="1"/>
    <col min="6923" max="6923" width="14.875" style="236" customWidth="1"/>
    <col min="6924" max="6924" width="17.625" style="236" customWidth="1"/>
    <col min="6925" max="6925" width="19.375" style="236" customWidth="1"/>
    <col min="6926" max="6927" width="0" style="236" hidden="1" customWidth="1"/>
    <col min="6928" max="7164" width="9" style="236"/>
    <col min="7165" max="7165" width="10.25" style="236" customWidth="1"/>
    <col min="7166" max="7166" width="12" style="236" customWidth="1"/>
    <col min="7167" max="7167" width="9.875" style="236" customWidth="1"/>
    <col min="7168" max="7168" width="10.375" style="236" customWidth="1"/>
    <col min="7169" max="7169" width="10.125" style="236" customWidth="1"/>
    <col min="7170" max="7171" width="12.125" style="236" customWidth="1"/>
    <col min="7172" max="7172" width="10.625" style="236" customWidth="1"/>
    <col min="7173" max="7173" width="14.375" style="236" customWidth="1"/>
    <col min="7174" max="7174" width="11.25" style="236" customWidth="1"/>
    <col min="7175" max="7175" width="14.25" style="236" customWidth="1"/>
    <col min="7176" max="7176" width="19.25" style="236" customWidth="1"/>
    <col min="7177" max="7177" width="7.875" style="236" customWidth="1"/>
    <col min="7178" max="7178" width="10.875" style="236" customWidth="1"/>
    <col min="7179" max="7179" width="14.875" style="236" customWidth="1"/>
    <col min="7180" max="7180" width="17.625" style="236" customWidth="1"/>
    <col min="7181" max="7181" width="19.375" style="236" customWidth="1"/>
    <col min="7182" max="7183" width="0" style="236" hidden="1" customWidth="1"/>
    <col min="7184" max="7420" width="9" style="236"/>
    <col min="7421" max="7421" width="10.25" style="236" customWidth="1"/>
    <col min="7422" max="7422" width="12" style="236" customWidth="1"/>
    <col min="7423" max="7423" width="9.875" style="236" customWidth="1"/>
    <col min="7424" max="7424" width="10.375" style="236" customWidth="1"/>
    <col min="7425" max="7425" width="10.125" style="236" customWidth="1"/>
    <col min="7426" max="7427" width="12.125" style="236" customWidth="1"/>
    <col min="7428" max="7428" width="10.625" style="236" customWidth="1"/>
    <col min="7429" max="7429" width="14.375" style="236" customWidth="1"/>
    <col min="7430" max="7430" width="11.25" style="236" customWidth="1"/>
    <col min="7431" max="7431" width="14.25" style="236" customWidth="1"/>
    <col min="7432" max="7432" width="19.25" style="236" customWidth="1"/>
    <col min="7433" max="7433" width="7.875" style="236" customWidth="1"/>
    <col min="7434" max="7434" width="10.875" style="236" customWidth="1"/>
    <col min="7435" max="7435" width="14.875" style="236" customWidth="1"/>
    <col min="7436" max="7436" width="17.625" style="236" customWidth="1"/>
    <col min="7437" max="7437" width="19.375" style="236" customWidth="1"/>
    <col min="7438" max="7439" width="0" style="236" hidden="1" customWidth="1"/>
    <col min="7440" max="7676" width="9" style="236"/>
    <col min="7677" max="7677" width="10.25" style="236" customWidth="1"/>
    <col min="7678" max="7678" width="12" style="236" customWidth="1"/>
    <col min="7679" max="7679" width="9.875" style="236" customWidth="1"/>
    <col min="7680" max="7680" width="10.375" style="236" customWidth="1"/>
    <col min="7681" max="7681" width="10.125" style="236" customWidth="1"/>
    <col min="7682" max="7683" width="12.125" style="236" customWidth="1"/>
    <col min="7684" max="7684" width="10.625" style="236" customWidth="1"/>
    <col min="7685" max="7685" width="14.375" style="236" customWidth="1"/>
    <col min="7686" max="7686" width="11.25" style="236" customWidth="1"/>
    <col min="7687" max="7687" width="14.25" style="236" customWidth="1"/>
    <col min="7688" max="7688" width="19.25" style="236" customWidth="1"/>
    <col min="7689" max="7689" width="7.875" style="236" customWidth="1"/>
    <col min="7690" max="7690" width="10.875" style="236" customWidth="1"/>
    <col min="7691" max="7691" width="14.875" style="236" customWidth="1"/>
    <col min="7692" max="7692" width="17.625" style="236" customWidth="1"/>
    <col min="7693" max="7693" width="19.375" style="236" customWidth="1"/>
    <col min="7694" max="7695" width="0" style="236" hidden="1" customWidth="1"/>
    <col min="7696" max="7932" width="9" style="236"/>
    <col min="7933" max="7933" width="10.25" style="236" customWidth="1"/>
    <col min="7934" max="7934" width="12" style="236" customWidth="1"/>
    <col min="7935" max="7935" width="9.875" style="236" customWidth="1"/>
    <col min="7936" max="7936" width="10.375" style="236" customWidth="1"/>
    <col min="7937" max="7937" width="10.125" style="236" customWidth="1"/>
    <col min="7938" max="7939" width="12.125" style="236" customWidth="1"/>
    <col min="7940" max="7940" width="10.625" style="236" customWidth="1"/>
    <col min="7941" max="7941" width="14.375" style="236" customWidth="1"/>
    <col min="7942" max="7942" width="11.25" style="236" customWidth="1"/>
    <col min="7943" max="7943" width="14.25" style="236" customWidth="1"/>
    <col min="7944" max="7944" width="19.25" style="236" customWidth="1"/>
    <col min="7945" max="7945" width="7.875" style="236" customWidth="1"/>
    <col min="7946" max="7946" width="10.875" style="236" customWidth="1"/>
    <col min="7947" max="7947" width="14.875" style="236" customWidth="1"/>
    <col min="7948" max="7948" width="17.625" style="236" customWidth="1"/>
    <col min="7949" max="7949" width="19.375" style="236" customWidth="1"/>
    <col min="7950" max="7951" width="0" style="236" hidden="1" customWidth="1"/>
    <col min="7952" max="8188" width="9" style="236"/>
    <col min="8189" max="8189" width="10.25" style="236" customWidth="1"/>
    <col min="8190" max="8190" width="12" style="236" customWidth="1"/>
    <col min="8191" max="8191" width="9.875" style="236" customWidth="1"/>
    <col min="8192" max="8192" width="10.375" style="236" customWidth="1"/>
    <col min="8193" max="8193" width="10.125" style="236" customWidth="1"/>
    <col min="8194" max="8195" width="12.125" style="236" customWidth="1"/>
    <col min="8196" max="8196" width="10.625" style="236" customWidth="1"/>
    <col min="8197" max="8197" width="14.375" style="236" customWidth="1"/>
    <col min="8198" max="8198" width="11.25" style="236" customWidth="1"/>
    <col min="8199" max="8199" width="14.25" style="236" customWidth="1"/>
    <col min="8200" max="8200" width="19.25" style="236" customWidth="1"/>
    <col min="8201" max="8201" width="7.875" style="236" customWidth="1"/>
    <col min="8202" max="8202" width="10.875" style="236" customWidth="1"/>
    <col min="8203" max="8203" width="14.875" style="236" customWidth="1"/>
    <col min="8204" max="8204" width="17.625" style="236" customWidth="1"/>
    <col min="8205" max="8205" width="19.375" style="236" customWidth="1"/>
    <col min="8206" max="8207" width="0" style="236" hidden="1" customWidth="1"/>
    <col min="8208" max="8444" width="9" style="236"/>
    <col min="8445" max="8445" width="10.25" style="236" customWidth="1"/>
    <col min="8446" max="8446" width="12" style="236" customWidth="1"/>
    <col min="8447" max="8447" width="9.875" style="236" customWidth="1"/>
    <col min="8448" max="8448" width="10.375" style="236" customWidth="1"/>
    <col min="8449" max="8449" width="10.125" style="236" customWidth="1"/>
    <col min="8450" max="8451" width="12.125" style="236" customWidth="1"/>
    <col min="8452" max="8452" width="10.625" style="236" customWidth="1"/>
    <col min="8453" max="8453" width="14.375" style="236" customWidth="1"/>
    <col min="8454" max="8454" width="11.25" style="236" customWidth="1"/>
    <col min="8455" max="8455" width="14.25" style="236" customWidth="1"/>
    <col min="8456" max="8456" width="19.25" style="236" customWidth="1"/>
    <col min="8457" max="8457" width="7.875" style="236" customWidth="1"/>
    <col min="8458" max="8458" width="10.875" style="236" customWidth="1"/>
    <col min="8459" max="8459" width="14.875" style="236" customWidth="1"/>
    <col min="8460" max="8460" width="17.625" style="236" customWidth="1"/>
    <col min="8461" max="8461" width="19.375" style="236" customWidth="1"/>
    <col min="8462" max="8463" width="0" style="236" hidden="1" customWidth="1"/>
    <col min="8464" max="8700" width="9" style="236"/>
    <col min="8701" max="8701" width="10.25" style="236" customWidth="1"/>
    <col min="8702" max="8702" width="12" style="236" customWidth="1"/>
    <col min="8703" max="8703" width="9.875" style="236" customWidth="1"/>
    <col min="8704" max="8704" width="10.375" style="236" customWidth="1"/>
    <col min="8705" max="8705" width="10.125" style="236" customWidth="1"/>
    <col min="8706" max="8707" width="12.125" style="236" customWidth="1"/>
    <col min="8708" max="8708" width="10.625" style="236" customWidth="1"/>
    <col min="8709" max="8709" width="14.375" style="236" customWidth="1"/>
    <col min="8710" max="8710" width="11.25" style="236" customWidth="1"/>
    <col min="8711" max="8711" width="14.25" style="236" customWidth="1"/>
    <col min="8712" max="8712" width="19.25" style="236" customWidth="1"/>
    <col min="8713" max="8713" width="7.875" style="236" customWidth="1"/>
    <col min="8714" max="8714" width="10.875" style="236" customWidth="1"/>
    <col min="8715" max="8715" width="14.875" style="236" customWidth="1"/>
    <col min="8716" max="8716" width="17.625" style="236" customWidth="1"/>
    <col min="8717" max="8717" width="19.375" style="236" customWidth="1"/>
    <col min="8718" max="8719" width="0" style="236" hidden="1" customWidth="1"/>
    <col min="8720" max="8956" width="9" style="236"/>
    <col min="8957" max="8957" width="10.25" style="236" customWidth="1"/>
    <col min="8958" max="8958" width="12" style="236" customWidth="1"/>
    <col min="8959" max="8959" width="9.875" style="236" customWidth="1"/>
    <col min="8960" max="8960" width="10.375" style="236" customWidth="1"/>
    <col min="8961" max="8961" width="10.125" style="236" customWidth="1"/>
    <col min="8962" max="8963" width="12.125" style="236" customWidth="1"/>
    <col min="8964" max="8964" width="10.625" style="236" customWidth="1"/>
    <col min="8965" max="8965" width="14.375" style="236" customWidth="1"/>
    <col min="8966" max="8966" width="11.25" style="236" customWidth="1"/>
    <col min="8967" max="8967" width="14.25" style="236" customWidth="1"/>
    <col min="8968" max="8968" width="19.25" style="236" customWidth="1"/>
    <col min="8969" max="8969" width="7.875" style="236" customWidth="1"/>
    <col min="8970" max="8970" width="10.875" style="236" customWidth="1"/>
    <col min="8971" max="8971" width="14.875" style="236" customWidth="1"/>
    <col min="8972" max="8972" width="17.625" style="236" customWidth="1"/>
    <col min="8973" max="8973" width="19.375" style="236" customWidth="1"/>
    <col min="8974" max="8975" width="0" style="236" hidden="1" customWidth="1"/>
    <col min="8976" max="9212" width="9" style="236"/>
    <col min="9213" max="9213" width="10.25" style="236" customWidth="1"/>
    <col min="9214" max="9214" width="12" style="236" customWidth="1"/>
    <col min="9215" max="9215" width="9.875" style="236" customWidth="1"/>
    <col min="9216" max="9216" width="10.375" style="236" customWidth="1"/>
    <col min="9217" max="9217" width="10.125" style="236" customWidth="1"/>
    <col min="9218" max="9219" width="12.125" style="236" customWidth="1"/>
    <col min="9220" max="9220" width="10.625" style="236" customWidth="1"/>
    <col min="9221" max="9221" width="14.375" style="236" customWidth="1"/>
    <col min="9222" max="9222" width="11.25" style="236" customWidth="1"/>
    <col min="9223" max="9223" width="14.25" style="236" customWidth="1"/>
    <col min="9224" max="9224" width="19.25" style="236" customWidth="1"/>
    <col min="9225" max="9225" width="7.875" style="236" customWidth="1"/>
    <col min="9226" max="9226" width="10.875" style="236" customWidth="1"/>
    <col min="9227" max="9227" width="14.875" style="236" customWidth="1"/>
    <col min="9228" max="9228" width="17.625" style="236" customWidth="1"/>
    <col min="9229" max="9229" width="19.375" style="236" customWidth="1"/>
    <col min="9230" max="9231" width="0" style="236" hidden="1" customWidth="1"/>
    <col min="9232" max="9468" width="9" style="236"/>
    <col min="9469" max="9469" width="10.25" style="236" customWidth="1"/>
    <col min="9470" max="9470" width="12" style="236" customWidth="1"/>
    <col min="9471" max="9471" width="9.875" style="236" customWidth="1"/>
    <col min="9472" max="9472" width="10.375" style="236" customWidth="1"/>
    <col min="9473" max="9473" width="10.125" style="236" customWidth="1"/>
    <col min="9474" max="9475" width="12.125" style="236" customWidth="1"/>
    <col min="9476" max="9476" width="10.625" style="236" customWidth="1"/>
    <col min="9477" max="9477" width="14.375" style="236" customWidth="1"/>
    <col min="9478" max="9478" width="11.25" style="236" customWidth="1"/>
    <col min="9479" max="9479" width="14.25" style="236" customWidth="1"/>
    <col min="9480" max="9480" width="19.25" style="236" customWidth="1"/>
    <col min="9481" max="9481" width="7.875" style="236" customWidth="1"/>
    <col min="9482" max="9482" width="10.875" style="236" customWidth="1"/>
    <col min="9483" max="9483" width="14.875" style="236" customWidth="1"/>
    <col min="9484" max="9484" width="17.625" style="236" customWidth="1"/>
    <col min="9485" max="9485" width="19.375" style="236" customWidth="1"/>
    <col min="9486" max="9487" width="0" style="236" hidden="1" customWidth="1"/>
    <col min="9488" max="9724" width="9" style="236"/>
    <col min="9725" max="9725" width="10.25" style="236" customWidth="1"/>
    <col min="9726" max="9726" width="12" style="236" customWidth="1"/>
    <col min="9727" max="9727" width="9.875" style="236" customWidth="1"/>
    <col min="9728" max="9728" width="10.375" style="236" customWidth="1"/>
    <col min="9729" max="9729" width="10.125" style="236" customWidth="1"/>
    <col min="9730" max="9731" width="12.125" style="236" customWidth="1"/>
    <col min="9732" max="9732" width="10.625" style="236" customWidth="1"/>
    <col min="9733" max="9733" width="14.375" style="236" customWidth="1"/>
    <col min="9734" max="9734" width="11.25" style="236" customWidth="1"/>
    <col min="9735" max="9735" width="14.25" style="236" customWidth="1"/>
    <col min="9736" max="9736" width="19.25" style="236" customWidth="1"/>
    <col min="9737" max="9737" width="7.875" style="236" customWidth="1"/>
    <col min="9738" max="9738" width="10.875" style="236" customWidth="1"/>
    <col min="9739" max="9739" width="14.875" style="236" customWidth="1"/>
    <col min="9740" max="9740" width="17.625" style="236" customWidth="1"/>
    <col min="9741" max="9741" width="19.375" style="236" customWidth="1"/>
    <col min="9742" max="9743" width="0" style="236" hidden="1" customWidth="1"/>
    <col min="9744" max="9980" width="9" style="236"/>
    <col min="9981" max="9981" width="10.25" style="236" customWidth="1"/>
    <col min="9982" max="9982" width="12" style="236" customWidth="1"/>
    <col min="9983" max="9983" width="9.875" style="236" customWidth="1"/>
    <col min="9984" max="9984" width="10.375" style="236" customWidth="1"/>
    <col min="9985" max="9985" width="10.125" style="236" customWidth="1"/>
    <col min="9986" max="9987" width="12.125" style="236" customWidth="1"/>
    <col min="9988" max="9988" width="10.625" style="236" customWidth="1"/>
    <col min="9989" max="9989" width="14.375" style="236" customWidth="1"/>
    <col min="9990" max="9990" width="11.25" style="236" customWidth="1"/>
    <col min="9991" max="9991" width="14.25" style="236" customWidth="1"/>
    <col min="9992" max="9992" width="19.25" style="236" customWidth="1"/>
    <col min="9993" max="9993" width="7.875" style="236" customWidth="1"/>
    <col min="9994" max="9994" width="10.875" style="236" customWidth="1"/>
    <col min="9995" max="9995" width="14.875" style="236" customWidth="1"/>
    <col min="9996" max="9996" width="17.625" style="236" customWidth="1"/>
    <col min="9997" max="9997" width="19.375" style="236" customWidth="1"/>
    <col min="9998" max="9999" width="0" style="236" hidden="1" customWidth="1"/>
    <col min="10000" max="10236" width="9" style="236"/>
    <col min="10237" max="10237" width="10.25" style="236" customWidth="1"/>
    <col min="10238" max="10238" width="12" style="236" customWidth="1"/>
    <col min="10239" max="10239" width="9.875" style="236" customWidth="1"/>
    <col min="10240" max="10240" width="10.375" style="236" customWidth="1"/>
    <col min="10241" max="10241" width="10.125" style="236" customWidth="1"/>
    <col min="10242" max="10243" width="12.125" style="236" customWidth="1"/>
    <col min="10244" max="10244" width="10.625" style="236" customWidth="1"/>
    <col min="10245" max="10245" width="14.375" style="236" customWidth="1"/>
    <col min="10246" max="10246" width="11.25" style="236" customWidth="1"/>
    <col min="10247" max="10247" width="14.25" style="236" customWidth="1"/>
    <col min="10248" max="10248" width="19.25" style="236" customWidth="1"/>
    <col min="10249" max="10249" width="7.875" style="236" customWidth="1"/>
    <col min="10250" max="10250" width="10.875" style="236" customWidth="1"/>
    <col min="10251" max="10251" width="14.875" style="236" customWidth="1"/>
    <col min="10252" max="10252" width="17.625" style="236" customWidth="1"/>
    <col min="10253" max="10253" width="19.375" style="236" customWidth="1"/>
    <col min="10254" max="10255" width="0" style="236" hidden="1" customWidth="1"/>
    <col min="10256" max="10492" width="9" style="236"/>
    <col min="10493" max="10493" width="10.25" style="236" customWidth="1"/>
    <col min="10494" max="10494" width="12" style="236" customWidth="1"/>
    <col min="10495" max="10495" width="9.875" style="236" customWidth="1"/>
    <col min="10496" max="10496" width="10.375" style="236" customWidth="1"/>
    <col min="10497" max="10497" width="10.125" style="236" customWidth="1"/>
    <col min="10498" max="10499" width="12.125" style="236" customWidth="1"/>
    <col min="10500" max="10500" width="10.625" style="236" customWidth="1"/>
    <col min="10501" max="10501" width="14.375" style="236" customWidth="1"/>
    <col min="10502" max="10502" width="11.25" style="236" customWidth="1"/>
    <col min="10503" max="10503" width="14.25" style="236" customWidth="1"/>
    <col min="10504" max="10504" width="19.25" style="236" customWidth="1"/>
    <col min="10505" max="10505" width="7.875" style="236" customWidth="1"/>
    <col min="10506" max="10506" width="10.875" style="236" customWidth="1"/>
    <col min="10507" max="10507" width="14.875" style="236" customWidth="1"/>
    <col min="10508" max="10508" width="17.625" style="236" customWidth="1"/>
    <col min="10509" max="10509" width="19.375" style="236" customWidth="1"/>
    <col min="10510" max="10511" width="0" style="236" hidden="1" customWidth="1"/>
    <col min="10512" max="10748" width="9" style="236"/>
    <col min="10749" max="10749" width="10.25" style="236" customWidth="1"/>
    <col min="10750" max="10750" width="12" style="236" customWidth="1"/>
    <col min="10751" max="10751" width="9.875" style="236" customWidth="1"/>
    <col min="10752" max="10752" width="10.375" style="236" customWidth="1"/>
    <col min="10753" max="10753" width="10.125" style="236" customWidth="1"/>
    <col min="10754" max="10755" width="12.125" style="236" customWidth="1"/>
    <col min="10756" max="10756" width="10.625" style="236" customWidth="1"/>
    <col min="10757" max="10757" width="14.375" style="236" customWidth="1"/>
    <col min="10758" max="10758" width="11.25" style="236" customWidth="1"/>
    <col min="10759" max="10759" width="14.25" style="236" customWidth="1"/>
    <col min="10760" max="10760" width="19.25" style="236" customWidth="1"/>
    <col min="10761" max="10761" width="7.875" style="236" customWidth="1"/>
    <col min="10762" max="10762" width="10.875" style="236" customWidth="1"/>
    <col min="10763" max="10763" width="14.875" style="236" customWidth="1"/>
    <col min="10764" max="10764" width="17.625" style="236" customWidth="1"/>
    <col min="10765" max="10765" width="19.375" style="236" customWidth="1"/>
    <col min="10766" max="10767" width="0" style="236" hidden="1" customWidth="1"/>
    <col min="10768" max="11004" width="9" style="236"/>
    <col min="11005" max="11005" width="10.25" style="236" customWidth="1"/>
    <col min="11006" max="11006" width="12" style="236" customWidth="1"/>
    <col min="11007" max="11007" width="9.875" style="236" customWidth="1"/>
    <col min="11008" max="11008" width="10.375" style="236" customWidth="1"/>
    <col min="11009" max="11009" width="10.125" style="236" customWidth="1"/>
    <col min="11010" max="11011" width="12.125" style="236" customWidth="1"/>
    <col min="11012" max="11012" width="10.625" style="236" customWidth="1"/>
    <col min="11013" max="11013" width="14.375" style="236" customWidth="1"/>
    <col min="11014" max="11014" width="11.25" style="236" customWidth="1"/>
    <col min="11015" max="11015" width="14.25" style="236" customWidth="1"/>
    <col min="11016" max="11016" width="19.25" style="236" customWidth="1"/>
    <col min="11017" max="11017" width="7.875" style="236" customWidth="1"/>
    <col min="11018" max="11018" width="10.875" style="236" customWidth="1"/>
    <col min="11019" max="11019" width="14.875" style="236" customWidth="1"/>
    <col min="11020" max="11020" width="17.625" style="236" customWidth="1"/>
    <col min="11021" max="11021" width="19.375" style="236" customWidth="1"/>
    <col min="11022" max="11023" width="0" style="236" hidden="1" customWidth="1"/>
    <col min="11024" max="11260" width="9" style="236"/>
    <col min="11261" max="11261" width="10.25" style="236" customWidth="1"/>
    <col min="11262" max="11262" width="12" style="236" customWidth="1"/>
    <col min="11263" max="11263" width="9.875" style="236" customWidth="1"/>
    <col min="11264" max="11264" width="10.375" style="236" customWidth="1"/>
    <col min="11265" max="11265" width="10.125" style="236" customWidth="1"/>
    <col min="11266" max="11267" width="12.125" style="236" customWidth="1"/>
    <col min="11268" max="11268" width="10.625" style="236" customWidth="1"/>
    <col min="11269" max="11269" width="14.375" style="236" customWidth="1"/>
    <col min="11270" max="11270" width="11.25" style="236" customWidth="1"/>
    <col min="11271" max="11271" width="14.25" style="236" customWidth="1"/>
    <col min="11272" max="11272" width="19.25" style="236" customWidth="1"/>
    <col min="11273" max="11273" width="7.875" style="236" customWidth="1"/>
    <col min="11274" max="11274" width="10.875" style="236" customWidth="1"/>
    <col min="11275" max="11275" width="14.875" style="236" customWidth="1"/>
    <col min="11276" max="11276" width="17.625" style="236" customWidth="1"/>
    <col min="11277" max="11277" width="19.375" style="236" customWidth="1"/>
    <col min="11278" max="11279" width="0" style="236" hidden="1" customWidth="1"/>
    <col min="11280" max="11516" width="9" style="236"/>
    <col min="11517" max="11517" width="10.25" style="236" customWidth="1"/>
    <col min="11518" max="11518" width="12" style="236" customWidth="1"/>
    <col min="11519" max="11519" width="9.875" style="236" customWidth="1"/>
    <col min="11520" max="11520" width="10.375" style="236" customWidth="1"/>
    <col min="11521" max="11521" width="10.125" style="236" customWidth="1"/>
    <col min="11522" max="11523" width="12.125" style="236" customWidth="1"/>
    <col min="11524" max="11524" width="10.625" style="236" customWidth="1"/>
    <col min="11525" max="11525" width="14.375" style="236" customWidth="1"/>
    <col min="11526" max="11526" width="11.25" style="236" customWidth="1"/>
    <col min="11527" max="11527" width="14.25" style="236" customWidth="1"/>
    <col min="11528" max="11528" width="19.25" style="236" customWidth="1"/>
    <col min="11529" max="11529" width="7.875" style="236" customWidth="1"/>
    <col min="11530" max="11530" width="10.875" style="236" customWidth="1"/>
    <col min="11531" max="11531" width="14.875" style="236" customWidth="1"/>
    <col min="11532" max="11532" width="17.625" style="236" customWidth="1"/>
    <col min="11533" max="11533" width="19.375" style="236" customWidth="1"/>
    <col min="11534" max="11535" width="0" style="236" hidden="1" customWidth="1"/>
    <col min="11536" max="11772" width="9" style="236"/>
    <col min="11773" max="11773" width="10.25" style="236" customWidth="1"/>
    <col min="11774" max="11774" width="12" style="236" customWidth="1"/>
    <col min="11775" max="11775" width="9.875" style="236" customWidth="1"/>
    <col min="11776" max="11776" width="10.375" style="236" customWidth="1"/>
    <col min="11777" max="11777" width="10.125" style="236" customWidth="1"/>
    <col min="11778" max="11779" width="12.125" style="236" customWidth="1"/>
    <col min="11780" max="11780" width="10.625" style="236" customWidth="1"/>
    <col min="11781" max="11781" width="14.375" style="236" customWidth="1"/>
    <col min="11782" max="11782" width="11.25" style="236" customWidth="1"/>
    <col min="11783" max="11783" width="14.25" style="236" customWidth="1"/>
    <col min="11784" max="11784" width="19.25" style="236" customWidth="1"/>
    <col min="11785" max="11785" width="7.875" style="236" customWidth="1"/>
    <col min="11786" max="11786" width="10.875" style="236" customWidth="1"/>
    <col min="11787" max="11787" width="14.875" style="236" customWidth="1"/>
    <col min="11788" max="11788" width="17.625" style="236" customWidth="1"/>
    <col min="11789" max="11789" width="19.375" style="236" customWidth="1"/>
    <col min="11790" max="11791" width="0" style="236" hidden="1" customWidth="1"/>
    <col min="11792" max="12028" width="9" style="236"/>
    <col min="12029" max="12029" width="10.25" style="236" customWidth="1"/>
    <col min="12030" max="12030" width="12" style="236" customWidth="1"/>
    <col min="12031" max="12031" width="9.875" style="236" customWidth="1"/>
    <col min="12032" max="12032" width="10.375" style="236" customWidth="1"/>
    <col min="12033" max="12033" width="10.125" style="236" customWidth="1"/>
    <col min="12034" max="12035" width="12.125" style="236" customWidth="1"/>
    <col min="12036" max="12036" width="10.625" style="236" customWidth="1"/>
    <col min="12037" max="12037" width="14.375" style="236" customWidth="1"/>
    <col min="12038" max="12038" width="11.25" style="236" customWidth="1"/>
    <col min="12039" max="12039" width="14.25" style="236" customWidth="1"/>
    <col min="12040" max="12040" width="19.25" style="236" customWidth="1"/>
    <col min="12041" max="12041" width="7.875" style="236" customWidth="1"/>
    <col min="12042" max="12042" width="10.875" style="236" customWidth="1"/>
    <col min="12043" max="12043" width="14.875" style="236" customWidth="1"/>
    <col min="12044" max="12044" width="17.625" style="236" customWidth="1"/>
    <col min="12045" max="12045" width="19.375" style="236" customWidth="1"/>
    <col min="12046" max="12047" width="0" style="236" hidden="1" customWidth="1"/>
    <col min="12048" max="12284" width="9" style="236"/>
    <col min="12285" max="12285" width="10.25" style="236" customWidth="1"/>
    <col min="12286" max="12286" width="12" style="236" customWidth="1"/>
    <col min="12287" max="12287" width="9.875" style="236" customWidth="1"/>
    <col min="12288" max="12288" width="10.375" style="236" customWidth="1"/>
    <col min="12289" max="12289" width="10.125" style="236" customWidth="1"/>
    <col min="12290" max="12291" width="12.125" style="236" customWidth="1"/>
    <col min="12292" max="12292" width="10.625" style="236" customWidth="1"/>
    <col min="12293" max="12293" width="14.375" style="236" customWidth="1"/>
    <col min="12294" max="12294" width="11.25" style="236" customWidth="1"/>
    <col min="12295" max="12295" width="14.25" style="236" customWidth="1"/>
    <col min="12296" max="12296" width="19.25" style="236" customWidth="1"/>
    <col min="12297" max="12297" width="7.875" style="236" customWidth="1"/>
    <col min="12298" max="12298" width="10.875" style="236" customWidth="1"/>
    <col min="12299" max="12299" width="14.875" style="236" customWidth="1"/>
    <col min="12300" max="12300" width="17.625" style="236" customWidth="1"/>
    <col min="12301" max="12301" width="19.375" style="236" customWidth="1"/>
    <col min="12302" max="12303" width="0" style="236" hidden="1" customWidth="1"/>
    <col min="12304" max="12540" width="9" style="236"/>
    <col min="12541" max="12541" width="10.25" style="236" customWidth="1"/>
    <col min="12542" max="12542" width="12" style="236" customWidth="1"/>
    <col min="12543" max="12543" width="9.875" style="236" customWidth="1"/>
    <col min="12544" max="12544" width="10.375" style="236" customWidth="1"/>
    <col min="12545" max="12545" width="10.125" style="236" customWidth="1"/>
    <col min="12546" max="12547" width="12.125" style="236" customWidth="1"/>
    <col min="12548" max="12548" width="10.625" style="236" customWidth="1"/>
    <col min="12549" max="12549" width="14.375" style="236" customWidth="1"/>
    <col min="12550" max="12550" width="11.25" style="236" customWidth="1"/>
    <col min="12551" max="12551" width="14.25" style="236" customWidth="1"/>
    <col min="12552" max="12552" width="19.25" style="236" customWidth="1"/>
    <col min="12553" max="12553" width="7.875" style="236" customWidth="1"/>
    <col min="12554" max="12554" width="10.875" style="236" customWidth="1"/>
    <col min="12555" max="12555" width="14.875" style="236" customWidth="1"/>
    <col min="12556" max="12556" width="17.625" style="236" customWidth="1"/>
    <col min="12557" max="12557" width="19.375" style="236" customWidth="1"/>
    <col min="12558" max="12559" width="0" style="236" hidden="1" customWidth="1"/>
    <col min="12560" max="12796" width="9" style="236"/>
    <col min="12797" max="12797" width="10.25" style="236" customWidth="1"/>
    <col min="12798" max="12798" width="12" style="236" customWidth="1"/>
    <col min="12799" max="12799" width="9.875" style="236" customWidth="1"/>
    <col min="12800" max="12800" width="10.375" style="236" customWidth="1"/>
    <col min="12801" max="12801" width="10.125" style="236" customWidth="1"/>
    <col min="12802" max="12803" width="12.125" style="236" customWidth="1"/>
    <col min="12804" max="12804" width="10.625" style="236" customWidth="1"/>
    <col min="12805" max="12805" width="14.375" style="236" customWidth="1"/>
    <col min="12806" max="12806" width="11.25" style="236" customWidth="1"/>
    <col min="12807" max="12807" width="14.25" style="236" customWidth="1"/>
    <col min="12808" max="12808" width="19.25" style="236" customWidth="1"/>
    <col min="12809" max="12809" width="7.875" style="236" customWidth="1"/>
    <col min="12810" max="12810" width="10.875" style="236" customWidth="1"/>
    <col min="12811" max="12811" width="14.875" style="236" customWidth="1"/>
    <col min="12812" max="12812" width="17.625" style="236" customWidth="1"/>
    <col min="12813" max="12813" width="19.375" style="236" customWidth="1"/>
    <col min="12814" max="12815" width="0" style="236" hidden="1" customWidth="1"/>
    <col min="12816" max="13052" width="9" style="236"/>
    <col min="13053" max="13053" width="10.25" style="236" customWidth="1"/>
    <col min="13054" max="13054" width="12" style="236" customWidth="1"/>
    <col min="13055" max="13055" width="9.875" style="236" customWidth="1"/>
    <col min="13056" max="13056" width="10.375" style="236" customWidth="1"/>
    <col min="13057" max="13057" width="10.125" style="236" customWidth="1"/>
    <col min="13058" max="13059" width="12.125" style="236" customWidth="1"/>
    <col min="13060" max="13060" width="10.625" style="236" customWidth="1"/>
    <col min="13061" max="13061" width="14.375" style="236" customWidth="1"/>
    <col min="13062" max="13062" width="11.25" style="236" customWidth="1"/>
    <col min="13063" max="13063" width="14.25" style="236" customWidth="1"/>
    <col min="13064" max="13064" width="19.25" style="236" customWidth="1"/>
    <col min="13065" max="13065" width="7.875" style="236" customWidth="1"/>
    <col min="13066" max="13066" width="10.875" style="236" customWidth="1"/>
    <col min="13067" max="13067" width="14.875" style="236" customWidth="1"/>
    <col min="13068" max="13068" width="17.625" style="236" customWidth="1"/>
    <col min="13069" max="13069" width="19.375" style="236" customWidth="1"/>
    <col min="13070" max="13071" width="0" style="236" hidden="1" customWidth="1"/>
    <col min="13072" max="13308" width="9" style="236"/>
    <col min="13309" max="13309" width="10.25" style="236" customWidth="1"/>
    <col min="13310" max="13310" width="12" style="236" customWidth="1"/>
    <col min="13311" max="13311" width="9.875" style="236" customWidth="1"/>
    <col min="13312" max="13312" width="10.375" style="236" customWidth="1"/>
    <col min="13313" max="13313" width="10.125" style="236" customWidth="1"/>
    <col min="13314" max="13315" width="12.125" style="236" customWidth="1"/>
    <col min="13316" max="13316" width="10.625" style="236" customWidth="1"/>
    <col min="13317" max="13317" width="14.375" style="236" customWidth="1"/>
    <col min="13318" max="13318" width="11.25" style="236" customWidth="1"/>
    <col min="13319" max="13319" width="14.25" style="236" customWidth="1"/>
    <col min="13320" max="13320" width="19.25" style="236" customWidth="1"/>
    <col min="13321" max="13321" width="7.875" style="236" customWidth="1"/>
    <col min="13322" max="13322" width="10.875" style="236" customWidth="1"/>
    <col min="13323" max="13323" width="14.875" style="236" customWidth="1"/>
    <col min="13324" max="13324" width="17.625" style="236" customWidth="1"/>
    <col min="13325" max="13325" width="19.375" style="236" customWidth="1"/>
    <col min="13326" max="13327" width="0" style="236" hidden="1" customWidth="1"/>
    <col min="13328" max="13564" width="9" style="236"/>
    <col min="13565" max="13565" width="10.25" style="236" customWidth="1"/>
    <col min="13566" max="13566" width="12" style="236" customWidth="1"/>
    <col min="13567" max="13567" width="9.875" style="236" customWidth="1"/>
    <col min="13568" max="13568" width="10.375" style="236" customWidth="1"/>
    <col min="13569" max="13569" width="10.125" style="236" customWidth="1"/>
    <col min="13570" max="13571" width="12.125" style="236" customWidth="1"/>
    <col min="13572" max="13572" width="10.625" style="236" customWidth="1"/>
    <col min="13573" max="13573" width="14.375" style="236" customWidth="1"/>
    <col min="13574" max="13574" width="11.25" style="236" customWidth="1"/>
    <col min="13575" max="13575" width="14.25" style="236" customWidth="1"/>
    <col min="13576" max="13576" width="19.25" style="236" customWidth="1"/>
    <col min="13577" max="13577" width="7.875" style="236" customWidth="1"/>
    <col min="13578" max="13578" width="10.875" style="236" customWidth="1"/>
    <col min="13579" max="13579" width="14.875" style="236" customWidth="1"/>
    <col min="13580" max="13580" width="17.625" style="236" customWidth="1"/>
    <col min="13581" max="13581" width="19.375" style="236" customWidth="1"/>
    <col min="13582" max="13583" width="0" style="236" hidden="1" customWidth="1"/>
    <col min="13584" max="13820" width="9" style="236"/>
    <col min="13821" max="13821" width="10.25" style="236" customWidth="1"/>
    <col min="13822" max="13822" width="12" style="236" customWidth="1"/>
    <col min="13823" max="13823" width="9.875" style="236" customWidth="1"/>
    <col min="13824" max="13824" width="10.375" style="236" customWidth="1"/>
    <col min="13825" max="13825" width="10.125" style="236" customWidth="1"/>
    <col min="13826" max="13827" width="12.125" style="236" customWidth="1"/>
    <col min="13828" max="13828" width="10.625" style="236" customWidth="1"/>
    <col min="13829" max="13829" width="14.375" style="236" customWidth="1"/>
    <col min="13830" max="13830" width="11.25" style="236" customWidth="1"/>
    <col min="13831" max="13831" width="14.25" style="236" customWidth="1"/>
    <col min="13832" max="13832" width="19.25" style="236" customWidth="1"/>
    <col min="13833" max="13833" width="7.875" style="236" customWidth="1"/>
    <col min="13834" max="13834" width="10.875" style="236" customWidth="1"/>
    <col min="13835" max="13835" width="14.875" style="236" customWidth="1"/>
    <col min="13836" max="13836" width="17.625" style="236" customWidth="1"/>
    <col min="13837" max="13837" width="19.375" style="236" customWidth="1"/>
    <col min="13838" max="13839" width="0" style="236" hidden="1" customWidth="1"/>
    <col min="13840" max="14076" width="9" style="236"/>
    <col min="14077" max="14077" width="10.25" style="236" customWidth="1"/>
    <col min="14078" max="14078" width="12" style="236" customWidth="1"/>
    <col min="14079" max="14079" width="9.875" style="236" customWidth="1"/>
    <col min="14080" max="14080" width="10.375" style="236" customWidth="1"/>
    <col min="14081" max="14081" width="10.125" style="236" customWidth="1"/>
    <col min="14082" max="14083" width="12.125" style="236" customWidth="1"/>
    <col min="14084" max="14084" width="10.625" style="236" customWidth="1"/>
    <col min="14085" max="14085" width="14.375" style="236" customWidth="1"/>
    <col min="14086" max="14086" width="11.25" style="236" customWidth="1"/>
    <col min="14087" max="14087" width="14.25" style="236" customWidth="1"/>
    <col min="14088" max="14088" width="19.25" style="236" customWidth="1"/>
    <col min="14089" max="14089" width="7.875" style="236" customWidth="1"/>
    <col min="14090" max="14090" width="10.875" style="236" customWidth="1"/>
    <col min="14091" max="14091" width="14.875" style="236" customWidth="1"/>
    <col min="14092" max="14092" width="17.625" style="236" customWidth="1"/>
    <col min="14093" max="14093" width="19.375" style="236" customWidth="1"/>
    <col min="14094" max="14095" width="0" style="236" hidden="1" customWidth="1"/>
    <col min="14096" max="14332" width="9" style="236"/>
    <col min="14333" max="14333" width="10.25" style="236" customWidth="1"/>
    <col min="14334" max="14334" width="12" style="236" customWidth="1"/>
    <col min="14335" max="14335" width="9.875" style="236" customWidth="1"/>
    <col min="14336" max="14336" width="10.375" style="236" customWidth="1"/>
    <col min="14337" max="14337" width="10.125" style="236" customWidth="1"/>
    <col min="14338" max="14339" width="12.125" style="236" customWidth="1"/>
    <col min="14340" max="14340" width="10.625" style="236" customWidth="1"/>
    <col min="14341" max="14341" width="14.375" style="236" customWidth="1"/>
    <col min="14342" max="14342" width="11.25" style="236" customWidth="1"/>
    <col min="14343" max="14343" width="14.25" style="236" customWidth="1"/>
    <col min="14344" max="14344" width="19.25" style="236" customWidth="1"/>
    <col min="14345" max="14345" width="7.875" style="236" customWidth="1"/>
    <col min="14346" max="14346" width="10.875" style="236" customWidth="1"/>
    <col min="14347" max="14347" width="14.875" style="236" customWidth="1"/>
    <col min="14348" max="14348" width="17.625" style="236" customWidth="1"/>
    <col min="14349" max="14349" width="19.375" style="236" customWidth="1"/>
    <col min="14350" max="14351" width="0" style="236" hidden="1" customWidth="1"/>
    <col min="14352" max="14588" width="9" style="236"/>
    <col min="14589" max="14589" width="10.25" style="236" customWidth="1"/>
    <col min="14590" max="14590" width="12" style="236" customWidth="1"/>
    <col min="14591" max="14591" width="9.875" style="236" customWidth="1"/>
    <col min="14592" max="14592" width="10.375" style="236" customWidth="1"/>
    <col min="14593" max="14593" width="10.125" style="236" customWidth="1"/>
    <col min="14594" max="14595" width="12.125" style="236" customWidth="1"/>
    <col min="14596" max="14596" width="10.625" style="236" customWidth="1"/>
    <col min="14597" max="14597" width="14.375" style="236" customWidth="1"/>
    <col min="14598" max="14598" width="11.25" style="236" customWidth="1"/>
    <col min="14599" max="14599" width="14.25" style="236" customWidth="1"/>
    <col min="14600" max="14600" width="19.25" style="236" customWidth="1"/>
    <col min="14601" max="14601" width="7.875" style="236" customWidth="1"/>
    <col min="14602" max="14602" width="10.875" style="236" customWidth="1"/>
    <col min="14603" max="14603" width="14.875" style="236" customWidth="1"/>
    <col min="14604" max="14604" width="17.625" style="236" customWidth="1"/>
    <col min="14605" max="14605" width="19.375" style="236" customWidth="1"/>
    <col min="14606" max="14607" width="0" style="236" hidden="1" customWidth="1"/>
    <col min="14608" max="14844" width="9" style="236"/>
    <col min="14845" max="14845" width="10.25" style="236" customWidth="1"/>
    <col min="14846" max="14846" width="12" style="236" customWidth="1"/>
    <col min="14847" max="14847" width="9.875" style="236" customWidth="1"/>
    <col min="14848" max="14848" width="10.375" style="236" customWidth="1"/>
    <col min="14849" max="14849" width="10.125" style="236" customWidth="1"/>
    <col min="14850" max="14851" width="12.125" style="236" customWidth="1"/>
    <col min="14852" max="14852" width="10.625" style="236" customWidth="1"/>
    <col min="14853" max="14853" width="14.375" style="236" customWidth="1"/>
    <col min="14854" max="14854" width="11.25" style="236" customWidth="1"/>
    <col min="14855" max="14855" width="14.25" style="236" customWidth="1"/>
    <col min="14856" max="14856" width="19.25" style="236" customWidth="1"/>
    <col min="14857" max="14857" width="7.875" style="236" customWidth="1"/>
    <col min="14858" max="14858" width="10.875" style="236" customWidth="1"/>
    <col min="14859" max="14859" width="14.875" style="236" customWidth="1"/>
    <col min="14860" max="14860" width="17.625" style="236" customWidth="1"/>
    <col min="14861" max="14861" width="19.375" style="236" customWidth="1"/>
    <col min="14862" max="14863" width="0" style="236" hidden="1" customWidth="1"/>
    <col min="14864" max="15100" width="9" style="236"/>
    <col min="15101" max="15101" width="10.25" style="236" customWidth="1"/>
    <col min="15102" max="15102" width="12" style="236" customWidth="1"/>
    <col min="15103" max="15103" width="9.875" style="236" customWidth="1"/>
    <col min="15104" max="15104" width="10.375" style="236" customWidth="1"/>
    <col min="15105" max="15105" width="10.125" style="236" customWidth="1"/>
    <col min="15106" max="15107" width="12.125" style="236" customWidth="1"/>
    <col min="15108" max="15108" width="10.625" style="236" customWidth="1"/>
    <col min="15109" max="15109" width="14.375" style="236" customWidth="1"/>
    <col min="15110" max="15110" width="11.25" style="236" customWidth="1"/>
    <col min="15111" max="15111" width="14.25" style="236" customWidth="1"/>
    <col min="15112" max="15112" width="19.25" style="236" customWidth="1"/>
    <col min="15113" max="15113" width="7.875" style="236" customWidth="1"/>
    <col min="15114" max="15114" width="10.875" style="236" customWidth="1"/>
    <col min="15115" max="15115" width="14.875" style="236" customWidth="1"/>
    <col min="15116" max="15116" width="17.625" style="236" customWidth="1"/>
    <col min="15117" max="15117" width="19.375" style="236" customWidth="1"/>
    <col min="15118" max="15119" width="0" style="236" hidden="1" customWidth="1"/>
    <col min="15120" max="15356" width="9" style="236"/>
    <col min="15357" max="15357" width="10.25" style="236" customWidth="1"/>
    <col min="15358" max="15358" width="12" style="236" customWidth="1"/>
    <col min="15359" max="15359" width="9.875" style="236" customWidth="1"/>
    <col min="15360" max="15360" width="10.375" style="236" customWidth="1"/>
    <col min="15361" max="15361" width="10.125" style="236" customWidth="1"/>
    <col min="15362" max="15363" width="12.125" style="236" customWidth="1"/>
    <col min="15364" max="15364" width="10.625" style="236" customWidth="1"/>
    <col min="15365" max="15365" width="14.375" style="236" customWidth="1"/>
    <col min="15366" max="15366" width="11.25" style="236" customWidth="1"/>
    <col min="15367" max="15367" width="14.25" style="236" customWidth="1"/>
    <col min="15368" max="15368" width="19.25" style="236" customWidth="1"/>
    <col min="15369" max="15369" width="7.875" style="236" customWidth="1"/>
    <col min="15370" max="15370" width="10.875" style="236" customWidth="1"/>
    <col min="15371" max="15371" width="14.875" style="236" customWidth="1"/>
    <col min="15372" max="15372" width="17.625" style="236" customWidth="1"/>
    <col min="15373" max="15373" width="19.375" style="236" customWidth="1"/>
    <col min="15374" max="15375" width="0" style="236" hidden="1" customWidth="1"/>
    <col min="15376" max="15612" width="9" style="236"/>
    <col min="15613" max="15613" width="10.25" style="236" customWidth="1"/>
    <col min="15614" max="15614" width="12" style="236" customWidth="1"/>
    <col min="15615" max="15615" width="9.875" style="236" customWidth="1"/>
    <col min="15616" max="15616" width="10.375" style="236" customWidth="1"/>
    <col min="15617" max="15617" width="10.125" style="236" customWidth="1"/>
    <col min="15618" max="15619" width="12.125" style="236" customWidth="1"/>
    <col min="15620" max="15620" width="10.625" style="236" customWidth="1"/>
    <col min="15621" max="15621" width="14.375" style="236" customWidth="1"/>
    <col min="15622" max="15622" width="11.25" style="236" customWidth="1"/>
    <col min="15623" max="15623" width="14.25" style="236" customWidth="1"/>
    <col min="15624" max="15624" width="19.25" style="236" customWidth="1"/>
    <col min="15625" max="15625" width="7.875" style="236" customWidth="1"/>
    <col min="15626" max="15626" width="10.875" style="236" customWidth="1"/>
    <col min="15627" max="15627" width="14.875" style="236" customWidth="1"/>
    <col min="15628" max="15628" width="17.625" style="236" customWidth="1"/>
    <col min="15629" max="15629" width="19.375" style="236" customWidth="1"/>
    <col min="15630" max="15631" width="0" style="236" hidden="1" customWidth="1"/>
    <col min="15632" max="15868" width="9" style="236"/>
    <col min="15869" max="15869" width="10.25" style="236" customWidth="1"/>
    <col min="15870" max="15870" width="12" style="236" customWidth="1"/>
    <col min="15871" max="15871" width="9.875" style="236" customWidth="1"/>
    <col min="15872" max="15872" width="10.375" style="236" customWidth="1"/>
    <col min="15873" max="15873" width="10.125" style="236" customWidth="1"/>
    <col min="15874" max="15875" width="12.125" style="236" customWidth="1"/>
    <col min="15876" max="15876" width="10.625" style="236" customWidth="1"/>
    <col min="15877" max="15877" width="14.375" style="236" customWidth="1"/>
    <col min="15878" max="15878" width="11.25" style="236" customWidth="1"/>
    <col min="15879" max="15879" width="14.25" style="236" customWidth="1"/>
    <col min="15880" max="15880" width="19.25" style="236" customWidth="1"/>
    <col min="15881" max="15881" width="7.875" style="236" customWidth="1"/>
    <col min="15882" max="15882" width="10.875" style="236" customWidth="1"/>
    <col min="15883" max="15883" width="14.875" style="236" customWidth="1"/>
    <col min="15884" max="15884" width="17.625" style="236" customWidth="1"/>
    <col min="15885" max="15885" width="19.375" style="236" customWidth="1"/>
    <col min="15886" max="15887" width="0" style="236" hidden="1" customWidth="1"/>
    <col min="15888" max="16124" width="9" style="236"/>
    <col min="16125" max="16125" width="10.25" style="236" customWidth="1"/>
    <col min="16126" max="16126" width="12" style="236" customWidth="1"/>
    <col min="16127" max="16127" width="9.875" style="236" customWidth="1"/>
    <col min="16128" max="16128" width="10.375" style="236" customWidth="1"/>
    <col min="16129" max="16129" width="10.125" style="236" customWidth="1"/>
    <col min="16130" max="16131" width="12.125" style="236" customWidth="1"/>
    <col min="16132" max="16132" width="10.625" style="236" customWidth="1"/>
    <col min="16133" max="16133" width="14.375" style="236" customWidth="1"/>
    <col min="16134" max="16134" width="11.25" style="236" customWidth="1"/>
    <col min="16135" max="16135" width="14.25" style="236" customWidth="1"/>
    <col min="16136" max="16136" width="19.25" style="236" customWidth="1"/>
    <col min="16137" max="16137" width="7.875" style="236" customWidth="1"/>
    <col min="16138" max="16138" width="10.875" style="236" customWidth="1"/>
    <col min="16139" max="16139" width="14.875" style="236" customWidth="1"/>
    <col min="16140" max="16140" width="17.625" style="236" customWidth="1"/>
    <col min="16141" max="16141" width="19.375" style="236" customWidth="1"/>
    <col min="16142" max="16143" width="0" style="236" hidden="1" customWidth="1"/>
    <col min="16144" max="16384" width="9" style="236"/>
  </cols>
  <sheetData>
    <row r="1" spans="1:26" ht="15">
      <c r="A1" s="463" t="str">
        <f>Cover!B4</f>
        <v>Specification Ref. No.:NESH/CSM/1500-1460/BPS_Price Part</v>
      </c>
      <c r="B1" s="463"/>
      <c r="C1" s="463"/>
      <c r="D1" s="183"/>
      <c r="E1" s="183"/>
      <c r="F1" s="183"/>
      <c r="G1" s="183"/>
      <c r="H1" s="243"/>
      <c r="I1" s="244"/>
      <c r="J1" s="183"/>
      <c r="K1" s="183"/>
      <c r="L1" s="283" t="str">
        <f>"Schedule -1 to the BPS_Price Part"</f>
        <v>Schedule -1 to the BPS_Price Part</v>
      </c>
    </row>
    <row r="2" spans="1:26">
      <c r="A2" s="98"/>
      <c r="B2" s="221"/>
      <c r="C2" s="245"/>
      <c r="D2" s="98"/>
      <c r="E2" s="98"/>
      <c r="F2" s="98"/>
      <c r="G2" s="98"/>
      <c r="H2" s="185"/>
      <c r="I2" s="208"/>
      <c r="J2" s="98"/>
      <c r="K2" s="98"/>
      <c r="L2" s="284"/>
      <c r="M2" s="194"/>
    </row>
    <row r="3" spans="1:26" ht="33.75" customHeight="1">
      <c r="A3" s="464" t="str">
        <f>Cover!B2</f>
        <v>Package: Rectification works on pile at Loc.no.46 of POWERGRID 132kV Pasighat- Roing Transmission Line.</v>
      </c>
      <c r="B3" s="464"/>
      <c r="C3" s="464"/>
      <c r="D3" s="464"/>
      <c r="E3" s="464"/>
      <c r="F3" s="464"/>
      <c r="G3" s="464"/>
      <c r="H3" s="464"/>
      <c r="I3" s="464"/>
      <c r="J3" s="464"/>
      <c r="K3" s="464"/>
      <c r="L3" s="464"/>
      <c r="M3" s="175"/>
    </row>
    <row r="4" spans="1:26" ht="24.75" customHeight="1">
      <c r="A4" s="473" t="s">
        <v>153</v>
      </c>
      <c r="B4" s="473"/>
      <c r="C4" s="473"/>
      <c r="D4" s="473"/>
      <c r="E4" s="473"/>
      <c r="F4" s="473"/>
      <c r="G4" s="473"/>
      <c r="H4" s="473"/>
      <c r="I4" s="473"/>
      <c r="J4" s="473"/>
      <c r="K4" s="473"/>
      <c r="L4" s="473"/>
      <c r="M4" s="246"/>
    </row>
    <row r="5" spans="1:26">
      <c r="A5" s="247"/>
      <c r="B5" s="248"/>
      <c r="C5" s="249"/>
      <c r="D5" s="250"/>
      <c r="E5" s="251"/>
      <c r="F5" s="251"/>
      <c r="G5" s="251"/>
      <c r="H5" s="250"/>
      <c r="I5" s="252"/>
      <c r="J5" s="247"/>
      <c r="K5" s="251"/>
      <c r="L5" s="285"/>
      <c r="M5" s="195"/>
    </row>
    <row r="6" spans="1:26" ht="52.5" customHeight="1">
      <c r="A6" s="465" t="str">
        <f>"Bidder’s Name and Address (" &amp; MID('Names of Bidder'!B11,9, 20) &amp; ") :"</f>
        <v>Bidder’s Name and Address (Sole Bidder) :</v>
      </c>
      <c r="B6" s="465"/>
      <c r="C6" s="465"/>
      <c r="D6" s="253"/>
      <c r="E6" s="254"/>
      <c r="F6" s="254"/>
      <c r="G6" s="254"/>
      <c r="H6" s="255"/>
      <c r="I6" s="256" t="s">
        <v>120</v>
      </c>
      <c r="J6" s="98"/>
      <c r="K6" s="254"/>
      <c r="M6" s="194"/>
    </row>
    <row r="7" spans="1:26" ht="15">
      <c r="A7" s="257" t="str">
        <f>IF('Names of Bidder'!D11="", "", IF('Names of Bidder'!D6= "JV (Joint Venture)", "JV of " &amp; 'Names of Bidder'!AK6, ""))</f>
        <v/>
      </c>
      <c r="B7" s="258"/>
      <c r="C7" s="259"/>
      <c r="D7" s="260"/>
      <c r="E7" s="261"/>
      <c r="F7" s="261"/>
      <c r="G7" s="261"/>
      <c r="H7" s="260"/>
      <c r="I7" s="296"/>
      <c r="J7" s="298" t="str">
        <f>'Bid Form 2nd Envelope'!A10</f>
        <v xml:space="preserve"> Chief Manager (C&amp;M) - Group 2</v>
      </c>
      <c r="K7" s="261"/>
      <c r="M7" s="194"/>
    </row>
    <row r="8" spans="1:26" ht="15">
      <c r="A8" s="257" t="s">
        <v>121</v>
      </c>
      <c r="B8" s="474" t="str">
        <f>IF('Names of Bidder'!D11=0, "", 'Names of Bidder'!D11)</f>
        <v/>
      </c>
      <c r="C8" s="474"/>
      <c r="D8" s="262"/>
      <c r="E8" s="254"/>
      <c r="F8" s="254"/>
      <c r="G8" s="254"/>
      <c r="H8" s="255"/>
      <c r="I8" s="297"/>
      <c r="J8" s="298" t="str">
        <f>'Bid Form 2nd Envelope'!A11</f>
        <v xml:space="preserve">Power Grid Corporation of India Limited </v>
      </c>
      <c r="K8" s="254"/>
      <c r="M8" s="194"/>
    </row>
    <row r="9" spans="1:26" ht="21" customHeight="1">
      <c r="A9" s="257" t="s">
        <v>122</v>
      </c>
      <c r="B9" s="474" t="str">
        <f>IF('Names of Bidder'!D12=0, "", 'Names of Bidder'!D12)</f>
        <v/>
      </c>
      <c r="C9" s="474"/>
      <c r="D9" s="262"/>
      <c r="E9" s="254"/>
      <c r="F9" s="254"/>
      <c r="G9" s="254"/>
      <c r="H9" s="255"/>
      <c r="I9" s="297"/>
      <c r="J9" s="298" t="str">
        <f>'Bid Form 2nd Envelope'!A12</f>
        <v>North Eastern Region</v>
      </c>
      <c r="K9" s="254"/>
      <c r="M9" s="194"/>
    </row>
    <row r="10" spans="1:26" ht="15">
      <c r="A10" s="253"/>
      <c r="B10" s="474" t="str">
        <f>IF('Names of Bidder'!D13=0, "", 'Names of Bidder'!D13)</f>
        <v/>
      </c>
      <c r="C10" s="474"/>
      <c r="D10" s="262"/>
      <c r="E10" s="254"/>
      <c r="F10" s="254"/>
      <c r="G10" s="254"/>
      <c r="H10" s="255"/>
      <c r="I10" s="297"/>
      <c r="J10" s="298" t="str">
        <f>'Bid Form 2nd Envelope'!A13</f>
        <v xml:space="preserve">Dongtieh, Lower Nongrah, Lapalang </v>
      </c>
      <c r="K10" s="254"/>
      <c r="M10" s="194"/>
    </row>
    <row r="11" spans="1:26" ht="15">
      <c r="A11" s="253"/>
      <c r="B11" s="474" t="str">
        <f>IF('Names of Bidder'!D14=0, "", 'Names of Bidder'!D14)</f>
        <v/>
      </c>
      <c r="C11" s="474"/>
      <c r="D11" s="262"/>
      <c r="E11" s="254"/>
      <c r="F11" s="254"/>
      <c r="G11" s="254"/>
      <c r="H11" s="255"/>
      <c r="I11" s="297"/>
      <c r="J11" s="298" t="str">
        <f>'Bid Form 2nd Envelope'!A14</f>
        <v>Shillong – 793 006 (Meghalaya).</v>
      </c>
      <c r="K11" s="254"/>
      <c r="M11" s="194"/>
    </row>
    <row r="12" spans="1:26" ht="15">
      <c r="A12" s="218"/>
      <c r="B12" s="220"/>
      <c r="C12" s="263"/>
      <c r="D12" s="205"/>
      <c r="E12" s="169"/>
      <c r="F12" s="169"/>
      <c r="G12" s="169"/>
      <c r="H12" s="205"/>
      <c r="I12" s="212"/>
      <c r="J12" s="203"/>
      <c r="K12" s="169"/>
      <c r="L12" s="287"/>
    </row>
    <row r="13" spans="1:26" s="97" customFormat="1" ht="129.75" customHeight="1">
      <c r="A13" s="99" t="s">
        <v>123</v>
      </c>
      <c r="B13" s="219" t="s">
        <v>158</v>
      </c>
      <c r="C13" s="100" t="s">
        <v>126</v>
      </c>
      <c r="D13" s="100" t="s">
        <v>124</v>
      </c>
      <c r="E13" s="101" t="s">
        <v>139</v>
      </c>
      <c r="F13" s="101" t="s">
        <v>125</v>
      </c>
      <c r="G13" s="101" t="s">
        <v>140</v>
      </c>
      <c r="H13" s="102" t="s">
        <v>127</v>
      </c>
      <c r="I13" s="211" t="s">
        <v>128</v>
      </c>
      <c r="J13" s="100" t="s">
        <v>141</v>
      </c>
      <c r="K13" s="100" t="s">
        <v>155</v>
      </c>
      <c r="L13" s="288" t="s">
        <v>142</v>
      </c>
      <c r="M13" s="197"/>
      <c r="N13" s="191"/>
      <c r="O13" s="191"/>
      <c r="P13" s="237"/>
    </row>
    <row r="14" spans="1:26" s="241" customFormat="1" ht="30" customHeight="1">
      <c r="A14" s="224">
        <v>1</v>
      </c>
      <c r="B14" s="228">
        <v>2</v>
      </c>
      <c r="C14" s="225">
        <v>3</v>
      </c>
      <c r="D14" s="224">
        <v>4</v>
      </c>
      <c r="E14" s="225">
        <v>5</v>
      </c>
      <c r="F14" s="225">
        <v>6</v>
      </c>
      <c r="G14" s="225">
        <v>7</v>
      </c>
      <c r="H14" s="225">
        <v>8</v>
      </c>
      <c r="I14" s="224">
        <v>9</v>
      </c>
      <c r="J14" s="226">
        <v>10</v>
      </c>
      <c r="K14" s="226">
        <v>11</v>
      </c>
      <c r="L14" s="289" t="s">
        <v>166</v>
      </c>
      <c r="M14" s="238"/>
      <c r="N14" s="239"/>
      <c r="O14" s="239"/>
      <c r="P14" s="240"/>
    </row>
    <row r="15" spans="1:26" s="251" customFormat="1" ht="75" customHeight="1">
      <c r="A15" s="227">
        <v>1</v>
      </c>
      <c r="B15" s="227" t="s">
        <v>169</v>
      </c>
      <c r="C15" s="301" t="s">
        <v>172</v>
      </c>
      <c r="D15" s="380">
        <v>995433</v>
      </c>
      <c r="E15" s="229"/>
      <c r="F15" s="299">
        <v>0.18</v>
      </c>
      <c r="G15" s="229"/>
      <c r="H15" s="227" t="s">
        <v>174</v>
      </c>
      <c r="I15" s="302">
        <v>38</v>
      </c>
      <c r="J15" s="230">
        <v>289.48</v>
      </c>
      <c r="K15" s="232">
        <f>ROUND(J15+(J15*$K$20),2)</f>
        <v>289.48</v>
      </c>
      <c r="L15" s="290">
        <f>ROUND(I15*K15,2)</f>
        <v>11000.24</v>
      </c>
      <c r="M15" s="264"/>
      <c r="N15" s="265"/>
      <c r="O15" s="265"/>
      <c r="P15" s="266"/>
      <c r="Q15" s="267"/>
      <c r="Z15" s="268"/>
    </row>
    <row r="16" spans="1:26" s="251" customFormat="1" ht="34.5" customHeight="1">
      <c r="A16" s="227">
        <v>2</v>
      </c>
      <c r="B16" s="227">
        <v>2.25</v>
      </c>
      <c r="C16" s="301" t="s">
        <v>173</v>
      </c>
      <c r="D16" s="380">
        <v>995433</v>
      </c>
      <c r="E16" s="229"/>
      <c r="F16" s="299">
        <v>0.18</v>
      </c>
      <c r="G16" s="229"/>
      <c r="H16" s="227" t="s">
        <v>174</v>
      </c>
      <c r="I16" s="302">
        <v>11</v>
      </c>
      <c r="J16" s="231">
        <v>217.97</v>
      </c>
      <c r="K16" s="232">
        <f>ROUND(J16+(J16*$K$20),2)</f>
        <v>217.97</v>
      </c>
      <c r="L16" s="290">
        <f>ROUND(I16*K16,2)</f>
        <v>2397.67</v>
      </c>
      <c r="M16" s="264"/>
      <c r="N16" s="265"/>
      <c r="O16" s="265"/>
      <c r="P16" s="266"/>
      <c r="Q16" s="267"/>
      <c r="Z16" s="268"/>
    </row>
    <row r="17" spans="1:26" s="251" customFormat="1" ht="34.5" customHeight="1">
      <c r="A17" s="227">
        <v>3</v>
      </c>
      <c r="B17" s="227" t="s">
        <v>170</v>
      </c>
      <c r="C17" s="301" t="s">
        <v>171</v>
      </c>
      <c r="D17" s="380">
        <v>995454</v>
      </c>
      <c r="E17" s="229"/>
      <c r="F17" s="299">
        <v>0.18</v>
      </c>
      <c r="G17" s="229"/>
      <c r="H17" s="227" t="s">
        <v>174</v>
      </c>
      <c r="I17" s="302">
        <v>2</v>
      </c>
      <c r="J17" s="231">
        <v>7575.75</v>
      </c>
      <c r="K17" s="232">
        <f>ROUND(J17+(J17*$K$20),2)</f>
        <v>7575.75</v>
      </c>
      <c r="L17" s="290">
        <f t="shared" ref="L17" si="0">ROUND(I17*K17,2)</f>
        <v>15151.5</v>
      </c>
      <c r="M17" s="264"/>
      <c r="N17" s="265"/>
      <c r="O17" s="265"/>
      <c r="P17" s="266"/>
      <c r="Q17" s="267"/>
      <c r="Z17" s="268"/>
    </row>
    <row r="18" spans="1:26" s="170" customFormat="1" ht="33" customHeight="1">
      <c r="A18" s="481" t="s">
        <v>143</v>
      </c>
      <c r="B18" s="482"/>
      <c r="C18" s="482"/>
      <c r="D18" s="482"/>
      <c r="E18" s="482"/>
      <c r="F18" s="482"/>
      <c r="G18" s="482"/>
      <c r="H18" s="482"/>
      <c r="I18" s="482"/>
      <c r="J18" s="482"/>
      <c r="K18" s="483"/>
      <c r="L18" s="291">
        <f>SUM(L15:L17)</f>
        <v>28549.41</v>
      </c>
      <c r="M18" s="199"/>
      <c r="N18" s="200"/>
      <c r="O18" s="200"/>
      <c r="P18" s="201"/>
      <c r="Q18" s="180"/>
      <c r="S18" s="171"/>
    </row>
    <row r="19" spans="1:26" s="97" customFormat="1" ht="15">
      <c r="A19" s="218"/>
      <c r="B19" s="220"/>
      <c r="C19" s="263"/>
      <c r="D19" s="205"/>
      <c r="E19" s="169"/>
      <c r="F19" s="169"/>
      <c r="G19" s="169"/>
      <c r="H19" s="205"/>
      <c r="I19" s="212"/>
      <c r="J19" s="203"/>
      <c r="K19" s="169"/>
      <c r="L19" s="292"/>
      <c r="M19" s="196"/>
      <c r="N19" s="191"/>
      <c r="O19" s="191"/>
      <c r="P19" s="237"/>
    </row>
    <row r="20" spans="1:26" s="97" customFormat="1" ht="36" customHeight="1">
      <c r="A20" s="484" t="s">
        <v>164</v>
      </c>
      <c r="B20" s="485"/>
      <c r="C20" s="485"/>
      <c r="D20" s="486"/>
      <c r="E20" s="485"/>
      <c r="F20" s="485"/>
      <c r="G20" s="485"/>
      <c r="H20" s="485"/>
      <c r="I20" s="485"/>
      <c r="J20" s="487"/>
      <c r="K20" s="269"/>
      <c r="L20" s="293"/>
      <c r="M20" s="246"/>
      <c r="N20" s="270"/>
      <c r="O20" s="271"/>
      <c r="P20" s="475"/>
      <c r="Q20" s="475"/>
      <c r="R20" s="470"/>
      <c r="S20" s="470"/>
    </row>
    <row r="21" spans="1:26" s="97" customFormat="1" ht="37.5" customHeight="1">
      <c r="A21" s="466" t="s">
        <v>152</v>
      </c>
      <c r="B21" s="467"/>
      <c r="C21" s="467"/>
      <c r="D21" s="468"/>
      <c r="E21" s="467"/>
      <c r="F21" s="467"/>
      <c r="G21" s="467"/>
      <c r="H21" s="467"/>
      <c r="I21" s="467"/>
      <c r="J21" s="469"/>
      <c r="K21" s="272">
        <f>L18</f>
        <v>28549.41</v>
      </c>
      <c r="L21" s="293"/>
      <c r="M21" s="246"/>
      <c r="N21" s="246"/>
      <c r="O21" s="194"/>
      <c r="P21" s="471"/>
      <c r="Q21" s="472"/>
      <c r="R21" s="472"/>
      <c r="S21" s="472"/>
    </row>
    <row r="22" spans="1:26" s="97" customFormat="1" ht="15">
      <c r="A22" s="273"/>
      <c r="B22" s="274"/>
      <c r="C22" s="275"/>
      <c r="D22" s="276"/>
      <c r="E22" s="277"/>
      <c r="F22" s="277"/>
      <c r="G22" s="277"/>
      <c r="H22" s="276"/>
      <c r="I22" s="278"/>
      <c r="J22" s="279"/>
      <c r="K22" s="277"/>
      <c r="L22" s="294"/>
      <c r="M22" s="196"/>
      <c r="N22" s="191"/>
      <c r="O22" s="280"/>
      <c r="P22" s="237"/>
    </row>
    <row r="23" spans="1:26" s="97" customFormat="1" ht="21.75" customHeight="1">
      <c r="A23" s="183" t="s">
        <v>159</v>
      </c>
      <c r="B23" s="480" t="s">
        <v>129</v>
      </c>
      <c r="C23" s="480"/>
      <c r="D23" s="480"/>
      <c r="E23" s="480"/>
      <c r="F23" s="480"/>
      <c r="G23" s="480"/>
      <c r="H23" s="480"/>
      <c r="I23" s="480"/>
      <c r="J23" s="480"/>
      <c r="K23" s="480"/>
      <c r="L23" s="480"/>
      <c r="M23" s="199"/>
      <c r="N23" s="199"/>
      <c r="O23" s="199"/>
      <c r="P23" s="281"/>
    </row>
    <row r="24" spans="1:26" s="97" customFormat="1">
      <c r="A24" s="98"/>
      <c r="B24" s="222"/>
      <c r="C24" s="282"/>
      <c r="H24" s="204"/>
      <c r="I24" s="242"/>
      <c r="J24" s="98"/>
      <c r="K24" s="170"/>
      <c r="L24" s="180"/>
      <c r="M24" s="199"/>
      <c r="N24" s="199"/>
      <c r="O24" s="199"/>
      <c r="P24" s="281"/>
    </row>
    <row r="25" spans="1:26" s="97" customFormat="1" ht="29.25" customHeight="1">
      <c r="A25" s="183" t="s">
        <v>130</v>
      </c>
      <c r="B25" s="477">
        <f>'Names of Bidder'!$D$29</f>
        <v>0</v>
      </c>
      <c r="C25" s="477"/>
      <c r="D25" s="207"/>
      <c r="E25" s="174"/>
      <c r="F25" s="173"/>
      <c r="G25" s="174"/>
      <c r="H25" s="233"/>
      <c r="I25" s="209" t="s">
        <v>131</v>
      </c>
      <c r="J25" s="479">
        <f>'Names of Bidder'!$D$26</f>
        <v>0</v>
      </c>
      <c r="K25" s="479"/>
      <c r="L25" s="479"/>
      <c r="M25" s="197"/>
      <c r="N25" s="191"/>
      <c r="O25" s="191"/>
      <c r="P25" s="237"/>
    </row>
    <row r="26" spans="1:26" s="97" customFormat="1" ht="29.25" customHeight="1">
      <c r="A26" s="183" t="s">
        <v>111</v>
      </c>
      <c r="B26" s="478">
        <f>'Names of Bidder'!$D$30</f>
        <v>0</v>
      </c>
      <c r="C26" s="478"/>
      <c r="D26" s="207"/>
      <c r="E26" s="166"/>
      <c r="F26" s="173"/>
      <c r="G26" s="166"/>
      <c r="H26" s="185"/>
      <c r="I26" s="209" t="str">
        <f>"Designation   : "</f>
        <v xml:space="preserve">Designation   : </v>
      </c>
      <c r="J26" s="479">
        <f>'Names of Bidder'!$D$27</f>
        <v>0</v>
      </c>
      <c r="K26" s="479"/>
      <c r="L26" s="479"/>
      <c r="M26" s="197"/>
      <c r="N26" s="191"/>
      <c r="O26" s="191"/>
      <c r="P26" s="237"/>
    </row>
    <row r="27" spans="1:26" s="97" customFormat="1" ht="15">
      <c r="A27" s="98"/>
      <c r="B27" s="221"/>
      <c r="C27" s="245"/>
      <c r="D27" s="98"/>
      <c r="E27" s="166"/>
      <c r="F27" s="165"/>
      <c r="G27" s="166"/>
      <c r="H27" s="185"/>
      <c r="I27" s="208"/>
      <c r="J27" s="98"/>
      <c r="K27" s="476"/>
      <c r="L27" s="476"/>
      <c r="M27" s="476"/>
      <c r="N27" s="191"/>
      <c r="O27" s="191"/>
      <c r="P27" s="237"/>
    </row>
    <row r="28" spans="1:26" s="97" customFormat="1" ht="15">
      <c r="A28" s="98"/>
      <c r="B28" s="221"/>
      <c r="C28" s="245"/>
      <c r="D28" s="98"/>
      <c r="E28" s="166"/>
      <c r="F28" s="98"/>
      <c r="G28" s="166"/>
      <c r="H28" s="185"/>
      <c r="I28" s="208"/>
      <c r="J28" s="98"/>
      <c r="K28" s="98"/>
      <c r="L28" s="295"/>
      <c r="M28" s="202"/>
      <c r="N28" s="191"/>
      <c r="O28" s="191"/>
      <c r="P28" s="237"/>
    </row>
  </sheetData>
  <sheetProtection algorithmName="SHA-512" hashValue="T2NT1XL6ZQBQ+geEJjvEuAuBQ8UH1mbYZCnTNbcquQNnQlZ/w5onim6UmXS7kBkNwJKF5jO4XAbg6E/DluDFzg==" saltValue="BMZqUpb4uxy0RPsLfKe+LQ==" spinCount="100000" sheet="1" formatCells="0" formatColumns="0" formatRows="0" selectLockedCells="1" sort="0"/>
  <autoFilter ref="A14:Z18" xr:uid="{00000000-0009-0000-0000-000005000000}"/>
  <customSheetViews>
    <customSheetView guid="{A6F13BD3-B96C-452C-968D-78F6E5959979}" scale="70" showPageBreaks="1" fitToPage="1" printArea="1" hiddenColumns="1" view="pageBreakPreview">
      <selection activeCell="I18" sqref="I18"/>
      <pageMargins left="0" right="0" top="0" bottom="0" header="0" footer="0"/>
      <pageSetup scale="56" fitToHeight="0" orientation="landscape" r:id="rId1"/>
      <headerFooter alignWithMargins="0">
        <oddFooter>&amp;R&amp;"Book Antiqua,Bold"&amp;10Schedule-4/ Page &amp;P of &amp;N</oddFooter>
      </headerFooter>
    </customSheetView>
    <customSheetView guid="{1A69D62F-E881-40D6-8A9A-90D0B2FD17F9}" scale="70" showPageBreaks="1" fitToPage="1" printArea="1" hiddenColumns="1" view="pageBreakPreview">
      <selection activeCell="I18" sqref="I18"/>
      <pageMargins left="0" right="0" top="0" bottom="0" header="0" footer="0"/>
      <pageSetup scale="56" fitToHeight="0" orientation="landscape" r:id="rId2"/>
      <headerFooter alignWithMargins="0">
        <oddFooter>&amp;R&amp;"Book Antiqua,Bold"&amp;10Schedule-4/ Page &amp;P of &amp;N</oddFooter>
      </headerFooter>
    </customSheetView>
    <customSheetView guid="{92E4643E-E153-4A15-ADC8-B3E5FA86113E}" scale="70" showPageBreaks="1" fitToPage="1" printArea="1" hiddenColumns="1" view="pageBreakPreview">
      <selection activeCell="I18" sqref="I18"/>
      <pageMargins left="0" right="0" top="0" bottom="0" header="0" footer="0"/>
      <pageSetup scale="56" fitToHeight="0" orientation="landscape" r:id="rId3"/>
      <headerFooter alignWithMargins="0">
        <oddFooter>&amp;R&amp;"Book Antiqua,Bold"&amp;10Schedule-4/ Page &amp;P of &amp;N</oddFooter>
      </headerFooter>
    </customSheetView>
  </customSheetViews>
  <mergeCells count="20">
    <mergeCell ref="K27:M27"/>
    <mergeCell ref="B10:C10"/>
    <mergeCell ref="B11:C11"/>
    <mergeCell ref="B25:C25"/>
    <mergeCell ref="B26:C26"/>
    <mergeCell ref="J25:L25"/>
    <mergeCell ref="J26:L26"/>
    <mergeCell ref="B23:L23"/>
    <mergeCell ref="A18:K18"/>
    <mergeCell ref="A20:J20"/>
    <mergeCell ref="A1:C1"/>
    <mergeCell ref="A3:L3"/>
    <mergeCell ref="A6:C6"/>
    <mergeCell ref="A21:J21"/>
    <mergeCell ref="R20:S20"/>
    <mergeCell ref="P21:S21"/>
    <mergeCell ref="A4:L4"/>
    <mergeCell ref="B8:C8"/>
    <mergeCell ref="B9:C9"/>
    <mergeCell ref="P20:Q20"/>
  </mergeCells>
  <conditionalFormatting sqref="E15:E17">
    <cfRule type="expression" dxfId="6" priority="4" stopIfTrue="1">
      <formula>#REF!&gt;0</formula>
    </cfRule>
  </conditionalFormatting>
  <conditionalFormatting sqref="G15:G17">
    <cfRule type="expression" dxfId="5" priority="3" stopIfTrue="1">
      <formula>#REF!&gt;0</formula>
    </cfRule>
  </conditionalFormatting>
  <conditionalFormatting sqref="K20">
    <cfRule type="expression" dxfId="4" priority="1131" stopIfTrue="1">
      <formula>#REF!&gt;0</formula>
    </cfRule>
  </conditionalFormatting>
  <dataValidations count="4">
    <dataValidation type="whole" operator="greaterThan" allowBlank="1" showInputMessage="1" showErrorMessage="1" error="Enter only Numeric Value greater than zero or leave the cell blank !" sqref="WVS98305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AWQ15:AWQ17 AMU15:AMU17 ACY15:ACY17 TC15:TC17 WVS15:WVS17 JG15:JG17 WLW15:WLW17 WCA15:WCA17 VSE15:VSE17 VII15:VII17 UYM15:UYM17 UOQ15:UOQ17 UEU15:UEU17 TUY15:TUY17 TLC15:TLC17 TBG15:TBG17 SRK15:SRK17 SHO15:SHO17 RXS15:RXS17 RNW15:RNW17 REA15:REA17 QUE15:QUE17 QKI15:QKI17 QAM15:QAM17 PQQ15:PQQ17 PGU15:PGU17 OWY15:OWY17 ONC15:ONC17 ODG15:ODG17 NTK15:NTK17 NJO15:NJO17 MZS15:MZS17 MPW15:MPW17 MGA15:MGA17 LWE15:LWE17 LMI15:LMI17 LCM15:LCM17 KSQ15:KSQ17 KIU15:KIU17 JYY15:JYY17 JPC15:JPC17 JFG15:JFG17 IVK15:IVK17 ILO15:ILO17 IBS15:IBS17 HRW15:HRW17 HIA15:HIA17 GYE15:GYE17 GOI15:GOI17 GEM15:GEM17 FUQ15:FUQ17 FKU15:FKU17 FAY15:FAY17 ERC15:ERC17 EHG15:EHG17 DXK15:DXK17 DNO15:DNO17 DDS15:DDS17 CTW15:CTW17 CKA15:CKA17 CAE15:CAE17 BQI15:BQI17 BGM15:BGM17" xr:uid="{00000000-0002-0000-0500-000000000000}">
      <formula1>0</formula1>
    </dataValidation>
    <dataValidation type="list" operator="greaterThan" allowBlank="1" showInputMessage="1" showErrorMessage="1" sqref="WVO98305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AMQ15:AMQ17 ACU15:ACU17 SY15:SY17 JC15:JC17 WVO15:WVO17 WLS15:WLS17 WBW15:WBW17 VSA15:VSA17 VIE15:VIE17 UYI15:UYI17 UOM15:UOM17 UEQ15:UEQ17 TUU15:TUU17 TKY15:TKY17 TBC15:TBC17 SRG15:SRG17 SHK15:SHK17 RXO15:RXO17 RNS15:RNS17 RDW15:RDW17 QUA15:QUA17 QKE15:QKE17 QAI15:QAI17 PQM15:PQM17 PGQ15:PGQ17 OWU15:OWU17 OMY15:OMY17 ODC15:ODC17 NTG15:NTG17 NJK15:NJK17 MZO15:MZO17 MPS15:MPS17 MFW15:MFW17 LWA15:LWA17 LME15:LME17 LCI15:LCI17 KSM15:KSM17 KIQ15:KIQ17 JYU15:JYU17 JOY15:JOY17 JFC15:JFC17 IVG15:IVG17 ILK15:ILK17 IBO15:IBO17 HRS15:HRS17 HHW15:HHW17 GYA15:GYA17 GOE15:GOE17 GEI15:GEI17 FUM15:FUM17 FKQ15:FKQ17 FAU15:FAU17 EQY15:EQY17 EHC15:EHC17 DXG15:DXG17 DNK15:DNK17 DDO15:DDO17 CTS15:CTS17 CJW15:CJW17 CAA15:CAA17 BQE15:BQE17 BGI15:BGI17 AWM15:AWM17" xr:uid="{00000000-0002-0000-0500-000001000000}">
      <formula1>"0%,5%,12%,18%,28%"</formula1>
    </dataValidation>
    <dataValidation type="whole" operator="greaterThan" allowBlank="1" showInputMessage="1" showErrorMessage="1" sqref="WVM98305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AMO15:AMO17 ACS15:ACS17 SW15:SW17 JA15:JA17 WVM15:WVM17 WLQ15:WLQ17 WBU15:WBU17 VRY15:VRY17 VIC15:VIC17 UYG15:UYG17 UOK15:UOK17 UEO15:UEO17 TUS15:TUS17 TKW15:TKW17 TBA15:TBA17 SRE15:SRE17 SHI15:SHI17 RXM15:RXM17 RNQ15:RNQ17 RDU15:RDU17 QTY15:QTY17 QKC15:QKC17 QAG15:QAG17 PQK15:PQK17 PGO15:PGO17 OWS15:OWS17 OMW15:OMW17 ODA15:ODA17 NTE15:NTE17 NJI15:NJI17 MZM15:MZM17 MPQ15:MPQ17 MFU15:MFU17 LVY15:LVY17 LMC15:LMC17 LCG15:LCG17 KSK15:KSK17 KIO15:KIO17 JYS15:JYS17 JOW15:JOW17 JFA15:JFA17 IVE15:IVE17 ILI15:ILI17 IBM15:IBM17 HRQ15:HRQ17 HHU15:HHU17 GXY15:GXY17 GOC15:GOC17 GEG15:GEG17 FUK15:FUK17 FKO15:FKO17 FAS15:FAS17 EQW15:EQW17 EHA15:EHA17 DXE15:DXE17 DNI15:DNI17 DDM15:DDM17 CTQ15:CTQ17 CJU15:CJU17 BZY15:BZY17 BQC15:BQC17 BGG15:BGG17 AWK15:AWK17" xr:uid="{00000000-0002-0000-0500-000002000000}">
      <formula1>1</formula1>
    </dataValidation>
    <dataValidation operator="greaterThan" allowBlank="1" showInputMessage="1" showErrorMessage="1" error="Enter only Numeric Value greater than zero or leave the cell blank !" sqref="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SY13:SY14 JC13:JC14 WVO983055:WVO98305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G13:G14" xr:uid="{00000000-0002-0000-0500-000003000000}"/>
  </dataValidations>
  <pageMargins left="0.23622047244094491" right="0.23622047244094491" top="0.47" bottom="0.55000000000000004" header="0.27" footer="0.2"/>
  <pageSetup scale="54" fitToHeight="0" orientation="landscape" r:id="rId4"/>
  <headerFooter alignWithMargins="0">
    <oddFooter>&amp;R&amp;"Book Antiqua,Bold"&amp;10Schedule-1/ Page &amp;P of &amp;N</oddFooter>
  </headerFooter>
  <rowBreaks count="1" manualBreakCount="1">
    <brk id="18" max="10"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1614-3DBF-4947-B246-123FB35F74B0}">
  <sheetPr>
    <tabColor rgb="FF00B050"/>
    <pageSetUpPr fitToPage="1"/>
  </sheetPr>
  <dimension ref="A1:M28"/>
  <sheetViews>
    <sheetView zoomScale="70" zoomScaleNormal="70" zoomScaleSheetLayoutView="70" workbookViewId="0">
      <selection activeCell="G16" sqref="G16"/>
    </sheetView>
  </sheetViews>
  <sheetFormatPr defaultRowHeight="21"/>
  <cols>
    <col min="1" max="1" width="15.75" style="329" customWidth="1"/>
    <col min="2" max="2" width="10.875" style="329" customWidth="1"/>
    <col min="3" max="3" width="75.625" style="330" customWidth="1"/>
    <col min="4" max="4" width="14.125" style="304" customWidth="1"/>
    <col min="5" max="5" width="19.625" style="304" customWidth="1"/>
    <col min="6" max="6" width="11.25" style="304" customWidth="1"/>
    <col min="7" max="7" width="19.875" style="304" customWidth="1"/>
    <col min="8" max="8" width="7.875" style="304" customWidth="1"/>
    <col min="9" max="9" width="18.875" style="304" customWidth="1"/>
    <col min="10" max="10" width="22.625" style="304" customWidth="1"/>
    <col min="11" max="11" width="20.125" style="304" customWidth="1"/>
    <col min="12" max="233" width="9" style="303"/>
    <col min="234" max="234" width="10.25" style="303" customWidth="1"/>
    <col min="235" max="235" width="12" style="303" customWidth="1"/>
    <col min="236" max="236" width="9.875" style="303" customWidth="1"/>
    <col min="237" max="237" width="10.375" style="303" customWidth="1"/>
    <col min="238" max="238" width="10.125" style="303" customWidth="1"/>
    <col min="239" max="240" width="12.125" style="303" customWidth="1"/>
    <col min="241" max="241" width="10.625" style="303" customWidth="1"/>
    <col min="242" max="242" width="14.375" style="303" customWidth="1"/>
    <col min="243" max="243" width="11.25" style="303" customWidth="1"/>
    <col min="244" max="244" width="14.25" style="303" customWidth="1"/>
    <col min="245" max="245" width="19.25" style="303" customWidth="1"/>
    <col min="246" max="246" width="7.875" style="303" customWidth="1"/>
    <col min="247" max="247" width="10.875" style="303" customWidth="1"/>
    <col min="248" max="248" width="14.875" style="303" customWidth="1"/>
    <col min="249" max="249" width="17.625" style="303" customWidth="1"/>
    <col min="250" max="250" width="19.375" style="303" customWidth="1"/>
    <col min="251" max="252" width="0" style="303" hidden="1" customWidth="1"/>
    <col min="253" max="489" width="9" style="303"/>
    <col min="490" max="490" width="10.25" style="303" customWidth="1"/>
    <col min="491" max="491" width="12" style="303" customWidth="1"/>
    <col min="492" max="492" width="9.875" style="303" customWidth="1"/>
    <col min="493" max="493" width="10.375" style="303" customWidth="1"/>
    <col min="494" max="494" width="10.125" style="303" customWidth="1"/>
    <col min="495" max="496" width="12.125" style="303" customWidth="1"/>
    <col min="497" max="497" width="10.625" style="303" customWidth="1"/>
    <col min="498" max="498" width="14.375" style="303" customWidth="1"/>
    <col min="499" max="499" width="11.25" style="303" customWidth="1"/>
    <col min="500" max="500" width="14.25" style="303" customWidth="1"/>
    <col min="501" max="501" width="19.25" style="303" customWidth="1"/>
    <col min="502" max="502" width="7.875" style="303" customWidth="1"/>
    <col min="503" max="503" width="10.875" style="303" customWidth="1"/>
    <col min="504" max="504" width="14.875" style="303" customWidth="1"/>
    <col min="505" max="505" width="17.625" style="303" customWidth="1"/>
    <col min="506" max="506" width="19.375" style="303" customWidth="1"/>
    <col min="507" max="508" width="0" style="303" hidden="1" customWidth="1"/>
    <col min="509" max="745" width="9" style="303"/>
    <col min="746" max="746" width="10.25" style="303" customWidth="1"/>
    <col min="747" max="747" width="12" style="303" customWidth="1"/>
    <col min="748" max="748" width="9.875" style="303" customWidth="1"/>
    <col min="749" max="749" width="10.375" style="303" customWidth="1"/>
    <col min="750" max="750" width="10.125" style="303" customWidth="1"/>
    <col min="751" max="752" width="12.125" style="303" customWidth="1"/>
    <col min="753" max="753" width="10.625" style="303" customWidth="1"/>
    <col min="754" max="754" width="14.375" style="303" customWidth="1"/>
    <col min="755" max="755" width="11.25" style="303" customWidth="1"/>
    <col min="756" max="756" width="14.25" style="303" customWidth="1"/>
    <col min="757" max="757" width="19.25" style="303" customWidth="1"/>
    <col min="758" max="758" width="7.875" style="303" customWidth="1"/>
    <col min="759" max="759" width="10.875" style="303" customWidth="1"/>
    <col min="760" max="760" width="14.875" style="303" customWidth="1"/>
    <col min="761" max="761" width="17.625" style="303" customWidth="1"/>
    <col min="762" max="762" width="19.375" style="303" customWidth="1"/>
    <col min="763" max="764" width="0" style="303" hidden="1" customWidth="1"/>
    <col min="765" max="1001" width="9" style="303"/>
    <col min="1002" max="1002" width="10.25" style="303" customWidth="1"/>
    <col min="1003" max="1003" width="12" style="303" customWidth="1"/>
    <col min="1004" max="1004" width="9.875" style="303" customWidth="1"/>
    <col min="1005" max="1005" width="10.375" style="303" customWidth="1"/>
    <col min="1006" max="1006" width="10.125" style="303" customWidth="1"/>
    <col min="1007" max="1008" width="12.125" style="303" customWidth="1"/>
    <col min="1009" max="1009" width="10.625" style="303" customWidth="1"/>
    <col min="1010" max="1010" width="14.375" style="303" customWidth="1"/>
    <col min="1011" max="1011" width="11.25" style="303" customWidth="1"/>
    <col min="1012" max="1012" width="14.25" style="303" customWidth="1"/>
    <col min="1013" max="1013" width="19.25" style="303" customWidth="1"/>
    <col min="1014" max="1014" width="7.875" style="303" customWidth="1"/>
    <col min="1015" max="1015" width="10.875" style="303" customWidth="1"/>
    <col min="1016" max="1016" width="14.875" style="303" customWidth="1"/>
    <col min="1017" max="1017" width="17.625" style="303" customWidth="1"/>
    <col min="1018" max="1018" width="19.375" style="303" customWidth="1"/>
    <col min="1019" max="1020" width="0" style="303" hidden="1" customWidth="1"/>
    <col min="1021" max="1257" width="9" style="303"/>
    <col min="1258" max="1258" width="10.25" style="303" customWidth="1"/>
    <col min="1259" max="1259" width="12" style="303" customWidth="1"/>
    <col min="1260" max="1260" width="9.875" style="303" customWidth="1"/>
    <col min="1261" max="1261" width="10.375" style="303" customWidth="1"/>
    <col min="1262" max="1262" width="10.125" style="303" customWidth="1"/>
    <col min="1263" max="1264" width="12.125" style="303" customWidth="1"/>
    <col min="1265" max="1265" width="10.625" style="303" customWidth="1"/>
    <col min="1266" max="1266" width="14.375" style="303" customWidth="1"/>
    <col min="1267" max="1267" width="11.25" style="303" customWidth="1"/>
    <col min="1268" max="1268" width="14.25" style="303" customWidth="1"/>
    <col min="1269" max="1269" width="19.25" style="303" customWidth="1"/>
    <col min="1270" max="1270" width="7.875" style="303" customWidth="1"/>
    <col min="1271" max="1271" width="10.875" style="303" customWidth="1"/>
    <col min="1272" max="1272" width="14.875" style="303" customWidth="1"/>
    <col min="1273" max="1273" width="17.625" style="303" customWidth="1"/>
    <col min="1274" max="1274" width="19.375" style="303" customWidth="1"/>
    <col min="1275" max="1276" width="0" style="303" hidden="1" customWidth="1"/>
    <col min="1277" max="1513" width="9" style="303"/>
    <col min="1514" max="1514" width="10.25" style="303" customWidth="1"/>
    <col min="1515" max="1515" width="12" style="303" customWidth="1"/>
    <col min="1516" max="1516" width="9.875" style="303" customWidth="1"/>
    <col min="1517" max="1517" width="10.375" style="303" customWidth="1"/>
    <col min="1518" max="1518" width="10.125" style="303" customWidth="1"/>
    <col min="1519" max="1520" width="12.125" style="303" customWidth="1"/>
    <col min="1521" max="1521" width="10.625" style="303" customWidth="1"/>
    <col min="1522" max="1522" width="14.375" style="303" customWidth="1"/>
    <col min="1523" max="1523" width="11.25" style="303" customWidth="1"/>
    <col min="1524" max="1524" width="14.25" style="303" customWidth="1"/>
    <col min="1525" max="1525" width="19.25" style="303" customWidth="1"/>
    <col min="1526" max="1526" width="7.875" style="303" customWidth="1"/>
    <col min="1527" max="1527" width="10.875" style="303" customWidth="1"/>
    <col min="1528" max="1528" width="14.875" style="303" customWidth="1"/>
    <col min="1529" max="1529" width="17.625" style="303" customWidth="1"/>
    <col min="1530" max="1530" width="19.375" style="303" customWidth="1"/>
    <col min="1531" max="1532" width="0" style="303" hidden="1" customWidth="1"/>
    <col min="1533" max="1769" width="9" style="303"/>
    <col min="1770" max="1770" width="10.25" style="303" customWidth="1"/>
    <col min="1771" max="1771" width="12" style="303" customWidth="1"/>
    <col min="1772" max="1772" width="9.875" style="303" customWidth="1"/>
    <col min="1773" max="1773" width="10.375" style="303" customWidth="1"/>
    <col min="1774" max="1774" width="10.125" style="303" customWidth="1"/>
    <col min="1775" max="1776" width="12.125" style="303" customWidth="1"/>
    <col min="1777" max="1777" width="10.625" style="303" customWidth="1"/>
    <col min="1778" max="1778" width="14.375" style="303" customWidth="1"/>
    <col min="1779" max="1779" width="11.25" style="303" customWidth="1"/>
    <col min="1780" max="1780" width="14.25" style="303" customWidth="1"/>
    <col min="1781" max="1781" width="19.25" style="303" customWidth="1"/>
    <col min="1782" max="1782" width="7.875" style="303" customWidth="1"/>
    <col min="1783" max="1783" width="10.875" style="303" customWidth="1"/>
    <col min="1784" max="1784" width="14.875" style="303" customWidth="1"/>
    <col min="1785" max="1785" width="17.625" style="303" customWidth="1"/>
    <col min="1786" max="1786" width="19.375" style="303" customWidth="1"/>
    <col min="1787" max="1788" width="0" style="303" hidden="1" customWidth="1"/>
    <col min="1789" max="2025" width="9" style="303"/>
    <col min="2026" max="2026" width="10.25" style="303" customWidth="1"/>
    <col min="2027" max="2027" width="12" style="303" customWidth="1"/>
    <col min="2028" max="2028" width="9.875" style="303" customWidth="1"/>
    <col min="2029" max="2029" width="10.375" style="303" customWidth="1"/>
    <col min="2030" max="2030" width="10.125" style="303" customWidth="1"/>
    <col min="2031" max="2032" width="12.125" style="303" customWidth="1"/>
    <col min="2033" max="2033" width="10.625" style="303" customWidth="1"/>
    <col min="2034" max="2034" width="14.375" style="303" customWidth="1"/>
    <col min="2035" max="2035" width="11.25" style="303" customWidth="1"/>
    <col min="2036" max="2036" width="14.25" style="303" customWidth="1"/>
    <col min="2037" max="2037" width="19.25" style="303" customWidth="1"/>
    <col min="2038" max="2038" width="7.875" style="303" customWidth="1"/>
    <col min="2039" max="2039" width="10.875" style="303" customWidth="1"/>
    <col min="2040" max="2040" width="14.875" style="303" customWidth="1"/>
    <col min="2041" max="2041" width="17.625" style="303" customWidth="1"/>
    <col min="2042" max="2042" width="19.375" style="303" customWidth="1"/>
    <col min="2043" max="2044" width="0" style="303" hidden="1" customWidth="1"/>
    <col min="2045" max="2281" width="9" style="303"/>
    <col min="2282" max="2282" width="10.25" style="303" customWidth="1"/>
    <col min="2283" max="2283" width="12" style="303" customWidth="1"/>
    <col min="2284" max="2284" width="9.875" style="303" customWidth="1"/>
    <col min="2285" max="2285" width="10.375" style="303" customWidth="1"/>
    <col min="2286" max="2286" width="10.125" style="303" customWidth="1"/>
    <col min="2287" max="2288" width="12.125" style="303" customWidth="1"/>
    <col min="2289" max="2289" width="10.625" style="303" customWidth="1"/>
    <col min="2290" max="2290" width="14.375" style="303" customWidth="1"/>
    <col min="2291" max="2291" width="11.25" style="303" customWidth="1"/>
    <col min="2292" max="2292" width="14.25" style="303" customWidth="1"/>
    <col min="2293" max="2293" width="19.25" style="303" customWidth="1"/>
    <col min="2294" max="2294" width="7.875" style="303" customWidth="1"/>
    <col min="2295" max="2295" width="10.875" style="303" customWidth="1"/>
    <col min="2296" max="2296" width="14.875" style="303" customWidth="1"/>
    <col min="2297" max="2297" width="17.625" style="303" customWidth="1"/>
    <col min="2298" max="2298" width="19.375" style="303" customWidth="1"/>
    <col min="2299" max="2300" width="0" style="303" hidden="1" customWidth="1"/>
    <col min="2301" max="2537" width="9" style="303"/>
    <col min="2538" max="2538" width="10.25" style="303" customWidth="1"/>
    <col min="2539" max="2539" width="12" style="303" customWidth="1"/>
    <col min="2540" max="2540" width="9.875" style="303" customWidth="1"/>
    <col min="2541" max="2541" width="10.375" style="303" customWidth="1"/>
    <col min="2542" max="2542" width="10.125" style="303" customWidth="1"/>
    <col min="2543" max="2544" width="12.125" style="303" customWidth="1"/>
    <col min="2545" max="2545" width="10.625" style="303" customWidth="1"/>
    <col min="2546" max="2546" width="14.375" style="303" customWidth="1"/>
    <col min="2547" max="2547" width="11.25" style="303" customWidth="1"/>
    <col min="2548" max="2548" width="14.25" style="303" customWidth="1"/>
    <col min="2549" max="2549" width="19.25" style="303" customWidth="1"/>
    <col min="2550" max="2550" width="7.875" style="303" customWidth="1"/>
    <col min="2551" max="2551" width="10.875" style="303" customWidth="1"/>
    <col min="2552" max="2552" width="14.875" style="303" customWidth="1"/>
    <col min="2553" max="2553" width="17.625" style="303" customWidth="1"/>
    <col min="2554" max="2554" width="19.375" style="303" customWidth="1"/>
    <col min="2555" max="2556" width="0" style="303" hidden="1" customWidth="1"/>
    <col min="2557" max="2793" width="9" style="303"/>
    <col min="2794" max="2794" width="10.25" style="303" customWidth="1"/>
    <col min="2795" max="2795" width="12" style="303" customWidth="1"/>
    <col min="2796" max="2796" width="9.875" style="303" customWidth="1"/>
    <col min="2797" max="2797" width="10.375" style="303" customWidth="1"/>
    <col min="2798" max="2798" width="10.125" style="303" customWidth="1"/>
    <col min="2799" max="2800" width="12.125" style="303" customWidth="1"/>
    <col min="2801" max="2801" width="10.625" style="303" customWidth="1"/>
    <col min="2802" max="2802" width="14.375" style="303" customWidth="1"/>
    <col min="2803" max="2803" width="11.25" style="303" customWidth="1"/>
    <col min="2804" max="2804" width="14.25" style="303" customWidth="1"/>
    <col min="2805" max="2805" width="19.25" style="303" customWidth="1"/>
    <col min="2806" max="2806" width="7.875" style="303" customWidth="1"/>
    <col min="2807" max="2807" width="10.875" style="303" customWidth="1"/>
    <col min="2808" max="2808" width="14.875" style="303" customWidth="1"/>
    <col min="2809" max="2809" width="17.625" style="303" customWidth="1"/>
    <col min="2810" max="2810" width="19.375" style="303" customWidth="1"/>
    <col min="2811" max="2812" width="0" style="303" hidden="1" customWidth="1"/>
    <col min="2813" max="3049" width="9" style="303"/>
    <col min="3050" max="3050" width="10.25" style="303" customWidth="1"/>
    <col min="3051" max="3051" width="12" style="303" customWidth="1"/>
    <col min="3052" max="3052" width="9.875" style="303" customWidth="1"/>
    <col min="3053" max="3053" width="10.375" style="303" customWidth="1"/>
    <col min="3054" max="3054" width="10.125" style="303" customWidth="1"/>
    <col min="3055" max="3056" width="12.125" style="303" customWidth="1"/>
    <col min="3057" max="3057" width="10.625" style="303" customWidth="1"/>
    <col min="3058" max="3058" width="14.375" style="303" customWidth="1"/>
    <col min="3059" max="3059" width="11.25" style="303" customWidth="1"/>
    <col min="3060" max="3060" width="14.25" style="303" customWidth="1"/>
    <col min="3061" max="3061" width="19.25" style="303" customWidth="1"/>
    <col min="3062" max="3062" width="7.875" style="303" customWidth="1"/>
    <col min="3063" max="3063" width="10.875" style="303" customWidth="1"/>
    <col min="3064" max="3064" width="14.875" style="303" customWidth="1"/>
    <col min="3065" max="3065" width="17.625" style="303" customWidth="1"/>
    <col min="3066" max="3066" width="19.375" style="303" customWidth="1"/>
    <col min="3067" max="3068" width="0" style="303" hidden="1" customWidth="1"/>
    <col min="3069" max="3305" width="9" style="303"/>
    <col min="3306" max="3306" width="10.25" style="303" customWidth="1"/>
    <col min="3307" max="3307" width="12" style="303" customWidth="1"/>
    <col min="3308" max="3308" width="9.875" style="303" customWidth="1"/>
    <col min="3309" max="3309" width="10.375" style="303" customWidth="1"/>
    <col min="3310" max="3310" width="10.125" style="303" customWidth="1"/>
    <col min="3311" max="3312" width="12.125" style="303" customWidth="1"/>
    <col min="3313" max="3313" width="10.625" style="303" customWidth="1"/>
    <col min="3314" max="3314" width="14.375" style="303" customWidth="1"/>
    <col min="3315" max="3315" width="11.25" style="303" customWidth="1"/>
    <col min="3316" max="3316" width="14.25" style="303" customWidth="1"/>
    <col min="3317" max="3317" width="19.25" style="303" customWidth="1"/>
    <col min="3318" max="3318" width="7.875" style="303" customWidth="1"/>
    <col min="3319" max="3319" width="10.875" style="303" customWidth="1"/>
    <col min="3320" max="3320" width="14.875" style="303" customWidth="1"/>
    <col min="3321" max="3321" width="17.625" style="303" customWidth="1"/>
    <col min="3322" max="3322" width="19.375" style="303" customWidth="1"/>
    <col min="3323" max="3324" width="0" style="303" hidden="1" customWidth="1"/>
    <col min="3325" max="3561" width="9" style="303"/>
    <col min="3562" max="3562" width="10.25" style="303" customWidth="1"/>
    <col min="3563" max="3563" width="12" style="303" customWidth="1"/>
    <col min="3564" max="3564" width="9.875" style="303" customWidth="1"/>
    <col min="3565" max="3565" width="10.375" style="303" customWidth="1"/>
    <col min="3566" max="3566" width="10.125" style="303" customWidth="1"/>
    <col min="3567" max="3568" width="12.125" style="303" customWidth="1"/>
    <col min="3569" max="3569" width="10.625" style="303" customWidth="1"/>
    <col min="3570" max="3570" width="14.375" style="303" customWidth="1"/>
    <col min="3571" max="3571" width="11.25" style="303" customWidth="1"/>
    <col min="3572" max="3572" width="14.25" style="303" customWidth="1"/>
    <col min="3573" max="3573" width="19.25" style="303" customWidth="1"/>
    <col min="3574" max="3574" width="7.875" style="303" customWidth="1"/>
    <col min="3575" max="3575" width="10.875" style="303" customWidth="1"/>
    <col min="3576" max="3576" width="14.875" style="303" customWidth="1"/>
    <col min="3577" max="3577" width="17.625" style="303" customWidth="1"/>
    <col min="3578" max="3578" width="19.375" style="303" customWidth="1"/>
    <col min="3579" max="3580" width="0" style="303" hidden="1" customWidth="1"/>
    <col min="3581" max="3817" width="9" style="303"/>
    <col min="3818" max="3818" width="10.25" style="303" customWidth="1"/>
    <col min="3819" max="3819" width="12" style="303" customWidth="1"/>
    <col min="3820" max="3820" width="9.875" style="303" customWidth="1"/>
    <col min="3821" max="3821" width="10.375" style="303" customWidth="1"/>
    <col min="3822" max="3822" width="10.125" style="303" customWidth="1"/>
    <col min="3823" max="3824" width="12.125" style="303" customWidth="1"/>
    <col min="3825" max="3825" width="10.625" style="303" customWidth="1"/>
    <col min="3826" max="3826" width="14.375" style="303" customWidth="1"/>
    <col min="3827" max="3827" width="11.25" style="303" customWidth="1"/>
    <col min="3828" max="3828" width="14.25" style="303" customWidth="1"/>
    <col min="3829" max="3829" width="19.25" style="303" customWidth="1"/>
    <col min="3830" max="3830" width="7.875" style="303" customWidth="1"/>
    <col min="3831" max="3831" width="10.875" style="303" customWidth="1"/>
    <col min="3832" max="3832" width="14.875" style="303" customWidth="1"/>
    <col min="3833" max="3833" width="17.625" style="303" customWidth="1"/>
    <col min="3834" max="3834" width="19.375" style="303" customWidth="1"/>
    <col min="3835" max="3836" width="0" style="303" hidden="1" customWidth="1"/>
    <col min="3837" max="4073" width="9" style="303"/>
    <col min="4074" max="4074" width="10.25" style="303" customWidth="1"/>
    <col min="4075" max="4075" width="12" style="303" customWidth="1"/>
    <col min="4076" max="4076" width="9.875" style="303" customWidth="1"/>
    <col min="4077" max="4077" width="10.375" style="303" customWidth="1"/>
    <col min="4078" max="4078" width="10.125" style="303" customWidth="1"/>
    <col min="4079" max="4080" width="12.125" style="303" customWidth="1"/>
    <col min="4081" max="4081" width="10.625" style="303" customWidth="1"/>
    <col min="4082" max="4082" width="14.375" style="303" customWidth="1"/>
    <col min="4083" max="4083" width="11.25" style="303" customWidth="1"/>
    <col min="4084" max="4084" width="14.25" style="303" customWidth="1"/>
    <col min="4085" max="4085" width="19.25" style="303" customWidth="1"/>
    <col min="4086" max="4086" width="7.875" style="303" customWidth="1"/>
    <col min="4087" max="4087" width="10.875" style="303" customWidth="1"/>
    <col min="4088" max="4088" width="14.875" style="303" customWidth="1"/>
    <col min="4089" max="4089" width="17.625" style="303" customWidth="1"/>
    <col min="4090" max="4090" width="19.375" style="303" customWidth="1"/>
    <col min="4091" max="4092" width="0" style="303" hidden="1" customWidth="1"/>
    <col min="4093" max="4329" width="9" style="303"/>
    <col min="4330" max="4330" width="10.25" style="303" customWidth="1"/>
    <col min="4331" max="4331" width="12" style="303" customWidth="1"/>
    <col min="4332" max="4332" width="9.875" style="303" customWidth="1"/>
    <col min="4333" max="4333" width="10.375" style="303" customWidth="1"/>
    <col min="4334" max="4334" width="10.125" style="303" customWidth="1"/>
    <col min="4335" max="4336" width="12.125" style="303" customWidth="1"/>
    <col min="4337" max="4337" width="10.625" style="303" customWidth="1"/>
    <col min="4338" max="4338" width="14.375" style="303" customWidth="1"/>
    <col min="4339" max="4339" width="11.25" style="303" customWidth="1"/>
    <col min="4340" max="4340" width="14.25" style="303" customWidth="1"/>
    <col min="4341" max="4341" width="19.25" style="303" customWidth="1"/>
    <col min="4342" max="4342" width="7.875" style="303" customWidth="1"/>
    <col min="4343" max="4343" width="10.875" style="303" customWidth="1"/>
    <col min="4344" max="4344" width="14.875" style="303" customWidth="1"/>
    <col min="4345" max="4345" width="17.625" style="303" customWidth="1"/>
    <col min="4346" max="4346" width="19.375" style="303" customWidth="1"/>
    <col min="4347" max="4348" width="0" style="303" hidden="1" customWidth="1"/>
    <col min="4349" max="4585" width="9" style="303"/>
    <col min="4586" max="4586" width="10.25" style="303" customWidth="1"/>
    <col min="4587" max="4587" width="12" style="303" customWidth="1"/>
    <col min="4588" max="4588" width="9.875" style="303" customWidth="1"/>
    <col min="4589" max="4589" width="10.375" style="303" customWidth="1"/>
    <col min="4590" max="4590" width="10.125" style="303" customWidth="1"/>
    <col min="4591" max="4592" width="12.125" style="303" customWidth="1"/>
    <col min="4593" max="4593" width="10.625" style="303" customWidth="1"/>
    <col min="4594" max="4594" width="14.375" style="303" customWidth="1"/>
    <col min="4595" max="4595" width="11.25" style="303" customWidth="1"/>
    <col min="4596" max="4596" width="14.25" style="303" customWidth="1"/>
    <col min="4597" max="4597" width="19.25" style="303" customWidth="1"/>
    <col min="4598" max="4598" width="7.875" style="303" customWidth="1"/>
    <col min="4599" max="4599" width="10.875" style="303" customWidth="1"/>
    <col min="4600" max="4600" width="14.875" style="303" customWidth="1"/>
    <col min="4601" max="4601" width="17.625" style="303" customWidth="1"/>
    <col min="4602" max="4602" width="19.375" style="303" customWidth="1"/>
    <col min="4603" max="4604" width="0" style="303" hidden="1" customWidth="1"/>
    <col min="4605" max="4841" width="9" style="303"/>
    <col min="4842" max="4842" width="10.25" style="303" customWidth="1"/>
    <col min="4843" max="4843" width="12" style="303" customWidth="1"/>
    <col min="4844" max="4844" width="9.875" style="303" customWidth="1"/>
    <col min="4845" max="4845" width="10.375" style="303" customWidth="1"/>
    <col min="4846" max="4846" width="10.125" style="303" customWidth="1"/>
    <col min="4847" max="4848" width="12.125" style="303" customWidth="1"/>
    <col min="4849" max="4849" width="10.625" style="303" customWidth="1"/>
    <col min="4850" max="4850" width="14.375" style="303" customWidth="1"/>
    <col min="4851" max="4851" width="11.25" style="303" customWidth="1"/>
    <col min="4852" max="4852" width="14.25" style="303" customWidth="1"/>
    <col min="4853" max="4853" width="19.25" style="303" customWidth="1"/>
    <col min="4854" max="4854" width="7.875" style="303" customWidth="1"/>
    <col min="4855" max="4855" width="10.875" style="303" customWidth="1"/>
    <col min="4856" max="4856" width="14.875" style="303" customWidth="1"/>
    <col min="4857" max="4857" width="17.625" style="303" customWidth="1"/>
    <col min="4858" max="4858" width="19.375" style="303" customWidth="1"/>
    <col min="4859" max="4860" width="0" style="303" hidden="1" customWidth="1"/>
    <col min="4861" max="5097" width="9" style="303"/>
    <col min="5098" max="5098" width="10.25" style="303" customWidth="1"/>
    <col min="5099" max="5099" width="12" style="303" customWidth="1"/>
    <col min="5100" max="5100" width="9.875" style="303" customWidth="1"/>
    <col min="5101" max="5101" width="10.375" style="303" customWidth="1"/>
    <col min="5102" max="5102" width="10.125" style="303" customWidth="1"/>
    <col min="5103" max="5104" width="12.125" style="303" customWidth="1"/>
    <col min="5105" max="5105" width="10.625" style="303" customWidth="1"/>
    <col min="5106" max="5106" width="14.375" style="303" customWidth="1"/>
    <col min="5107" max="5107" width="11.25" style="303" customWidth="1"/>
    <col min="5108" max="5108" width="14.25" style="303" customWidth="1"/>
    <col min="5109" max="5109" width="19.25" style="303" customWidth="1"/>
    <col min="5110" max="5110" width="7.875" style="303" customWidth="1"/>
    <col min="5111" max="5111" width="10.875" style="303" customWidth="1"/>
    <col min="5112" max="5112" width="14.875" style="303" customWidth="1"/>
    <col min="5113" max="5113" width="17.625" style="303" customWidth="1"/>
    <col min="5114" max="5114" width="19.375" style="303" customWidth="1"/>
    <col min="5115" max="5116" width="0" style="303" hidden="1" customWidth="1"/>
    <col min="5117" max="5353" width="9" style="303"/>
    <col min="5354" max="5354" width="10.25" style="303" customWidth="1"/>
    <col min="5355" max="5355" width="12" style="303" customWidth="1"/>
    <col min="5356" max="5356" width="9.875" style="303" customWidth="1"/>
    <col min="5357" max="5357" width="10.375" style="303" customWidth="1"/>
    <col min="5358" max="5358" width="10.125" style="303" customWidth="1"/>
    <col min="5359" max="5360" width="12.125" style="303" customWidth="1"/>
    <col min="5361" max="5361" width="10.625" style="303" customWidth="1"/>
    <col min="5362" max="5362" width="14.375" style="303" customWidth="1"/>
    <col min="5363" max="5363" width="11.25" style="303" customWidth="1"/>
    <col min="5364" max="5364" width="14.25" style="303" customWidth="1"/>
    <col min="5365" max="5365" width="19.25" style="303" customWidth="1"/>
    <col min="5366" max="5366" width="7.875" style="303" customWidth="1"/>
    <col min="5367" max="5367" width="10.875" style="303" customWidth="1"/>
    <col min="5368" max="5368" width="14.875" style="303" customWidth="1"/>
    <col min="5369" max="5369" width="17.625" style="303" customWidth="1"/>
    <col min="5370" max="5370" width="19.375" style="303" customWidth="1"/>
    <col min="5371" max="5372" width="0" style="303" hidden="1" customWidth="1"/>
    <col min="5373" max="5609" width="9" style="303"/>
    <col min="5610" max="5610" width="10.25" style="303" customWidth="1"/>
    <col min="5611" max="5611" width="12" style="303" customWidth="1"/>
    <col min="5612" max="5612" width="9.875" style="303" customWidth="1"/>
    <col min="5613" max="5613" width="10.375" style="303" customWidth="1"/>
    <col min="5614" max="5614" width="10.125" style="303" customWidth="1"/>
    <col min="5615" max="5616" width="12.125" style="303" customWidth="1"/>
    <col min="5617" max="5617" width="10.625" style="303" customWidth="1"/>
    <col min="5618" max="5618" width="14.375" style="303" customWidth="1"/>
    <col min="5619" max="5619" width="11.25" style="303" customWidth="1"/>
    <col min="5620" max="5620" width="14.25" style="303" customWidth="1"/>
    <col min="5621" max="5621" width="19.25" style="303" customWidth="1"/>
    <col min="5622" max="5622" width="7.875" style="303" customWidth="1"/>
    <col min="5623" max="5623" width="10.875" style="303" customWidth="1"/>
    <col min="5624" max="5624" width="14.875" style="303" customWidth="1"/>
    <col min="5625" max="5625" width="17.625" style="303" customWidth="1"/>
    <col min="5626" max="5626" width="19.375" style="303" customWidth="1"/>
    <col min="5627" max="5628" width="0" style="303" hidden="1" customWidth="1"/>
    <col min="5629" max="5865" width="9" style="303"/>
    <col min="5866" max="5866" width="10.25" style="303" customWidth="1"/>
    <col min="5867" max="5867" width="12" style="303" customWidth="1"/>
    <col min="5868" max="5868" width="9.875" style="303" customWidth="1"/>
    <col min="5869" max="5869" width="10.375" style="303" customWidth="1"/>
    <col min="5870" max="5870" width="10.125" style="303" customWidth="1"/>
    <col min="5871" max="5872" width="12.125" style="303" customWidth="1"/>
    <col min="5873" max="5873" width="10.625" style="303" customWidth="1"/>
    <col min="5874" max="5874" width="14.375" style="303" customWidth="1"/>
    <col min="5875" max="5875" width="11.25" style="303" customWidth="1"/>
    <col min="5876" max="5876" width="14.25" style="303" customWidth="1"/>
    <col min="5877" max="5877" width="19.25" style="303" customWidth="1"/>
    <col min="5878" max="5878" width="7.875" style="303" customWidth="1"/>
    <col min="5879" max="5879" width="10.875" style="303" customWidth="1"/>
    <col min="5880" max="5880" width="14.875" style="303" customWidth="1"/>
    <col min="5881" max="5881" width="17.625" style="303" customWidth="1"/>
    <col min="5882" max="5882" width="19.375" style="303" customWidth="1"/>
    <col min="5883" max="5884" width="0" style="303" hidden="1" customWidth="1"/>
    <col min="5885" max="6121" width="9" style="303"/>
    <col min="6122" max="6122" width="10.25" style="303" customWidth="1"/>
    <col min="6123" max="6123" width="12" style="303" customWidth="1"/>
    <col min="6124" max="6124" width="9.875" style="303" customWidth="1"/>
    <col min="6125" max="6125" width="10.375" style="303" customWidth="1"/>
    <col min="6126" max="6126" width="10.125" style="303" customWidth="1"/>
    <col min="6127" max="6128" width="12.125" style="303" customWidth="1"/>
    <col min="6129" max="6129" width="10.625" style="303" customWidth="1"/>
    <col min="6130" max="6130" width="14.375" style="303" customWidth="1"/>
    <col min="6131" max="6131" width="11.25" style="303" customWidth="1"/>
    <col min="6132" max="6132" width="14.25" style="303" customWidth="1"/>
    <col min="6133" max="6133" width="19.25" style="303" customWidth="1"/>
    <col min="6134" max="6134" width="7.875" style="303" customWidth="1"/>
    <col min="6135" max="6135" width="10.875" style="303" customWidth="1"/>
    <col min="6136" max="6136" width="14.875" style="303" customWidth="1"/>
    <col min="6137" max="6137" width="17.625" style="303" customWidth="1"/>
    <col min="6138" max="6138" width="19.375" style="303" customWidth="1"/>
    <col min="6139" max="6140" width="0" style="303" hidden="1" customWidth="1"/>
    <col min="6141" max="6377" width="9" style="303"/>
    <col min="6378" max="6378" width="10.25" style="303" customWidth="1"/>
    <col min="6379" max="6379" width="12" style="303" customWidth="1"/>
    <col min="6380" max="6380" width="9.875" style="303" customWidth="1"/>
    <col min="6381" max="6381" width="10.375" style="303" customWidth="1"/>
    <col min="6382" max="6382" width="10.125" style="303" customWidth="1"/>
    <col min="6383" max="6384" width="12.125" style="303" customWidth="1"/>
    <col min="6385" max="6385" width="10.625" style="303" customWidth="1"/>
    <col min="6386" max="6386" width="14.375" style="303" customWidth="1"/>
    <col min="6387" max="6387" width="11.25" style="303" customWidth="1"/>
    <col min="6388" max="6388" width="14.25" style="303" customWidth="1"/>
    <col min="6389" max="6389" width="19.25" style="303" customWidth="1"/>
    <col min="6390" max="6390" width="7.875" style="303" customWidth="1"/>
    <col min="6391" max="6391" width="10.875" style="303" customWidth="1"/>
    <col min="6392" max="6392" width="14.875" style="303" customWidth="1"/>
    <col min="6393" max="6393" width="17.625" style="303" customWidth="1"/>
    <col min="6394" max="6394" width="19.375" style="303" customWidth="1"/>
    <col min="6395" max="6396" width="0" style="303" hidden="1" customWidth="1"/>
    <col min="6397" max="6633" width="9" style="303"/>
    <col min="6634" max="6634" width="10.25" style="303" customWidth="1"/>
    <col min="6635" max="6635" width="12" style="303" customWidth="1"/>
    <col min="6636" max="6636" width="9.875" style="303" customWidth="1"/>
    <col min="6637" max="6637" width="10.375" style="303" customWidth="1"/>
    <col min="6638" max="6638" width="10.125" style="303" customWidth="1"/>
    <col min="6639" max="6640" width="12.125" style="303" customWidth="1"/>
    <col min="6641" max="6641" width="10.625" style="303" customWidth="1"/>
    <col min="6642" max="6642" width="14.375" style="303" customWidth="1"/>
    <col min="6643" max="6643" width="11.25" style="303" customWidth="1"/>
    <col min="6644" max="6644" width="14.25" style="303" customWidth="1"/>
    <col min="6645" max="6645" width="19.25" style="303" customWidth="1"/>
    <col min="6646" max="6646" width="7.875" style="303" customWidth="1"/>
    <col min="6647" max="6647" width="10.875" style="303" customWidth="1"/>
    <col min="6648" max="6648" width="14.875" style="303" customWidth="1"/>
    <col min="6649" max="6649" width="17.625" style="303" customWidth="1"/>
    <col min="6650" max="6650" width="19.375" style="303" customWidth="1"/>
    <col min="6651" max="6652" width="0" style="303" hidden="1" customWidth="1"/>
    <col min="6653" max="6889" width="9" style="303"/>
    <col min="6890" max="6890" width="10.25" style="303" customWidth="1"/>
    <col min="6891" max="6891" width="12" style="303" customWidth="1"/>
    <col min="6892" max="6892" width="9.875" style="303" customWidth="1"/>
    <col min="6893" max="6893" width="10.375" style="303" customWidth="1"/>
    <col min="6894" max="6894" width="10.125" style="303" customWidth="1"/>
    <col min="6895" max="6896" width="12.125" style="303" customWidth="1"/>
    <col min="6897" max="6897" width="10.625" style="303" customWidth="1"/>
    <col min="6898" max="6898" width="14.375" style="303" customWidth="1"/>
    <col min="6899" max="6899" width="11.25" style="303" customWidth="1"/>
    <col min="6900" max="6900" width="14.25" style="303" customWidth="1"/>
    <col min="6901" max="6901" width="19.25" style="303" customWidth="1"/>
    <col min="6902" max="6902" width="7.875" style="303" customWidth="1"/>
    <col min="6903" max="6903" width="10.875" style="303" customWidth="1"/>
    <col min="6904" max="6904" width="14.875" style="303" customWidth="1"/>
    <col min="6905" max="6905" width="17.625" style="303" customWidth="1"/>
    <col min="6906" max="6906" width="19.375" style="303" customWidth="1"/>
    <col min="6907" max="6908" width="0" style="303" hidden="1" customWidth="1"/>
    <col min="6909" max="7145" width="9" style="303"/>
    <col min="7146" max="7146" width="10.25" style="303" customWidth="1"/>
    <col min="7147" max="7147" width="12" style="303" customWidth="1"/>
    <col min="7148" max="7148" width="9.875" style="303" customWidth="1"/>
    <col min="7149" max="7149" width="10.375" style="303" customWidth="1"/>
    <col min="7150" max="7150" width="10.125" style="303" customWidth="1"/>
    <col min="7151" max="7152" width="12.125" style="303" customWidth="1"/>
    <col min="7153" max="7153" width="10.625" style="303" customWidth="1"/>
    <col min="7154" max="7154" width="14.375" style="303" customWidth="1"/>
    <col min="7155" max="7155" width="11.25" style="303" customWidth="1"/>
    <col min="7156" max="7156" width="14.25" style="303" customWidth="1"/>
    <col min="7157" max="7157" width="19.25" style="303" customWidth="1"/>
    <col min="7158" max="7158" width="7.875" style="303" customWidth="1"/>
    <col min="7159" max="7159" width="10.875" style="303" customWidth="1"/>
    <col min="7160" max="7160" width="14.875" style="303" customWidth="1"/>
    <col min="7161" max="7161" width="17.625" style="303" customWidth="1"/>
    <col min="7162" max="7162" width="19.375" style="303" customWidth="1"/>
    <col min="7163" max="7164" width="0" style="303" hidden="1" customWidth="1"/>
    <col min="7165" max="7401" width="9" style="303"/>
    <col min="7402" max="7402" width="10.25" style="303" customWidth="1"/>
    <col min="7403" max="7403" width="12" style="303" customWidth="1"/>
    <col min="7404" max="7404" width="9.875" style="303" customWidth="1"/>
    <col min="7405" max="7405" width="10.375" style="303" customWidth="1"/>
    <col min="7406" max="7406" width="10.125" style="303" customWidth="1"/>
    <col min="7407" max="7408" width="12.125" style="303" customWidth="1"/>
    <col min="7409" max="7409" width="10.625" style="303" customWidth="1"/>
    <col min="7410" max="7410" width="14.375" style="303" customWidth="1"/>
    <col min="7411" max="7411" width="11.25" style="303" customWidth="1"/>
    <col min="7412" max="7412" width="14.25" style="303" customWidth="1"/>
    <col min="7413" max="7413" width="19.25" style="303" customWidth="1"/>
    <col min="7414" max="7414" width="7.875" style="303" customWidth="1"/>
    <col min="7415" max="7415" width="10.875" style="303" customWidth="1"/>
    <col min="7416" max="7416" width="14.875" style="303" customWidth="1"/>
    <col min="7417" max="7417" width="17.625" style="303" customWidth="1"/>
    <col min="7418" max="7418" width="19.375" style="303" customWidth="1"/>
    <col min="7419" max="7420" width="0" style="303" hidden="1" customWidth="1"/>
    <col min="7421" max="7657" width="9" style="303"/>
    <col min="7658" max="7658" width="10.25" style="303" customWidth="1"/>
    <col min="7659" max="7659" width="12" style="303" customWidth="1"/>
    <col min="7660" max="7660" width="9.875" style="303" customWidth="1"/>
    <col min="7661" max="7661" width="10.375" style="303" customWidth="1"/>
    <col min="7662" max="7662" width="10.125" style="303" customWidth="1"/>
    <col min="7663" max="7664" width="12.125" style="303" customWidth="1"/>
    <col min="7665" max="7665" width="10.625" style="303" customWidth="1"/>
    <col min="7666" max="7666" width="14.375" style="303" customWidth="1"/>
    <col min="7667" max="7667" width="11.25" style="303" customWidth="1"/>
    <col min="7668" max="7668" width="14.25" style="303" customWidth="1"/>
    <col min="7669" max="7669" width="19.25" style="303" customWidth="1"/>
    <col min="7670" max="7670" width="7.875" style="303" customWidth="1"/>
    <col min="7671" max="7671" width="10.875" style="303" customWidth="1"/>
    <col min="7672" max="7672" width="14.875" style="303" customWidth="1"/>
    <col min="7673" max="7673" width="17.625" style="303" customWidth="1"/>
    <col min="7674" max="7674" width="19.375" style="303" customWidth="1"/>
    <col min="7675" max="7676" width="0" style="303" hidden="1" customWidth="1"/>
    <col min="7677" max="7913" width="9" style="303"/>
    <col min="7914" max="7914" width="10.25" style="303" customWidth="1"/>
    <col min="7915" max="7915" width="12" style="303" customWidth="1"/>
    <col min="7916" max="7916" width="9.875" style="303" customWidth="1"/>
    <col min="7917" max="7917" width="10.375" style="303" customWidth="1"/>
    <col min="7918" max="7918" width="10.125" style="303" customWidth="1"/>
    <col min="7919" max="7920" width="12.125" style="303" customWidth="1"/>
    <col min="7921" max="7921" width="10.625" style="303" customWidth="1"/>
    <col min="7922" max="7922" width="14.375" style="303" customWidth="1"/>
    <col min="7923" max="7923" width="11.25" style="303" customWidth="1"/>
    <col min="7924" max="7924" width="14.25" style="303" customWidth="1"/>
    <col min="7925" max="7925" width="19.25" style="303" customWidth="1"/>
    <col min="7926" max="7926" width="7.875" style="303" customWidth="1"/>
    <col min="7927" max="7927" width="10.875" style="303" customWidth="1"/>
    <col min="7928" max="7928" width="14.875" style="303" customWidth="1"/>
    <col min="7929" max="7929" width="17.625" style="303" customWidth="1"/>
    <col min="7930" max="7930" width="19.375" style="303" customWidth="1"/>
    <col min="7931" max="7932" width="0" style="303" hidden="1" customWidth="1"/>
    <col min="7933" max="8169" width="9" style="303"/>
    <col min="8170" max="8170" width="10.25" style="303" customWidth="1"/>
    <col min="8171" max="8171" width="12" style="303" customWidth="1"/>
    <col min="8172" max="8172" width="9.875" style="303" customWidth="1"/>
    <col min="8173" max="8173" width="10.375" style="303" customWidth="1"/>
    <col min="8174" max="8174" width="10.125" style="303" customWidth="1"/>
    <col min="8175" max="8176" width="12.125" style="303" customWidth="1"/>
    <col min="8177" max="8177" width="10.625" style="303" customWidth="1"/>
    <col min="8178" max="8178" width="14.375" style="303" customWidth="1"/>
    <col min="8179" max="8179" width="11.25" style="303" customWidth="1"/>
    <col min="8180" max="8180" width="14.25" style="303" customWidth="1"/>
    <col min="8181" max="8181" width="19.25" style="303" customWidth="1"/>
    <col min="8182" max="8182" width="7.875" style="303" customWidth="1"/>
    <col min="8183" max="8183" width="10.875" style="303" customWidth="1"/>
    <col min="8184" max="8184" width="14.875" style="303" customWidth="1"/>
    <col min="8185" max="8185" width="17.625" style="303" customWidth="1"/>
    <col min="8186" max="8186" width="19.375" style="303" customWidth="1"/>
    <col min="8187" max="8188" width="0" style="303" hidden="1" customWidth="1"/>
    <col min="8189" max="8425" width="9" style="303"/>
    <col min="8426" max="8426" width="10.25" style="303" customWidth="1"/>
    <col min="8427" max="8427" width="12" style="303" customWidth="1"/>
    <col min="8428" max="8428" width="9.875" style="303" customWidth="1"/>
    <col min="8429" max="8429" width="10.375" style="303" customWidth="1"/>
    <col min="8430" max="8430" width="10.125" style="303" customWidth="1"/>
    <col min="8431" max="8432" width="12.125" style="303" customWidth="1"/>
    <col min="8433" max="8433" width="10.625" style="303" customWidth="1"/>
    <col min="8434" max="8434" width="14.375" style="303" customWidth="1"/>
    <col min="8435" max="8435" width="11.25" style="303" customWidth="1"/>
    <col min="8436" max="8436" width="14.25" style="303" customWidth="1"/>
    <col min="8437" max="8437" width="19.25" style="303" customWidth="1"/>
    <col min="8438" max="8438" width="7.875" style="303" customWidth="1"/>
    <col min="8439" max="8439" width="10.875" style="303" customWidth="1"/>
    <col min="8440" max="8440" width="14.875" style="303" customWidth="1"/>
    <col min="8441" max="8441" width="17.625" style="303" customWidth="1"/>
    <col min="8442" max="8442" width="19.375" style="303" customWidth="1"/>
    <col min="8443" max="8444" width="0" style="303" hidden="1" customWidth="1"/>
    <col min="8445" max="8681" width="9" style="303"/>
    <col min="8682" max="8682" width="10.25" style="303" customWidth="1"/>
    <col min="8683" max="8683" width="12" style="303" customWidth="1"/>
    <col min="8684" max="8684" width="9.875" style="303" customWidth="1"/>
    <col min="8685" max="8685" width="10.375" style="303" customWidth="1"/>
    <col min="8686" max="8686" width="10.125" style="303" customWidth="1"/>
    <col min="8687" max="8688" width="12.125" style="303" customWidth="1"/>
    <col min="8689" max="8689" width="10.625" style="303" customWidth="1"/>
    <col min="8690" max="8690" width="14.375" style="303" customWidth="1"/>
    <col min="8691" max="8691" width="11.25" style="303" customWidth="1"/>
    <col min="8692" max="8692" width="14.25" style="303" customWidth="1"/>
    <col min="8693" max="8693" width="19.25" style="303" customWidth="1"/>
    <col min="8694" max="8694" width="7.875" style="303" customWidth="1"/>
    <col min="8695" max="8695" width="10.875" style="303" customWidth="1"/>
    <col min="8696" max="8696" width="14.875" style="303" customWidth="1"/>
    <col min="8697" max="8697" width="17.625" style="303" customWidth="1"/>
    <col min="8698" max="8698" width="19.375" style="303" customWidth="1"/>
    <col min="8699" max="8700" width="0" style="303" hidden="1" customWidth="1"/>
    <col min="8701" max="8937" width="9" style="303"/>
    <col min="8938" max="8938" width="10.25" style="303" customWidth="1"/>
    <col min="8939" max="8939" width="12" style="303" customWidth="1"/>
    <col min="8940" max="8940" width="9.875" style="303" customWidth="1"/>
    <col min="8941" max="8941" width="10.375" style="303" customWidth="1"/>
    <col min="8942" max="8942" width="10.125" style="303" customWidth="1"/>
    <col min="8943" max="8944" width="12.125" style="303" customWidth="1"/>
    <col min="8945" max="8945" width="10.625" style="303" customWidth="1"/>
    <col min="8946" max="8946" width="14.375" style="303" customWidth="1"/>
    <col min="8947" max="8947" width="11.25" style="303" customWidth="1"/>
    <col min="8948" max="8948" width="14.25" style="303" customWidth="1"/>
    <col min="8949" max="8949" width="19.25" style="303" customWidth="1"/>
    <col min="8950" max="8950" width="7.875" style="303" customWidth="1"/>
    <col min="8951" max="8951" width="10.875" style="303" customWidth="1"/>
    <col min="8952" max="8952" width="14.875" style="303" customWidth="1"/>
    <col min="8953" max="8953" width="17.625" style="303" customWidth="1"/>
    <col min="8954" max="8954" width="19.375" style="303" customWidth="1"/>
    <col min="8955" max="8956" width="0" style="303" hidden="1" customWidth="1"/>
    <col min="8957" max="9193" width="9" style="303"/>
    <col min="9194" max="9194" width="10.25" style="303" customWidth="1"/>
    <col min="9195" max="9195" width="12" style="303" customWidth="1"/>
    <col min="9196" max="9196" width="9.875" style="303" customWidth="1"/>
    <col min="9197" max="9197" width="10.375" style="303" customWidth="1"/>
    <col min="9198" max="9198" width="10.125" style="303" customWidth="1"/>
    <col min="9199" max="9200" width="12.125" style="303" customWidth="1"/>
    <col min="9201" max="9201" width="10.625" style="303" customWidth="1"/>
    <col min="9202" max="9202" width="14.375" style="303" customWidth="1"/>
    <col min="9203" max="9203" width="11.25" style="303" customWidth="1"/>
    <col min="9204" max="9204" width="14.25" style="303" customWidth="1"/>
    <col min="9205" max="9205" width="19.25" style="303" customWidth="1"/>
    <col min="9206" max="9206" width="7.875" style="303" customWidth="1"/>
    <col min="9207" max="9207" width="10.875" style="303" customWidth="1"/>
    <col min="9208" max="9208" width="14.875" style="303" customWidth="1"/>
    <col min="9209" max="9209" width="17.625" style="303" customWidth="1"/>
    <col min="9210" max="9210" width="19.375" style="303" customWidth="1"/>
    <col min="9211" max="9212" width="0" style="303" hidden="1" customWidth="1"/>
    <col min="9213" max="9449" width="9" style="303"/>
    <col min="9450" max="9450" width="10.25" style="303" customWidth="1"/>
    <col min="9451" max="9451" width="12" style="303" customWidth="1"/>
    <col min="9452" max="9452" width="9.875" style="303" customWidth="1"/>
    <col min="9453" max="9453" width="10.375" style="303" customWidth="1"/>
    <col min="9454" max="9454" width="10.125" style="303" customWidth="1"/>
    <col min="9455" max="9456" width="12.125" style="303" customWidth="1"/>
    <col min="9457" max="9457" width="10.625" style="303" customWidth="1"/>
    <col min="9458" max="9458" width="14.375" style="303" customWidth="1"/>
    <col min="9459" max="9459" width="11.25" style="303" customWidth="1"/>
    <col min="9460" max="9460" width="14.25" style="303" customWidth="1"/>
    <col min="9461" max="9461" width="19.25" style="303" customWidth="1"/>
    <col min="9462" max="9462" width="7.875" style="303" customWidth="1"/>
    <col min="9463" max="9463" width="10.875" style="303" customWidth="1"/>
    <col min="9464" max="9464" width="14.875" style="303" customWidth="1"/>
    <col min="9465" max="9465" width="17.625" style="303" customWidth="1"/>
    <col min="9466" max="9466" width="19.375" style="303" customWidth="1"/>
    <col min="9467" max="9468" width="0" style="303" hidden="1" customWidth="1"/>
    <col min="9469" max="9705" width="9" style="303"/>
    <col min="9706" max="9706" width="10.25" style="303" customWidth="1"/>
    <col min="9707" max="9707" width="12" style="303" customWidth="1"/>
    <col min="9708" max="9708" width="9.875" style="303" customWidth="1"/>
    <col min="9709" max="9709" width="10.375" style="303" customWidth="1"/>
    <col min="9710" max="9710" width="10.125" style="303" customWidth="1"/>
    <col min="9711" max="9712" width="12.125" style="303" customWidth="1"/>
    <col min="9713" max="9713" width="10.625" style="303" customWidth="1"/>
    <col min="9714" max="9714" width="14.375" style="303" customWidth="1"/>
    <col min="9715" max="9715" width="11.25" style="303" customWidth="1"/>
    <col min="9716" max="9716" width="14.25" style="303" customWidth="1"/>
    <col min="9717" max="9717" width="19.25" style="303" customWidth="1"/>
    <col min="9718" max="9718" width="7.875" style="303" customWidth="1"/>
    <col min="9719" max="9719" width="10.875" style="303" customWidth="1"/>
    <col min="9720" max="9720" width="14.875" style="303" customWidth="1"/>
    <col min="9721" max="9721" width="17.625" style="303" customWidth="1"/>
    <col min="9722" max="9722" width="19.375" style="303" customWidth="1"/>
    <col min="9723" max="9724" width="0" style="303" hidden="1" customWidth="1"/>
    <col min="9725" max="9961" width="9" style="303"/>
    <col min="9962" max="9962" width="10.25" style="303" customWidth="1"/>
    <col min="9963" max="9963" width="12" style="303" customWidth="1"/>
    <col min="9964" max="9964" width="9.875" style="303" customWidth="1"/>
    <col min="9965" max="9965" width="10.375" style="303" customWidth="1"/>
    <col min="9966" max="9966" width="10.125" style="303" customWidth="1"/>
    <col min="9967" max="9968" width="12.125" style="303" customWidth="1"/>
    <col min="9969" max="9969" width="10.625" style="303" customWidth="1"/>
    <col min="9970" max="9970" width="14.375" style="303" customWidth="1"/>
    <col min="9971" max="9971" width="11.25" style="303" customWidth="1"/>
    <col min="9972" max="9972" width="14.25" style="303" customWidth="1"/>
    <col min="9973" max="9973" width="19.25" style="303" customWidth="1"/>
    <col min="9974" max="9974" width="7.875" style="303" customWidth="1"/>
    <col min="9975" max="9975" width="10.875" style="303" customWidth="1"/>
    <col min="9976" max="9976" width="14.875" style="303" customWidth="1"/>
    <col min="9977" max="9977" width="17.625" style="303" customWidth="1"/>
    <col min="9978" max="9978" width="19.375" style="303" customWidth="1"/>
    <col min="9979" max="9980" width="0" style="303" hidden="1" customWidth="1"/>
    <col min="9981" max="10217" width="9" style="303"/>
    <col min="10218" max="10218" width="10.25" style="303" customWidth="1"/>
    <col min="10219" max="10219" width="12" style="303" customWidth="1"/>
    <col min="10220" max="10220" width="9.875" style="303" customWidth="1"/>
    <col min="10221" max="10221" width="10.375" style="303" customWidth="1"/>
    <col min="10222" max="10222" width="10.125" style="303" customWidth="1"/>
    <col min="10223" max="10224" width="12.125" style="303" customWidth="1"/>
    <col min="10225" max="10225" width="10.625" style="303" customWidth="1"/>
    <col min="10226" max="10226" width="14.375" style="303" customWidth="1"/>
    <col min="10227" max="10227" width="11.25" style="303" customWidth="1"/>
    <col min="10228" max="10228" width="14.25" style="303" customWidth="1"/>
    <col min="10229" max="10229" width="19.25" style="303" customWidth="1"/>
    <col min="10230" max="10230" width="7.875" style="303" customWidth="1"/>
    <col min="10231" max="10231" width="10.875" style="303" customWidth="1"/>
    <col min="10232" max="10232" width="14.875" style="303" customWidth="1"/>
    <col min="10233" max="10233" width="17.625" style="303" customWidth="1"/>
    <col min="10234" max="10234" width="19.375" style="303" customWidth="1"/>
    <col min="10235" max="10236" width="0" style="303" hidden="1" customWidth="1"/>
    <col min="10237" max="10473" width="9" style="303"/>
    <col min="10474" max="10474" width="10.25" style="303" customWidth="1"/>
    <col min="10475" max="10475" width="12" style="303" customWidth="1"/>
    <col min="10476" max="10476" width="9.875" style="303" customWidth="1"/>
    <col min="10477" max="10477" width="10.375" style="303" customWidth="1"/>
    <col min="10478" max="10478" width="10.125" style="303" customWidth="1"/>
    <col min="10479" max="10480" width="12.125" style="303" customWidth="1"/>
    <col min="10481" max="10481" width="10.625" style="303" customWidth="1"/>
    <col min="10482" max="10482" width="14.375" style="303" customWidth="1"/>
    <col min="10483" max="10483" width="11.25" style="303" customWidth="1"/>
    <col min="10484" max="10484" width="14.25" style="303" customWidth="1"/>
    <col min="10485" max="10485" width="19.25" style="303" customWidth="1"/>
    <col min="10486" max="10486" width="7.875" style="303" customWidth="1"/>
    <col min="10487" max="10487" width="10.875" style="303" customWidth="1"/>
    <col min="10488" max="10488" width="14.875" style="303" customWidth="1"/>
    <col min="10489" max="10489" width="17.625" style="303" customWidth="1"/>
    <col min="10490" max="10490" width="19.375" style="303" customWidth="1"/>
    <col min="10491" max="10492" width="0" style="303" hidden="1" customWidth="1"/>
    <col min="10493" max="10729" width="9" style="303"/>
    <col min="10730" max="10730" width="10.25" style="303" customWidth="1"/>
    <col min="10731" max="10731" width="12" style="303" customWidth="1"/>
    <col min="10732" max="10732" width="9.875" style="303" customWidth="1"/>
    <col min="10733" max="10733" width="10.375" style="303" customWidth="1"/>
    <col min="10734" max="10734" width="10.125" style="303" customWidth="1"/>
    <col min="10735" max="10736" width="12.125" style="303" customWidth="1"/>
    <col min="10737" max="10737" width="10.625" style="303" customWidth="1"/>
    <col min="10738" max="10738" width="14.375" style="303" customWidth="1"/>
    <col min="10739" max="10739" width="11.25" style="303" customWidth="1"/>
    <col min="10740" max="10740" width="14.25" style="303" customWidth="1"/>
    <col min="10741" max="10741" width="19.25" style="303" customWidth="1"/>
    <col min="10742" max="10742" width="7.875" style="303" customWidth="1"/>
    <col min="10743" max="10743" width="10.875" style="303" customWidth="1"/>
    <col min="10744" max="10744" width="14.875" style="303" customWidth="1"/>
    <col min="10745" max="10745" width="17.625" style="303" customWidth="1"/>
    <col min="10746" max="10746" width="19.375" style="303" customWidth="1"/>
    <col min="10747" max="10748" width="0" style="303" hidden="1" customWidth="1"/>
    <col min="10749" max="10985" width="9" style="303"/>
    <col min="10986" max="10986" width="10.25" style="303" customWidth="1"/>
    <col min="10987" max="10987" width="12" style="303" customWidth="1"/>
    <col min="10988" max="10988" width="9.875" style="303" customWidth="1"/>
    <col min="10989" max="10989" width="10.375" style="303" customWidth="1"/>
    <col min="10990" max="10990" width="10.125" style="303" customWidth="1"/>
    <col min="10991" max="10992" width="12.125" style="303" customWidth="1"/>
    <col min="10993" max="10993" width="10.625" style="303" customWidth="1"/>
    <col min="10994" max="10994" width="14.375" style="303" customWidth="1"/>
    <col min="10995" max="10995" width="11.25" style="303" customWidth="1"/>
    <col min="10996" max="10996" width="14.25" style="303" customWidth="1"/>
    <col min="10997" max="10997" width="19.25" style="303" customWidth="1"/>
    <col min="10998" max="10998" width="7.875" style="303" customWidth="1"/>
    <col min="10999" max="10999" width="10.875" style="303" customWidth="1"/>
    <col min="11000" max="11000" width="14.875" style="303" customWidth="1"/>
    <col min="11001" max="11001" width="17.625" style="303" customWidth="1"/>
    <col min="11002" max="11002" width="19.375" style="303" customWidth="1"/>
    <col min="11003" max="11004" width="0" style="303" hidden="1" customWidth="1"/>
    <col min="11005" max="11241" width="9" style="303"/>
    <col min="11242" max="11242" width="10.25" style="303" customWidth="1"/>
    <col min="11243" max="11243" width="12" style="303" customWidth="1"/>
    <col min="11244" max="11244" width="9.875" style="303" customWidth="1"/>
    <col min="11245" max="11245" width="10.375" style="303" customWidth="1"/>
    <col min="11246" max="11246" width="10.125" style="303" customWidth="1"/>
    <col min="11247" max="11248" width="12.125" style="303" customWidth="1"/>
    <col min="11249" max="11249" width="10.625" style="303" customWidth="1"/>
    <col min="11250" max="11250" width="14.375" style="303" customWidth="1"/>
    <col min="11251" max="11251" width="11.25" style="303" customWidth="1"/>
    <col min="11252" max="11252" width="14.25" style="303" customWidth="1"/>
    <col min="11253" max="11253" width="19.25" style="303" customWidth="1"/>
    <col min="11254" max="11254" width="7.875" style="303" customWidth="1"/>
    <col min="11255" max="11255" width="10.875" style="303" customWidth="1"/>
    <col min="11256" max="11256" width="14.875" style="303" customWidth="1"/>
    <col min="11257" max="11257" width="17.625" style="303" customWidth="1"/>
    <col min="11258" max="11258" width="19.375" style="303" customWidth="1"/>
    <col min="11259" max="11260" width="0" style="303" hidden="1" customWidth="1"/>
    <col min="11261" max="11497" width="9" style="303"/>
    <col min="11498" max="11498" width="10.25" style="303" customWidth="1"/>
    <col min="11499" max="11499" width="12" style="303" customWidth="1"/>
    <col min="11500" max="11500" width="9.875" style="303" customWidth="1"/>
    <col min="11501" max="11501" width="10.375" style="303" customWidth="1"/>
    <col min="11502" max="11502" width="10.125" style="303" customWidth="1"/>
    <col min="11503" max="11504" width="12.125" style="303" customWidth="1"/>
    <col min="11505" max="11505" width="10.625" style="303" customWidth="1"/>
    <col min="11506" max="11506" width="14.375" style="303" customWidth="1"/>
    <col min="11507" max="11507" width="11.25" style="303" customWidth="1"/>
    <col min="11508" max="11508" width="14.25" style="303" customWidth="1"/>
    <col min="11509" max="11509" width="19.25" style="303" customWidth="1"/>
    <col min="11510" max="11510" width="7.875" style="303" customWidth="1"/>
    <col min="11511" max="11511" width="10.875" style="303" customWidth="1"/>
    <col min="11512" max="11512" width="14.875" style="303" customWidth="1"/>
    <col min="11513" max="11513" width="17.625" style="303" customWidth="1"/>
    <col min="11514" max="11514" width="19.375" style="303" customWidth="1"/>
    <col min="11515" max="11516" width="0" style="303" hidden="1" customWidth="1"/>
    <col min="11517" max="11753" width="9" style="303"/>
    <col min="11754" max="11754" width="10.25" style="303" customWidth="1"/>
    <col min="11755" max="11755" width="12" style="303" customWidth="1"/>
    <col min="11756" max="11756" width="9.875" style="303" customWidth="1"/>
    <col min="11757" max="11757" width="10.375" style="303" customWidth="1"/>
    <col min="11758" max="11758" width="10.125" style="303" customWidth="1"/>
    <col min="11759" max="11760" width="12.125" style="303" customWidth="1"/>
    <col min="11761" max="11761" width="10.625" style="303" customWidth="1"/>
    <col min="11762" max="11762" width="14.375" style="303" customWidth="1"/>
    <col min="11763" max="11763" width="11.25" style="303" customWidth="1"/>
    <col min="11764" max="11764" width="14.25" style="303" customWidth="1"/>
    <col min="11765" max="11765" width="19.25" style="303" customWidth="1"/>
    <col min="11766" max="11766" width="7.875" style="303" customWidth="1"/>
    <col min="11767" max="11767" width="10.875" style="303" customWidth="1"/>
    <col min="11768" max="11768" width="14.875" style="303" customWidth="1"/>
    <col min="11769" max="11769" width="17.625" style="303" customWidth="1"/>
    <col min="11770" max="11770" width="19.375" style="303" customWidth="1"/>
    <col min="11771" max="11772" width="0" style="303" hidden="1" customWidth="1"/>
    <col min="11773" max="12009" width="9" style="303"/>
    <col min="12010" max="12010" width="10.25" style="303" customWidth="1"/>
    <col min="12011" max="12011" width="12" style="303" customWidth="1"/>
    <col min="12012" max="12012" width="9.875" style="303" customWidth="1"/>
    <col min="12013" max="12013" width="10.375" style="303" customWidth="1"/>
    <col min="12014" max="12014" width="10.125" style="303" customWidth="1"/>
    <col min="12015" max="12016" width="12.125" style="303" customWidth="1"/>
    <col min="12017" max="12017" width="10.625" style="303" customWidth="1"/>
    <col min="12018" max="12018" width="14.375" style="303" customWidth="1"/>
    <col min="12019" max="12019" width="11.25" style="303" customWidth="1"/>
    <col min="12020" max="12020" width="14.25" style="303" customWidth="1"/>
    <col min="12021" max="12021" width="19.25" style="303" customWidth="1"/>
    <col min="12022" max="12022" width="7.875" style="303" customWidth="1"/>
    <col min="12023" max="12023" width="10.875" style="303" customWidth="1"/>
    <col min="12024" max="12024" width="14.875" style="303" customWidth="1"/>
    <col min="12025" max="12025" width="17.625" style="303" customWidth="1"/>
    <col min="12026" max="12026" width="19.375" style="303" customWidth="1"/>
    <col min="12027" max="12028" width="0" style="303" hidden="1" customWidth="1"/>
    <col min="12029" max="12265" width="9" style="303"/>
    <col min="12266" max="12266" width="10.25" style="303" customWidth="1"/>
    <col min="12267" max="12267" width="12" style="303" customWidth="1"/>
    <col min="12268" max="12268" width="9.875" style="303" customWidth="1"/>
    <col min="12269" max="12269" width="10.375" style="303" customWidth="1"/>
    <col min="12270" max="12270" width="10.125" style="303" customWidth="1"/>
    <col min="12271" max="12272" width="12.125" style="303" customWidth="1"/>
    <col min="12273" max="12273" width="10.625" style="303" customWidth="1"/>
    <col min="12274" max="12274" width="14.375" style="303" customWidth="1"/>
    <col min="12275" max="12275" width="11.25" style="303" customWidth="1"/>
    <col min="12276" max="12276" width="14.25" style="303" customWidth="1"/>
    <col min="12277" max="12277" width="19.25" style="303" customWidth="1"/>
    <col min="12278" max="12278" width="7.875" style="303" customWidth="1"/>
    <col min="12279" max="12279" width="10.875" style="303" customWidth="1"/>
    <col min="12280" max="12280" width="14.875" style="303" customWidth="1"/>
    <col min="12281" max="12281" width="17.625" style="303" customWidth="1"/>
    <col min="12282" max="12282" width="19.375" style="303" customWidth="1"/>
    <col min="12283" max="12284" width="0" style="303" hidden="1" customWidth="1"/>
    <col min="12285" max="12521" width="9" style="303"/>
    <col min="12522" max="12522" width="10.25" style="303" customWidth="1"/>
    <col min="12523" max="12523" width="12" style="303" customWidth="1"/>
    <col min="12524" max="12524" width="9.875" style="303" customWidth="1"/>
    <col min="12525" max="12525" width="10.375" style="303" customWidth="1"/>
    <col min="12526" max="12526" width="10.125" style="303" customWidth="1"/>
    <col min="12527" max="12528" width="12.125" style="303" customWidth="1"/>
    <col min="12529" max="12529" width="10.625" style="303" customWidth="1"/>
    <col min="12530" max="12530" width="14.375" style="303" customWidth="1"/>
    <col min="12531" max="12531" width="11.25" style="303" customWidth="1"/>
    <col min="12532" max="12532" width="14.25" style="303" customWidth="1"/>
    <col min="12533" max="12533" width="19.25" style="303" customWidth="1"/>
    <col min="12534" max="12534" width="7.875" style="303" customWidth="1"/>
    <col min="12535" max="12535" width="10.875" style="303" customWidth="1"/>
    <col min="12536" max="12536" width="14.875" style="303" customWidth="1"/>
    <col min="12537" max="12537" width="17.625" style="303" customWidth="1"/>
    <col min="12538" max="12538" width="19.375" style="303" customWidth="1"/>
    <col min="12539" max="12540" width="0" style="303" hidden="1" customWidth="1"/>
    <col min="12541" max="12777" width="9" style="303"/>
    <col min="12778" max="12778" width="10.25" style="303" customWidth="1"/>
    <col min="12779" max="12779" width="12" style="303" customWidth="1"/>
    <col min="12780" max="12780" width="9.875" style="303" customWidth="1"/>
    <col min="12781" max="12781" width="10.375" style="303" customWidth="1"/>
    <col min="12782" max="12782" width="10.125" style="303" customWidth="1"/>
    <col min="12783" max="12784" width="12.125" style="303" customWidth="1"/>
    <col min="12785" max="12785" width="10.625" style="303" customWidth="1"/>
    <col min="12786" max="12786" width="14.375" style="303" customWidth="1"/>
    <col min="12787" max="12787" width="11.25" style="303" customWidth="1"/>
    <col min="12788" max="12788" width="14.25" style="303" customWidth="1"/>
    <col min="12789" max="12789" width="19.25" style="303" customWidth="1"/>
    <col min="12790" max="12790" width="7.875" style="303" customWidth="1"/>
    <col min="12791" max="12791" width="10.875" style="303" customWidth="1"/>
    <col min="12792" max="12792" width="14.875" style="303" customWidth="1"/>
    <col min="12793" max="12793" width="17.625" style="303" customWidth="1"/>
    <col min="12794" max="12794" width="19.375" style="303" customWidth="1"/>
    <col min="12795" max="12796" width="0" style="303" hidden="1" customWidth="1"/>
    <col min="12797" max="13033" width="9" style="303"/>
    <col min="13034" max="13034" width="10.25" style="303" customWidth="1"/>
    <col min="13035" max="13035" width="12" style="303" customWidth="1"/>
    <col min="13036" max="13036" width="9.875" style="303" customWidth="1"/>
    <col min="13037" max="13037" width="10.375" style="303" customWidth="1"/>
    <col min="13038" max="13038" width="10.125" style="303" customWidth="1"/>
    <col min="13039" max="13040" width="12.125" style="303" customWidth="1"/>
    <col min="13041" max="13041" width="10.625" style="303" customWidth="1"/>
    <col min="13042" max="13042" width="14.375" style="303" customWidth="1"/>
    <col min="13043" max="13043" width="11.25" style="303" customWidth="1"/>
    <col min="13044" max="13044" width="14.25" style="303" customWidth="1"/>
    <col min="13045" max="13045" width="19.25" style="303" customWidth="1"/>
    <col min="13046" max="13046" width="7.875" style="303" customWidth="1"/>
    <col min="13047" max="13047" width="10.875" style="303" customWidth="1"/>
    <col min="13048" max="13048" width="14.875" style="303" customWidth="1"/>
    <col min="13049" max="13049" width="17.625" style="303" customWidth="1"/>
    <col min="13050" max="13050" width="19.375" style="303" customWidth="1"/>
    <col min="13051" max="13052" width="0" style="303" hidden="1" customWidth="1"/>
    <col min="13053" max="13289" width="9" style="303"/>
    <col min="13290" max="13290" width="10.25" style="303" customWidth="1"/>
    <col min="13291" max="13291" width="12" style="303" customWidth="1"/>
    <col min="13292" max="13292" width="9.875" style="303" customWidth="1"/>
    <col min="13293" max="13293" width="10.375" style="303" customWidth="1"/>
    <col min="13294" max="13294" width="10.125" style="303" customWidth="1"/>
    <col min="13295" max="13296" width="12.125" style="303" customWidth="1"/>
    <col min="13297" max="13297" width="10.625" style="303" customWidth="1"/>
    <col min="13298" max="13298" width="14.375" style="303" customWidth="1"/>
    <col min="13299" max="13299" width="11.25" style="303" customWidth="1"/>
    <col min="13300" max="13300" width="14.25" style="303" customWidth="1"/>
    <col min="13301" max="13301" width="19.25" style="303" customWidth="1"/>
    <col min="13302" max="13302" width="7.875" style="303" customWidth="1"/>
    <col min="13303" max="13303" width="10.875" style="303" customWidth="1"/>
    <col min="13304" max="13304" width="14.875" style="303" customWidth="1"/>
    <col min="13305" max="13305" width="17.625" style="303" customWidth="1"/>
    <col min="13306" max="13306" width="19.375" style="303" customWidth="1"/>
    <col min="13307" max="13308" width="0" style="303" hidden="1" customWidth="1"/>
    <col min="13309" max="13545" width="9" style="303"/>
    <col min="13546" max="13546" width="10.25" style="303" customWidth="1"/>
    <col min="13547" max="13547" width="12" style="303" customWidth="1"/>
    <col min="13548" max="13548" width="9.875" style="303" customWidth="1"/>
    <col min="13549" max="13549" width="10.375" style="303" customWidth="1"/>
    <col min="13550" max="13550" width="10.125" style="303" customWidth="1"/>
    <col min="13551" max="13552" width="12.125" style="303" customWidth="1"/>
    <col min="13553" max="13553" width="10.625" style="303" customWidth="1"/>
    <col min="13554" max="13554" width="14.375" style="303" customWidth="1"/>
    <col min="13555" max="13555" width="11.25" style="303" customWidth="1"/>
    <col min="13556" max="13556" width="14.25" style="303" customWidth="1"/>
    <col min="13557" max="13557" width="19.25" style="303" customWidth="1"/>
    <col min="13558" max="13558" width="7.875" style="303" customWidth="1"/>
    <col min="13559" max="13559" width="10.875" style="303" customWidth="1"/>
    <col min="13560" max="13560" width="14.875" style="303" customWidth="1"/>
    <col min="13561" max="13561" width="17.625" style="303" customWidth="1"/>
    <col min="13562" max="13562" width="19.375" style="303" customWidth="1"/>
    <col min="13563" max="13564" width="0" style="303" hidden="1" customWidth="1"/>
    <col min="13565" max="13801" width="9" style="303"/>
    <col min="13802" max="13802" width="10.25" style="303" customWidth="1"/>
    <col min="13803" max="13803" width="12" style="303" customWidth="1"/>
    <col min="13804" max="13804" width="9.875" style="303" customWidth="1"/>
    <col min="13805" max="13805" width="10.375" style="303" customWidth="1"/>
    <col min="13806" max="13806" width="10.125" style="303" customWidth="1"/>
    <col min="13807" max="13808" width="12.125" style="303" customWidth="1"/>
    <col min="13809" max="13809" width="10.625" style="303" customWidth="1"/>
    <col min="13810" max="13810" width="14.375" style="303" customWidth="1"/>
    <col min="13811" max="13811" width="11.25" style="303" customWidth="1"/>
    <col min="13812" max="13812" width="14.25" style="303" customWidth="1"/>
    <col min="13813" max="13813" width="19.25" style="303" customWidth="1"/>
    <col min="13814" max="13814" width="7.875" style="303" customWidth="1"/>
    <col min="13815" max="13815" width="10.875" style="303" customWidth="1"/>
    <col min="13816" max="13816" width="14.875" style="303" customWidth="1"/>
    <col min="13817" max="13817" width="17.625" style="303" customWidth="1"/>
    <col min="13818" max="13818" width="19.375" style="303" customWidth="1"/>
    <col min="13819" max="13820" width="0" style="303" hidden="1" customWidth="1"/>
    <col min="13821" max="14057" width="9" style="303"/>
    <col min="14058" max="14058" width="10.25" style="303" customWidth="1"/>
    <col min="14059" max="14059" width="12" style="303" customWidth="1"/>
    <col min="14060" max="14060" width="9.875" style="303" customWidth="1"/>
    <col min="14061" max="14061" width="10.375" style="303" customWidth="1"/>
    <col min="14062" max="14062" width="10.125" style="303" customWidth="1"/>
    <col min="14063" max="14064" width="12.125" style="303" customWidth="1"/>
    <col min="14065" max="14065" width="10.625" style="303" customWidth="1"/>
    <col min="14066" max="14066" width="14.375" style="303" customWidth="1"/>
    <col min="14067" max="14067" width="11.25" style="303" customWidth="1"/>
    <col min="14068" max="14068" width="14.25" style="303" customWidth="1"/>
    <col min="14069" max="14069" width="19.25" style="303" customWidth="1"/>
    <col min="14070" max="14070" width="7.875" style="303" customWidth="1"/>
    <col min="14071" max="14071" width="10.875" style="303" customWidth="1"/>
    <col min="14072" max="14072" width="14.875" style="303" customWidth="1"/>
    <col min="14073" max="14073" width="17.625" style="303" customWidth="1"/>
    <col min="14074" max="14074" width="19.375" style="303" customWidth="1"/>
    <col min="14075" max="14076" width="0" style="303" hidden="1" customWidth="1"/>
    <col min="14077" max="14313" width="9" style="303"/>
    <col min="14314" max="14314" width="10.25" style="303" customWidth="1"/>
    <col min="14315" max="14315" width="12" style="303" customWidth="1"/>
    <col min="14316" max="14316" width="9.875" style="303" customWidth="1"/>
    <col min="14317" max="14317" width="10.375" style="303" customWidth="1"/>
    <col min="14318" max="14318" width="10.125" style="303" customWidth="1"/>
    <col min="14319" max="14320" width="12.125" style="303" customWidth="1"/>
    <col min="14321" max="14321" width="10.625" style="303" customWidth="1"/>
    <col min="14322" max="14322" width="14.375" style="303" customWidth="1"/>
    <col min="14323" max="14323" width="11.25" style="303" customWidth="1"/>
    <col min="14324" max="14324" width="14.25" style="303" customWidth="1"/>
    <col min="14325" max="14325" width="19.25" style="303" customWidth="1"/>
    <col min="14326" max="14326" width="7.875" style="303" customWidth="1"/>
    <col min="14327" max="14327" width="10.875" style="303" customWidth="1"/>
    <col min="14328" max="14328" width="14.875" style="303" customWidth="1"/>
    <col min="14329" max="14329" width="17.625" style="303" customWidth="1"/>
    <col min="14330" max="14330" width="19.375" style="303" customWidth="1"/>
    <col min="14331" max="14332" width="0" style="303" hidden="1" customWidth="1"/>
    <col min="14333" max="14569" width="9" style="303"/>
    <col min="14570" max="14570" width="10.25" style="303" customWidth="1"/>
    <col min="14571" max="14571" width="12" style="303" customWidth="1"/>
    <col min="14572" max="14572" width="9.875" style="303" customWidth="1"/>
    <col min="14573" max="14573" width="10.375" style="303" customWidth="1"/>
    <col min="14574" max="14574" width="10.125" style="303" customWidth="1"/>
    <col min="14575" max="14576" width="12.125" style="303" customWidth="1"/>
    <col min="14577" max="14577" width="10.625" style="303" customWidth="1"/>
    <col min="14578" max="14578" width="14.375" style="303" customWidth="1"/>
    <col min="14579" max="14579" width="11.25" style="303" customWidth="1"/>
    <col min="14580" max="14580" width="14.25" style="303" customWidth="1"/>
    <col min="14581" max="14581" width="19.25" style="303" customWidth="1"/>
    <col min="14582" max="14582" width="7.875" style="303" customWidth="1"/>
    <col min="14583" max="14583" width="10.875" style="303" customWidth="1"/>
    <col min="14584" max="14584" width="14.875" style="303" customWidth="1"/>
    <col min="14585" max="14585" width="17.625" style="303" customWidth="1"/>
    <col min="14586" max="14586" width="19.375" style="303" customWidth="1"/>
    <col min="14587" max="14588" width="0" style="303" hidden="1" customWidth="1"/>
    <col min="14589" max="14825" width="9" style="303"/>
    <col min="14826" max="14826" width="10.25" style="303" customWidth="1"/>
    <col min="14827" max="14827" width="12" style="303" customWidth="1"/>
    <col min="14828" max="14828" width="9.875" style="303" customWidth="1"/>
    <col min="14829" max="14829" width="10.375" style="303" customWidth="1"/>
    <col min="14830" max="14830" width="10.125" style="303" customWidth="1"/>
    <col min="14831" max="14832" width="12.125" style="303" customWidth="1"/>
    <col min="14833" max="14833" width="10.625" style="303" customWidth="1"/>
    <col min="14834" max="14834" width="14.375" style="303" customWidth="1"/>
    <col min="14835" max="14835" width="11.25" style="303" customWidth="1"/>
    <col min="14836" max="14836" width="14.25" style="303" customWidth="1"/>
    <col min="14837" max="14837" width="19.25" style="303" customWidth="1"/>
    <col min="14838" max="14838" width="7.875" style="303" customWidth="1"/>
    <col min="14839" max="14839" width="10.875" style="303" customWidth="1"/>
    <col min="14840" max="14840" width="14.875" style="303" customWidth="1"/>
    <col min="14841" max="14841" width="17.625" style="303" customWidth="1"/>
    <col min="14842" max="14842" width="19.375" style="303" customWidth="1"/>
    <col min="14843" max="14844" width="0" style="303" hidden="1" customWidth="1"/>
    <col min="14845" max="15081" width="9" style="303"/>
    <col min="15082" max="15082" width="10.25" style="303" customWidth="1"/>
    <col min="15083" max="15083" width="12" style="303" customWidth="1"/>
    <col min="15084" max="15084" width="9.875" style="303" customWidth="1"/>
    <col min="15085" max="15085" width="10.375" style="303" customWidth="1"/>
    <col min="15086" max="15086" width="10.125" style="303" customWidth="1"/>
    <col min="15087" max="15088" width="12.125" style="303" customWidth="1"/>
    <col min="15089" max="15089" width="10.625" style="303" customWidth="1"/>
    <col min="15090" max="15090" width="14.375" style="303" customWidth="1"/>
    <col min="15091" max="15091" width="11.25" style="303" customWidth="1"/>
    <col min="15092" max="15092" width="14.25" style="303" customWidth="1"/>
    <col min="15093" max="15093" width="19.25" style="303" customWidth="1"/>
    <col min="15094" max="15094" width="7.875" style="303" customWidth="1"/>
    <col min="15095" max="15095" width="10.875" style="303" customWidth="1"/>
    <col min="15096" max="15096" width="14.875" style="303" customWidth="1"/>
    <col min="15097" max="15097" width="17.625" style="303" customWidth="1"/>
    <col min="15098" max="15098" width="19.375" style="303" customWidth="1"/>
    <col min="15099" max="15100" width="0" style="303" hidden="1" customWidth="1"/>
    <col min="15101" max="15337" width="9" style="303"/>
    <col min="15338" max="15338" width="10.25" style="303" customWidth="1"/>
    <col min="15339" max="15339" width="12" style="303" customWidth="1"/>
    <col min="15340" max="15340" width="9.875" style="303" customWidth="1"/>
    <col min="15341" max="15341" width="10.375" style="303" customWidth="1"/>
    <col min="15342" max="15342" width="10.125" style="303" customWidth="1"/>
    <col min="15343" max="15344" width="12.125" style="303" customWidth="1"/>
    <col min="15345" max="15345" width="10.625" style="303" customWidth="1"/>
    <col min="15346" max="15346" width="14.375" style="303" customWidth="1"/>
    <col min="15347" max="15347" width="11.25" style="303" customWidth="1"/>
    <col min="15348" max="15348" width="14.25" style="303" customWidth="1"/>
    <col min="15349" max="15349" width="19.25" style="303" customWidth="1"/>
    <col min="15350" max="15350" width="7.875" style="303" customWidth="1"/>
    <col min="15351" max="15351" width="10.875" style="303" customWidth="1"/>
    <col min="15352" max="15352" width="14.875" style="303" customWidth="1"/>
    <col min="15353" max="15353" width="17.625" style="303" customWidth="1"/>
    <col min="15354" max="15354" width="19.375" style="303" customWidth="1"/>
    <col min="15355" max="15356" width="0" style="303" hidden="1" customWidth="1"/>
    <col min="15357" max="15593" width="9" style="303"/>
    <col min="15594" max="15594" width="10.25" style="303" customWidth="1"/>
    <col min="15595" max="15595" width="12" style="303" customWidth="1"/>
    <col min="15596" max="15596" width="9.875" style="303" customWidth="1"/>
    <col min="15597" max="15597" width="10.375" style="303" customWidth="1"/>
    <col min="15598" max="15598" width="10.125" style="303" customWidth="1"/>
    <col min="15599" max="15600" width="12.125" style="303" customWidth="1"/>
    <col min="15601" max="15601" width="10.625" style="303" customWidth="1"/>
    <col min="15602" max="15602" width="14.375" style="303" customWidth="1"/>
    <col min="15603" max="15603" width="11.25" style="303" customWidth="1"/>
    <col min="15604" max="15604" width="14.25" style="303" customWidth="1"/>
    <col min="15605" max="15605" width="19.25" style="303" customWidth="1"/>
    <col min="15606" max="15606" width="7.875" style="303" customWidth="1"/>
    <col min="15607" max="15607" width="10.875" style="303" customWidth="1"/>
    <col min="15608" max="15608" width="14.875" style="303" customWidth="1"/>
    <col min="15609" max="15609" width="17.625" style="303" customWidth="1"/>
    <col min="15610" max="15610" width="19.375" style="303" customWidth="1"/>
    <col min="15611" max="15612" width="0" style="303" hidden="1" customWidth="1"/>
    <col min="15613" max="15849" width="9" style="303"/>
    <col min="15850" max="15850" width="10.25" style="303" customWidth="1"/>
    <col min="15851" max="15851" width="12" style="303" customWidth="1"/>
    <col min="15852" max="15852" width="9.875" style="303" customWidth="1"/>
    <col min="15853" max="15853" width="10.375" style="303" customWidth="1"/>
    <col min="15854" max="15854" width="10.125" style="303" customWidth="1"/>
    <col min="15855" max="15856" width="12.125" style="303" customWidth="1"/>
    <col min="15857" max="15857" width="10.625" style="303" customWidth="1"/>
    <col min="15858" max="15858" width="14.375" style="303" customWidth="1"/>
    <col min="15859" max="15859" width="11.25" style="303" customWidth="1"/>
    <col min="15860" max="15860" width="14.25" style="303" customWidth="1"/>
    <col min="15861" max="15861" width="19.25" style="303" customWidth="1"/>
    <col min="15862" max="15862" width="7.875" style="303" customWidth="1"/>
    <col min="15863" max="15863" width="10.875" style="303" customWidth="1"/>
    <col min="15864" max="15864" width="14.875" style="303" customWidth="1"/>
    <col min="15865" max="15865" width="17.625" style="303" customWidth="1"/>
    <col min="15866" max="15866" width="19.375" style="303" customWidth="1"/>
    <col min="15867" max="15868" width="0" style="303" hidden="1" customWidth="1"/>
    <col min="15869" max="16105" width="9" style="303"/>
    <col min="16106" max="16106" width="10.25" style="303" customWidth="1"/>
    <col min="16107" max="16107" width="12" style="303" customWidth="1"/>
    <col min="16108" max="16108" width="9.875" style="303" customWidth="1"/>
    <col min="16109" max="16109" width="10.375" style="303" customWidth="1"/>
    <col min="16110" max="16110" width="10.125" style="303" customWidth="1"/>
    <col min="16111" max="16112" width="12.125" style="303" customWidth="1"/>
    <col min="16113" max="16113" width="10.625" style="303" customWidth="1"/>
    <col min="16114" max="16114" width="14.375" style="303" customWidth="1"/>
    <col min="16115" max="16115" width="11.25" style="303" customWidth="1"/>
    <col min="16116" max="16116" width="14.25" style="303" customWidth="1"/>
    <col min="16117" max="16117" width="19.25" style="303" customWidth="1"/>
    <col min="16118" max="16118" width="7.875" style="303" customWidth="1"/>
    <col min="16119" max="16119" width="10.875" style="303" customWidth="1"/>
    <col min="16120" max="16120" width="14.875" style="303" customWidth="1"/>
    <col min="16121" max="16121" width="17.625" style="303" customWidth="1"/>
    <col min="16122" max="16122" width="19.375" style="303" customWidth="1"/>
    <col min="16123" max="16124" width="0" style="303" hidden="1" customWidth="1"/>
    <col min="16125" max="16384" width="9" style="303"/>
  </cols>
  <sheetData>
    <row r="1" spans="1:12" s="353" customFormat="1" ht="16.5">
      <c r="A1" s="498" t="str">
        <f>Cover!B4</f>
        <v>Specification Ref. No.:NESH/CSM/1500-1460/BPS_Price Part</v>
      </c>
      <c r="B1" s="498"/>
      <c r="C1" s="498"/>
      <c r="D1" s="352"/>
      <c r="E1" s="327"/>
      <c r="F1" s="327"/>
      <c r="G1" s="327"/>
      <c r="H1" s="498" t="str">
        <f>"Schedule -2 to the BPS_Price Part"</f>
        <v>Schedule -2 to the BPS_Price Part</v>
      </c>
      <c r="I1" s="498"/>
      <c r="J1" s="498"/>
      <c r="K1" s="498"/>
    </row>
    <row r="2" spans="1:12" s="343" customFormat="1" ht="18.75">
      <c r="A2" s="324"/>
      <c r="B2" s="324"/>
      <c r="C2" s="344"/>
      <c r="D2" s="345"/>
      <c r="E2" s="324"/>
      <c r="F2" s="324"/>
      <c r="G2" s="324"/>
      <c r="H2" s="324"/>
      <c r="I2" s="324"/>
      <c r="J2" s="324"/>
      <c r="K2" s="346"/>
    </row>
    <row r="3" spans="1:12" s="343" customFormat="1" ht="65.25" customHeight="1">
      <c r="A3" s="499" t="str">
        <f>Basic!B3</f>
        <v>Rectification works on pile at Loc.no.46 of POWERGRID 132kV Pasighat- Roing Transmission Line.</v>
      </c>
      <c r="B3" s="499"/>
      <c r="C3" s="499"/>
      <c r="D3" s="499"/>
      <c r="E3" s="499"/>
      <c r="F3" s="499"/>
      <c r="G3" s="499"/>
      <c r="H3" s="499"/>
      <c r="I3" s="499"/>
      <c r="J3" s="499"/>
      <c r="K3" s="499"/>
    </row>
    <row r="4" spans="1:12" s="353" customFormat="1" ht="33.75" customHeight="1">
      <c r="A4" s="500" t="s">
        <v>175</v>
      </c>
      <c r="B4" s="500"/>
      <c r="C4" s="500"/>
      <c r="D4" s="500"/>
      <c r="E4" s="500"/>
      <c r="F4" s="500"/>
      <c r="G4" s="500"/>
      <c r="H4" s="500"/>
      <c r="I4" s="500"/>
      <c r="J4" s="500"/>
      <c r="K4" s="500"/>
    </row>
    <row r="5" spans="1:12" s="343" customFormat="1" ht="18.75">
      <c r="A5" s="347"/>
      <c r="B5" s="348"/>
      <c r="C5" s="349"/>
      <c r="D5" s="350"/>
      <c r="E5" s="351"/>
      <c r="F5" s="351"/>
      <c r="G5" s="351"/>
      <c r="H5" s="351"/>
      <c r="I5" s="351"/>
      <c r="J5" s="351"/>
      <c r="K5" s="351"/>
    </row>
    <row r="6" spans="1:12" s="353" customFormat="1" ht="16.5">
      <c r="A6" s="354" t="str">
        <f>"Bidder’s Name and Address (" &amp; MID('[1]Names of Bidder'!B11,9, 20) &amp; ") :"</f>
        <v>Bidder’s Name and Address (Sole Bidder) :</v>
      </c>
      <c r="B6" s="355"/>
      <c r="C6" s="356"/>
      <c r="D6" s="357"/>
      <c r="E6" s="357"/>
      <c r="F6" s="357"/>
      <c r="G6" s="357"/>
      <c r="H6" s="358" t="s">
        <v>120</v>
      </c>
      <c r="I6" s="359"/>
      <c r="J6" s="357"/>
      <c r="K6" s="310"/>
    </row>
    <row r="7" spans="1:12" s="353" customFormat="1" ht="16.5">
      <c r="A7" s="355" t="str">
        <f>IF('[1]Names of Bidder'!D11="", "", IF('[1]Names of Bidder'!D6= "JV (Joint Venture)", "JV of " &amp; '[1]Names of Bidder'!AK6, ""))</f>
        <v/>
      </c>
      <c r="B7" s="360"/>
      <c r="C7" s="361"/>
      <c r="D7" s="362"/>
      <c r="E7" s="362"/>
      <c r="F7" s="362"/>
      <c r="G7" s="362"/>
      <c r="H7" s="362"/>
      <c r="I7" s="363" t="str">
        <f>'Bid Form 2nd Envelope'!A10</f>
        <v xml:space="preserve"> Chief Manager (C&amp;M) - Group 2</v>
      </c>
      <c r="J7" s="362"/>
      <c r="K7" s="310"/>
    </row>
    <row r="8" spans="1:12" s="353" customFormat="1" ht="16.5">
      <c r="A8" s="355" t="s">
        <v>121</v>
      </c>
      <c r="B8" s="488" t="str">
        <f>IF('Names of Bidder'!D11=0, "", 'Names of Bidder'!D11)</f>
        <v/>
      </c>
      <c r="C8" s="488"/>
      <c r="D8" s="364"/>
      <c r="E8" s="357"/>
      <c r="F8" s="357"/>
      <c r="G8" s="357"/>
      <c r="H8" s="357"/>
      <c r="I8" s="363" t="str">
        <f>'Bid Form 2nd Envelope'!A11</f>
        <v xml:space="preserve">Power Grid Corporation of India Limited </v>
      </c>
      <c r="J8" s="357"/>
      <c r="K8" s="310"/>
    </row>
    <row r="9" spans="1:12" s="353" customFormat="1" ht="16.5">
      <c r="A9" s="355" t="s">
        <v>122</v>
      </c>
      <c r="B9" s="488" t="str">
        <f>IF('Names of Bidder'!D12=0, "", 'Names of Bidder'!D12)</f>
        <v/>
      </c>
      <c r="C9" s="488"/>
      <c r="D9" s="364"/>
      <c r="E9" s="357"/>
      <c r="F9" s="357"/>
      <c r="G9" s="357"/>
      <c r="H9" s="357"/>
      <c r="I9" s="363" t="str">
        <f>'Bid Form 2nd Envelope'!A12</f>
        <v>North Eastern Region</v>
      </c>
      <c r="J9" s="357"/>
      <c r="K9" s="310"/>
    </row>
    <row r="10" spans="1:12" s="353" customFormat="1" ht="16.5">
      <c r="A10" s="365"/>
      <c r="B10" s="488" t="str">
        <f>IF('Names of Bidder'!D13=0, "", 'Names of Bidder'!D13)</f>
        <v/>
      </c>
      <c r="C10" s="488"/>
      <c r="D10" s="364"/>
      <c r="E10" s="357"/>
      <c r="F10" s="357"/>
      <c r="G10" s="357"/>
      <c r="H10" s="357"/>
      <c r="I10" s="363" t="str">
        <f>'Bid Form 2nd Envelope'!A13</f>
        <v xml:space="preserve">Dongtieh, Lower Nongrah, Lapalang </v>
      </c>
      <c r="J10" s="357"/>
      <c r="K10" s="310"/>
    </row>
    <row r="11" spans="1:12" s="353" customFormat="1" ht="16.5">
      <c r="A11" s="365"/>
      <c r="B11" s="488" t="str">
        <f>IF('Names of Bidder'!D14=0, "", 'Names of Bidder'!D14)</f>
        <v/>
      </c>
      <c r="C11" s="488"/>
      <c r="D11" s="364"/>
      <c r="E11" s="357"/>
      <c r="F11" s="357"/>
      <c r="G11" s="357"/>
      <c r="H11" s="357"/>
      <c r="I11" s="363" t="str">
        <f>'Bid Form 2nd Envelope'!A14</f>
        <v>Shillong – 793 006 (Meghalaya).</v>
      </c>
      <c r="J11" s="357"/>
      <c r="K11" s="310"/>
    </row>
    <row r="12" spans="1:12" s="353" customFormat="1" ht="16.5">
      <c r="A12" s="365"/>
      <c r="B12" s="355"/>
      <c r="C12" s="366"/>
      <c r="D12" s="367"/>
      <c r="E12" s="367"/>
      <c r="F12" s="367"/>
      <c r="G12" s="367"/>
      <c r="H12" s="367"/>
      <c r="I12" s="367"/>
      <c r="J12" s="367"/>
      <c r="K12" s="357"/>
    </row>
    <row r="13" spans="1:12" s="310" customFormat="1" ht="102.75" customHeight="1">
      <c r="A13" s="305" t="s">
        <v>123</v>
      </c>
      <c r="B13" s="306" t="s">
        <v>176</v>
      </c>
      <c r="C13" s="307" t="s">
        <v>126</v>
      </c>
      <c r="D13" s="306" t="s">
        <v>124</v>
      </c>
      <c r="E13" s="308" t="s">
        <v>139</v>
      </c>
      <c r="F13" s="308" t="s">
        <v>125</v>
      </c>
      <c r="G13" s="308" t="s">
        <v>140</v>
      </c>
      <c r="H13" s="309" t="s">
        <v>127</v>
      </c>
      <c r="I13" s="309" t="s">
        <v>128</v>
      </c>
      <c r="J13" s="306" t="s">
        <v>177</v>
      </c>
      <c r="K13" s="306" t="s">
        <v>142</v>
      </c>
    </row>
    <row r="14" spans="1:12" s="331" customFormat="1" ht="15.75">
      <c r="A14" s="311">
        <v>1</v>
      </c>
      <c r="B14" s="311">
        <v>2</v>
      </c>
      <c r="C14" s="312">
        <v>3</v>
      </c>
      <c r="D14" s="311">
        <v>4</v>
      </c>
      <c r="E14" s="312">
        <v>5</v>
      </c>
      <c r="F14" s="312">
        <v>6</v>
      </c>
      <c r="G14" s="312">
        <v>7</v>
      </c>
      <c r="H14" s="312">
        <v>8</v>
      </c>
      <c r="I14" s="313">
        <v>9</v>
      </c>
      <c r="J14" s="313">
        <v>10</v>
      </c>
      <c r="K14" s="313" t="s">
        <v>178</v>
      </c>
    </row>
    <row r="15" spans="1:12" s="315" customFormat="1" ht="126">
      <c r="A15" s="332">
        <v>1</v>
      </c>
      <c r="B15" s="333" t="s">
        <v>179</v>
      </c>
      <c r="C15" s="334" t="s">
        <v>187</v>
      </c>
      <c r="D15" s="341">
        <v>995459</v>
      </c>
      <c r="E15" s="335"/>
      <c r="F15" s="336">
        <v>0.18</v>
      </c>
      <c r="G15" s="337"/>
      <c r="H15" s="300" t="s">
        <v>191</v>
      </c>
      <c r="I15" s="338">
        <v>35</v>
      </c>
      <c r="J15" s="339"/>
      <c r="K15" s="340">
        <f t="shared" ref="K15" si="0">ROUND(I15*J15,2)</f>
        <v>0</v>
      </c>
      <c r="L15" s="314"/>
    </row>
    <row r="16" spans="1:12" s="315" customFormat="1" ht="78.75">
      <c r="A16" s="341">
        <v>2</v>
      </c>
      <c r="B16" s="333" t="s">
        <v>179</v>
      </c>
      <c r="C16" s="334" t="s">
        <v>188</v>
      </c>
      <c r="D16" s="341">
        <v>995459</v>
      </c>
      <c r="E16" s="335"/>
      <c r="F16" s="336">
        <v>0.18</v>
      </c>
      <c r="G16" s="337"/>
      <c r="H16" s="300" t="s">
        <v>191</v>
      </c>
      <c r="I16" s="338">
        <v>40</v>
      </c>
      <c r="J16" s="339"/>
      <c r="K16" s="340">
        <f t="shared" ref="K16:K18" si="1">ROUND(I16*J16,2)</f>
        <v>0</v>
      </c>
      <c r="L16" s="314"/>
    </row>
    <row r="17" spans="1:13" s="315" customFormat="1" ht="220.5">
      <c r="A17" s="342">
        <v>3</v>
      </c>
      <c r="B17" s="333" t="s">
        <v>179</v>
      </c>
      <c r="C17" s="334" t="s">
        <v>189</v>
      </c>
      <c r="D17" s="341">
        <v>995455</v>
      </c>
      <c r="E17" s="335"/>
      <c r="F17" s="336">
        <v>0.18</v>
      </c>
      <c r="G17" s="337"/>
      <c r="H17" s="300" t="s">
        <v>192</v>
      </c>
      <c r="I17" s="338">
        <v>1400</v>
      </c>
      <c r="J17" s="339"/>
      <c r="K17" s="340">
        <f t="shared" si="1"/>
        <v>0</v>
      </c>
      <c r="L17" s="314"/>
    </row>
    <row r="18" spans="1:13" s="315" customFormat="1" ht="63">
      <c r="A18" s="341">
        <v>4</v>
      </c>
      <c r="B18" s="333" t="s">
        <v>179</v>
      </c>
      <c r="C18" s="334" t="s">
        <v>190</v>
      </c>
      <c r="D18" s="341">
        <v>995459</v>
      </c>
      <c r="E18" s="335"/>
      <c r="F18" s="336">
        <v>0.18</v>
      </c>
      <c r="G18" s="337"/>
      <c r="H18" s="300" t="s">
        <v>180</v>
      </c>
      <c r="I18" s="338">
        <v>60</v>
      </c>
      <c r="J18" s="339"/>
      <c r="K18" s="340">
        <f t="shared" si="1"/>
        <v>0</v>
      </c>
      <c r="L18" s="314"/>
    </row>
    <row r="19" spans="1:13" s="46" customFormat="1" ht="44.25" customHeight="1">
      <c r="A19" s="493" t="s">
        <v>181</v>
      </c>
      <c r="B19" s="493"/>
      <c r="C19" s="493"/>
      <c r="D19" s="493"/>
      <c r="E19" s="493"/>
      <c r="F19" s="493"/>
      <c r="G19" s="493"/>
      <c r="H19" s="493"/>
      <c r="I19" s="493"/>
      <c r="J19" s="493"/>
      <c r="K19" s="316">
        <f>SUM(K15:K18)</f>
        <v>0</v>
      </c>
    </row>
    <row r="20" spans="1:13" s="310" customFormat="1" ht="43.5" customHeight="1">
      <c r="A20" s="494" t="s">
        <v>184</v>
      </c>
      <c r="B20" s="495"/>
      <c r="C20" s="495"/>
      <c r="D20" s="495"/>
      <c r="E20" s="495"/>
      <c r="F20" s="495"/>
      <c r="G20" s="495"/>
      <c r="H20" s="495"/>
      <c r="I20" s="495"/>
      <c r="J20" s="496"/>
      <c r="K20" s="317">
        <f>K19</f>
        <v>0</v>
      </c>
    </row>
    <row r="21" spans="1:13" s="310" customFormat="1" ht="16.5">
      <c r="A21" s="318"/>
      <c r="B21" s="319"/>
      <c r="C21" s="320"/>
      <c r="D21" s="321"/>
      <c r="E21" s="322"/>
      <c r="F21" s="323"/>
      <c r="G21" s="322"/>
      <c r="H21" s="322"/>
      <c r="I21" s="322"/>
      <c r="J21" s="322"/>
      <c r="K21" s="322"/>
    </row>
    <row r="22" spans="1:13" s="310" customFormat="1" ht="27.75" customHeight="1">
      <c r="A22" s="368" t="s">
        <v>182</v>
      </c>
      <c r="B22" s="497" t="s">
        <v>183</v>
      </c>
      <c r="C22" s="497"/>
      <c r="D22" s="497"/>
      <c r="E22" s="497"/>
      <c r="F22" s="497"/>
      <c r="G22" s="497"/>
      <c r="H22" s="497"/>
      <c r="I22" s="497"/>
      <c r="J22" s="497"/>
      <c r="K22" s="497"/>
    </row>
    <row r="23" spans="1:13" s="310" customFormat="1" ht="27.75" customHeight="1">
      <c r="A23" s="325"/>
      <c r="B23" s="497" t="s">
        <v>129</v>
      </c>
      <c r="C23" s="497"/>
      <c r="D23" s="497"/>
      <c r="E23" s="497"/>
      <c r="F23" s="497"/>
      <c r="G23" s="497"/>
      <c r="H23" s="497"/>
      <c r="I23" s="497"/>
      <c r="J23" s="497"/>
      <c r="K23" s="497"/>
    </row>
    <row r="24" spans="1:13" s="310" customFormat="1" ht="32.25" customHeight="1">
      <c r="A24" s="325"/>
      <c r="B24" s="325"/>
      <c r="C24" s="326"/>
      <c r="D24" s="46"/>
      <c r="E24" s="46"/>
      <c r="F24" s="46"/>
      <c r="G24" s="46"/>
      <c r="H24" s="46"/>
      <c r="I24" s="46"/>
      <c r="J24" s="46"/>
      <c r="K24" s="46"/>
    </row>
    <row r="25" spans="1:13" s="97" customFormat="1" ht="29.25" customHeight="1">
      <c r="A25" s="369" t="s">
        <v>130</v>
      </c>
      <c r="B25" s="489">
        <f>'Names of Bidder'!$D$29</f>
        <v>0</v>
      </c>
      <c r="C25" s="489"/>
      <c r="D25" s="370"/>
      <c r="E25" s="371"/>
      <c r="F25" s="372"/>
      <c r="G25" s="373" t="s">
        <v>131</v>
      </c>
      <c r="H25" s="492">
        <f>'Names of Bidder'!$D$26</f>
        <v>0</v>
      </c>
      <c r="I25" s="492"/>
      <c r="J25" s="492"/>
      <c r="M25" s="237"/>
    </row>
    <row r="26" spans="1:13" s="97" customFormat="1" ht="29.25" customHeight="1">
      <c r="A26" s="369" t="s">
        <v>111</v>
      </c>
      <c r="B26" s="490">
        <f>'Names of Bidder'!$D$30</f>
        <v>0</v>
      </c>
      <c r="C26" s="490"/>
      <c r="D26" s="370"/>
      <c r="E26" s="374"/>
      <c r="F26" s="372"/>
      <c r="G26" s="373" t="str">
        <f>"Designation   : "</f>
        <v xml:space="preserve">Designation   : </v>
      </c>
      <c r="H26" s="492">
        <f>'Names of Bidder'!$D$27</f>
        <v>0</v>
      </c>
      <c r="I26" s="492"/>
      <c r="J26" s="492"/>
      <c r="M26" s="237"/>
    </row>
    <row r="27" spans="1:13" s="310" customFormat="1" ht="16.5">
      <c r="A27" s="325"/>
      <c r="B27" s="325"/>
      <c r="C27" s="326"/>
      <c r="D27" s="50"/>
      <c r="E27" s="47"/>
      <c r="F27" s="50"/>
      <c r="G27" s="47"/>
      <c r="H27" s="50"/>
      <c r="I27" s="47"/>
      <c r="J27" s="491"/>
      <c r="K27" s="491"/>
    </row>
    <row r="28" spans="1:13" s="310" customFormat="1" ht="16.5">
      <c r="A28" s="325"/>
      <c r="B28" s="325"/>
      <c r="C28" s="326"/>
      <c r="D28" s="50"/>
      <c r="E28" s="47"/>
      <c r="F28" s="325"/>
      <c r="G28" s="47"/>
      <c r="H28" s="325"/>
      <c r="I28" s="47"/>
      <c r="J28" s="325"/>
      <c r="K28" s="328"/>
    </row>
  </sheetData>
  <sheetProtection algorithmName="SHA-512" hashValue="nuaU5B3E+efUCf/HM1dBkfqwdncXPfK/pjGKbl4HR9AaO0N/ANuUYTHYvTl7eEF6nL30wg25WD9HY+zCYuCfdw==" saltValue="RAp1fd2SHWGktLZg5c8dww==" spinCount="100000" sheet="1" formatCells="0" formatColumns="0" formatRows="0" selectLockedCells="1" sort="0"/>
  <mergeCells count="17">
    <mergeCell ref="B9:C9"/>
    <mergeCell ref="A1:C1"/>
    <mergeCell ref="H1:K1"/>
    <mergeCell ref="A3:K3"/>
    <mergeCell ref="A4:K4"/>
    <mergeCell ref="B8:C8"/>
    <mergeCell ref="B10:C10"/>
    <mergeCell ref="B11:C11"/>
    <mergeCell ref="B25:C25"/>
    <mergeCell ref="B26:C26"/>
    <mergeCell ref="J27:K27"/>
    <mergeCell ref="H25:J25"/>
    <mergeCell ref="H26:J26"/>
    <mergeCell ref="A19:J19"/>
    <mergeCell ref="A20:J20"/>
    <mergeCell ref="B22:K22"/>
    <mergeCell ref="B23:K23"/>
  </mergeCells>
  <conditionalFormatting sqref="G15:G18 E15:E18 J15:J18">
    <cfRule type="expression" dxfId="3" priority="4" stopIfTrue="1">
      <formula>#REF!&gt;0</formula>
    </cfRule>
  </conditionalFormatting>
  <conditionalFormatting sqref="G15:G18">
    <cfRule type="cellIs" dxfId="2" priority="2" stopIfTrue="1" operator="equal">
      <formula>"a"</formula>
    </cfRule>
    <cfRule type="expression" dxfId="1" priority="3" stopIfTrue="1">
      <formula>F15&gt;0</formula>
    </cfRule>
    <cfRule type="cellIs" dxfId="0" priority="5" stopIfTrue="1" operator="equal">
      <formula>"a"</formula>
    </cfRule>
  </conditionalFormatting>
  <dataValidations count="5">
    <dataValidation type="whole" operator="greaterThan" allowBlank="1" showInputMessage="1" showErrorMessage="1" error="Enter only Numeric Value greater than zero or leave the cell blank !" sqref="WUZ983059 J65555 IN65555 SJ65555 ACF65555 AMB65555 AVX65555 BFT65555 BPP65555 BZL65555 CJH65555 CTD65555 DCZ65555 DMV65555 DWR65555 EGN65555 EQJ65555 FAF65555 FKB65555 FTX65555 GDT65555 GNP65555 GXL65555 HHH65555 HRD65555 IAZ65555 IKV65555 IUR65555 JEN65555 JOJ65555 JYF65555 KIB65555 KRX65555 LBT65555 LLP65555 LVL65555 MFH65555 MPD65555 MYZ65555 NIV65555 NSR65555 OCN65555 OMJ65555 OWF65555 PGB65555 PPX65555 PZT65555 QJP65555 QTL65555 RDH65555 RND65555 RWZ65555 SGV65555 SQR65555 TAN65555 TKJ65555 TUF65555 UEB65555 UNX65555 UXT65555 VHP65555 VRL65555 WBH65555 WLD65555 WUZ65555 J131091 IN131091 SJ131091 ACF131091 AMB131091 AVX131091 BFT131091 BPP131091 BZL131091 CJH131091 CTD131091 DCZ131091 DMV131091 DWR131091 EGN131091 EQJ131091 FAF131091 FKB131091 FTX131091 GDT131091 GNP131091 GXL131091 HHH131091 HRD131091 IAZ131091 IKV131091 IUR131091 JEN131091 JOJ131091 JYF131091 KIB131091 KRX131091 LBT131091 LLP131091 LVL131091 MFH131091 MPD131091 MYZ131091 NIV131091 NSR131091 OCN131091 OMJ131091 OWF131091 PGB131091 PPX131091 PZT131091 QJP131091 QTL131091 RDH131091 RND131091 RWZ131091 SGV131091 SQR131091 TAN131091 TKJ131091 TUF131091 UEB131091 UNX131091 UXT131091 VHP131091 VRL131091 WBH131091 WLD131091 WUZ131091 J196627 IN196627 SJ196627 ACF196627 AMB196627 AVX196627 BFT196627 BPP196627 BZL196627 CJH196627 CTD196627 DCZ196627 DMV196627 DWR196627 EGN196627 EQJ196627 FAF196627 FKB196627 FTX196627 GDT196627 GNP196627 GXL196627 HHH196627 HRD196627 IAZ196627 IKV196627 IUR196627 JEN196627 JOJ196627 JYF196627 KIB196627 KRX196627 LBT196627 LLP196627 LVL196627 MFH196627 MPD196627 MYZ196627 NIV196627 NSR196627 OCN196627 OMJ196627 OWF196627 PGB196627 PPX196627 PZT196627 QJP196627 QTL196627 RDH196627 RND196627 RWZ196627 SGV196627 SQR196627 TAN196627 TKJ196627 TUF196627 UEB196627 UNX196627 UXT196627 VHP196627 VRL196627 WBH196627 WLD196627 WUZ196627 J262163 IN262163 SJ262163 ACF262163 AMB262163 AVX262163 BFT262163 BPP262163 BZL262163 CJH262163 CTD262163 DCZ262163 DMV262163 DWR262163 EGN262163 EQJ262163 FAF262163 FKB262163 FTX262163 GDT262163 GNP262163 GXL262163 HHH262163 HRD262163 IAZ262163 IKV262163 IUR262163 JEN262163 JOJ262163 JYF262163 KIB262163 KRX262163 LBT262163 LLP262163 LVL262163 MFH262163 MPD262163 MYZ262163 NIV262163 NSR262163 OCN262163 OMJ262163 OWF262163 PGB262163 PPX262163 PZT262163 QJP262163 QTL262163 RDH262163 RND262163 RWZ262163 SGV262163 SQR262163 TAN262163 TKJ262163 TUF262163 UEB262163 UNX262163 UXT262163 VHP262163 VRL262163 WBH262163 WLD262163 WUZ262163 J327699 IN327699 SJ327699 ACF327699 AMB327699 AVX327699 BFT327699 BPP327699 BZL327699 CJH327699 CTD327699 DCZ327699 DMV327699 DWR327699 EGN327699 EQJ327699 FAF327699 FKB327699 FTX327699 GDT327699 GNP327699 GXL327699 HHH327699 HRD327699 IAZ327699 IKV327699 IUR327699 JEN327699 JOJ327699 JYF327699 KIB327699 KRX327699 LBT327699 LLP327699 LVL327699 MFH327699 MPD327699 MYZ327699 NIV327699 NSR327699 OCN327699 OMJ327699 OWF327699 PGB327699 PPX327699 PZT327699 QJP327699 QTL327699 RDH327699 RND327699 RWZ327699 SGV327699 SQR327699 TAN327699 TKJ327699 TUF327699 UEB327699 UNX327699 UXT327699 VHP327699 VRL327699 WBH327699 WLD327699 WUZ327699 J393235 IN393235 SJ393235 ACF393235 AMB393235 AVX393235 BFT393235 BPP393235 BZL393235 CJH393235 CTD393235 DCZ393235 DMV393235 DWR393235 EGN393235 EQJ393235 FAF393235 FKB393235 FTX393235 GDT393235 GNP393235 GXL393235 HHH393235 HRD393235 IAZ393235 IKV393235 IUR393235 JEN393235 JOJ393235 JYF393235 KIB393235 KRX393235 LBT393235 LLP393235 LVL393235 MFH393235 MPD393235 MYZ393235 NIV393235 NSR393235 OCN393235 OMJ393235 OWF393235 PGB393235 PPX393235 PZT393235 QJP393235 QTL393235 RDH393235 RND393235 RWZ393235 SGV393235 SQR393235 TAN393235 TKJ393235 TUF393235 UEB393235 UNX393235 UXT393235 VHP393235 VRL393235 WBH393235 WLD393235 WUZ393235 J458771 IN458771 SJ458771 ACF458771 AMB458771 AVX458771 BFT458771 BPP458771 BZL458771 CJH458771 CTD458771 DCZ458771 DMV458771 DWR458771 EGN458771 EQJ458771 FAF458771 FKB458771 FTX458771 GDT458771 GNP458771 GXL458771 HHH458771 HRD458771 IAZ458771 IKV458771 IUR458771 JEN458771 JOJ458771 JYF458771 KIB458771 KRX458771 LBT458771 LLP458771 LVL458771 MFH458771 MPD458771 MYZ458771 NIV458771 NSR458771 OCN458771 OMJ458771 OWF458771 PGB458771 PPX458771 PZT458771 QJP458771 QTL458771 RDH458771 RND458771 RWZ458771 SGV458771 SQR458771 TAN458771 TKJ458771 TUF458771 UEB458771 UNX458771 UXT458771 VHP458771 VRL458771 WBH458771 WLD458771 WUZ458771 J524307 IN524307 SJ524307 ACF524307 AMB524307 AVX524307 BFT524307 BPP524307 BZL524307 CJH524307 CTD524307 DCZ524307 DMV524307 DWR524307 EGN524307 EQJ524307 FAF524307 FKB524307 FTX524307 GDT524307 GNP524307 GXL524307 HHH524307 HRD524307 IAZ524307 IKV524307 IUR524307 JEN524307 JOJ524307 JYF524307 KIB524307 KRX524307 LBT524307 LLP524307 LVL524307 MFH524307 MPD524307 MYZ524307 NIV524307 NSR524307 OCN524307 OMJ524307 OWF524307 PGB524307 PPX524307 PZT524307 QJP524307 QTL524307 RDH524307 RND524307 RWZ524307 SGV524307 SQR524307 TAN524307 TKJ524307 TUF524307 UEB524307 UNX524307 UXT524307 VHP524307 VRL524307 WBH524307 WLD524307 WUZ524307 J589843 IN589843 SJ589843 ACF589843 AMB589843 AVX589843 BFT589843 BPP589843 BZL589843 CJH589843 CTD589843 DCZ589843 DMV589843 DWR589843 EGN589843 EQJ589843 FAF589843 FKB589843 FTX589843 GDT589843 GNP589843 GXL589843 HHH589843 HRD589843 IAZ589843 IKV589843 IUR589843 JEN589843 JOJ589843 JYF589843 KIB589843 KRX589843 LBT589843 LLP589843 LVL589843 MFH589843 MPD589843 MYZ589843 NIV589843 NSR589843 OCN589843 OMJ589843 OWF589843 PGB589843 PPX589843 PZT589843 QJP589843 QTL589843 RDH589843 RND589843 RWZ589843 SGV589843 SQR589843 TAN589843 TKJ589843 TUF589843 UEB589843 UNX589843 UXT589843 VHP589843 VRL589843 WBH589843 WLD589843 WUZ589843 J655379 IN655379 SJ655379 ACF655379 AMB655379 AVX655379 BFT655379 BPP655379 BZL655379 CJH655379 CTD655379 DCZ655379 DMV655379 DWR655379 EGN655379 EQJ655379 FAF655379 FKB655379 FTX655379 GDT655379 GNP655379 GXL655379 HHH655379 HRD655379 IAZ655379 IKV655379 IUR655379 JEN655379 JOJ655379 JYF655379 KIB655379 KRX655379 LBT655379 LLP655379 LVL655379 MFH655379 MPD655379 MYZ655379 NIV655379 NSR655379 OCN655379 OMJ655379 OWF655379 PGB655379 PPX655379 PZT655379 QJP655379 QTL655379 RDH655379 RND655379 RWZ655379 SGV655379 SQR655379 TAN655379 TKJ655379 TUF655379 UEB655379 UNX655379 UXT655379 VHP655379 VRL655379 WBH655379 WLD655379 WUZ655379 J720915 IN720915 SJ720915 ACF720915 AMB720915 AVX720915 BFT720915 BPP720915 BZL720915 CJH720915 CTD720915 DCZ720915 DMV720915 DWR720915 EGN720915 EQJ720915 FAF720915 FKB720915 FTX720915 GDT720915 GNP720915 GXL720915 HHH720915 HRD720915 IAZ720915 IKV720915 IUR720915 JEN720915 JOJ720915 JYF720915 KIB720915 KRX720915 LBT720915 LLP720915 LVL720915 MFH720915 MPD720915 MYZ720915 NIV720915 NSR720915 OCN720915 OMJ720915 OWF720915 PGB720915 PPX720915 PZT720915 QJP720915 QTL720915 RDH720915 RND720915 RWZ720915 SGV720915 SQR720915 TAN720915 TKJ720915 TUF720915 UEB720915 UNX720915 UXT720915 VHP720915 VRL720915 WBH720915 WLD720915 WUZ720915 J786451 IN786451 SJ786451 ACF786451 AMB786451 AVX786451 BFT786451 BPP786451 BZL786451 CJH786451 CTD786451 DCZ786451 DMV786451 DWR786451 EGN786451 EQJ786451 FAF786451 FKB786451 FTX786451 GDT786451 GNP786451 GXL786451 HHH786451 HRD786451 IAZ786451 IKV786451 IUR786451 JEN786451 JOJ786451 JYF786451 KIB786451 KRX786451 LBT786451 LLP786451 LVL786451 MFH786451 MPD786451 MYZ786451 NIV786451 NSR786451 OCN786451 OMJ786451 OWF786451 PGB786451 PPX786451 PZT786451 QJP786451 QTL786451 RDH786451 RND786451 RWZ786451 SGV786451 SQR786451 TAN786451 TKJ786451 TUF786451 UEB786451 UNX786451 UXT786451 VHP786451 VRL786451 WBH786451 WLD786451 WUZ786451 J851987 IN851987 SJ851987 ACF851987 AMB851987 AVX851987 BFT851987 BPP851987 BZL851987 CJH851987 CTD851987 DCZ851987 DMV851987 DWR851987 EGN851987 EQJ851987 FAF851987 FKB851987 FTX851987 GDT851987 GNP851987 GXL851987 HHH851987 HRD851987 IAZ851987 IKV851987 IUR851987 JEN851987 JOJ851987 JYF851987 KIB851987 KRX851987 LBT851987 LLP851987 LVL851987 MFH851987 MPD851987 MYZ851987 NIV851987 NSR851987 OCN851987 OMJ851987 OWF851987 PGB851987 PPX851987 PZT851987 QJP851987 QTL851987 RDH851987 RND851987 RWZ851987 SGV851987 SQR851987 TAN851987 TKJ851987 TUF851987 UEB851987 UNX851987 UXT851987 VHP851987 VRL851987 WBH851987 WLD851987 WUZ851987 J917523 IN917523 SJ917523 ACF917523 AMB917523 AVX917523 BFT917523 BPP917523 BZL917523 CJH917523 CTD917523 DCZ917523 DMV917523 DWR917523 EGN917523 EQJ917523 FAF917523 FKB917523 FTX917523 GDT917523 GNP917523 GXL917523 HHH917523 HRD917523 IAZ917523 IKV917523 IUR917523 JEN917523 JOJ917523 JYF917523 KIB917523 KRX917523 LBT917523 LLP917523 LVL917523 MFH917523 MPD917523 MYZ917523 NIV917523 NSR917523 OCN917523 OMJ917523 OWF917523 PGB917523 PPX917523 PZT917523 QJP917523 QTL917523 RDH917523 RND917523 RWZ917523 SGV917523 SQR917523 TAN917523 TKJ917523 TUF917523 UEB917523 UNX917523 UXT917523 VHP917523 VRL917523 WBH917523 WLD917523 WUZ917523 J983059 IN983059 SJ983059 ACF983059 AMB983059 AVX983059 BFT983059 BPP983059 BZL983059 CJH983059 CTD983059 DCZ983059 DMV983059 DWR983059 EGN983059 EQJ983059 FAF983059 FKB983059 FTX983059 GDT983059 GNP983059 GXL983059 HHH983059 HRD983059 IAZ983059 IKV983059 IUR983059 JEN983059 JOJ983059 JYF983059 KIB983059 KRX983059 LBT983059 LLP983059 LVL983059 MFH983059 MPD983059 MYZ983059 NIV983059 NSR983059 OCN983059 OMJ983059 OWF983059 PGB983059 PPX983059 PZT983059 QJP983059 QTL983059 RDH983059 RND983059 RWZ983059 SGV983059 SQR983059 TAN983059 TKJ983059 TUF983059 UEB983059 UNX983059 UXT983059 VHP983059 VRL983059 WBH983059 WLD983059 WUZ15:WUZ18 WLD15:WLD18 WBH15:WBH18 VRL15:VRL18 VHP15:VHP18 UXT15:UXT18 UNX15:UNX18 UEB15:UEB18 TUF15:TUF18 TKJ15:TKJ18 TAN15:TAN18 SQR15:SQR18 SGV15:SGV18 RWZ15:RWZ18 RND15:RND18 RDH15:RDH18 QTL15:QTL18 QJP15:QJP18 PZT15:PZT18 PPX15:PPX18 PGB15:PGB18 OWF15:OWF18 OMJ15:OMJ18 OCN15:OCN18 NSR15:NSR18 NIV15:NIV18 MYZ15:MYZ18 MPD15:MPD18 MFH15:MFH18 LVL15:LVL18 LLP15:LLP18 LBT15:LBT18 KRX15:KRX18 KIB15:KIB18 JYF15:JYF18 JOJ15:JOJ18 JEN15:JEN18 IUR15:IUR18 IKV15:IKV18 IAZ15:IAZ18 HRD15:HRD18 HHH15:HHH18 GXL15:GXL18 GNP15:GNP18 GDT15:GDT18 FTX15:FTX18 FKB15:FKB18 FAF15:FAF18 EQJ15:EQJ18 EGN15:EGN18 DWR15:DWR18 DMV15:DMV18 DCZ15:DCZ18 CTD15:CTD18 CJH15:CJH18 BZL15:BZL18 BPP15:BPP18 BFT15:BFT18 AVX15:AVX18 AMB15:AMB18 ACF15:ACF18 SJ15:SJ18 IN15:IN18" xr:uid="{8A145826-875E-465A-AE1D-978C936747A0}">
      <formula1>0</formula1>
    </dataValidation>
    <dataValidation type="list" operator="greaterThan" allowBlank="1" showInputMessage="1" showErrorMessage="1" sqref="WUV983059 G65555 IJ65555 SF65555 ACB65555 ALX65555 AVT65555 BFP65555 BPL65555 BZH65555 CJD65555 CSZ65555 DCV65555 DMR65555 DWN65555 EGJ65555 EQF65555 FAB65555 FJX65555 FTT65555 GDP65555 GNL65555 GXH65555 HHD65555 HQZ65555 IAV65555 IKR65555 IUN65555 JEJ65555 JOF65555 JYB65555 KHX65555 KRT65555 LBP65555 LLL65555 LVH65555 MFD65555 MOZ65555 MYV65555 NIR65555 NSN65555 OCJ65555 OMF65555 OWB65555 PFX65555 PPT65555 PZP65555 QJL65555 QTH65555 RDD65555 RMZ65555 RWV65555 SGR65555 SQN65555 TAJ65555 TKF65555 TUB65555 UDX65555 UNT65555 UXP65555 VHL65555 VRH65555 WBD65555 WKZ65555 WUV65555 G131091 IJ131091 SF131091 ACB131091 ALX131091 AVT131091 BFP131091 BPL131091 BZH131091 CJD131091 CSZ131091 DCV131091 DMR131091 DWN131091 EGJ131091 EQF131091 FAB131091 FJX131091 FTT131091 GDP131091 GNL131091 GXH131091 HHD131091 HQZ131091 IAV131091 IKR131091 IUN131091 JEJ131091 JOF131091 JYB131091 KHX131091 KRT131091 LBP131091 LLL131091 LVH131091 MFD131091 MOZ131091 MYV131091 NIR131091 NSN131091 OCJ131091 OMF131091 OWB131091 PFX131091 PPT131091 PZP131091 QJL131091 QTH131091 RDD131091 RMZ131091 RWV131091 SGR131091 SQN131091 TAJ131091 TKF131091 TUB131091 UDX131091 UNT131091 UXP131091 VHL131091 VRH131091 WBD131091 WKZ131091 WUV131091 G196627 IJ196627 SF196627 ACB196627 ALX196627 AVT196627 BFP196627 BPL196627 BZH196627 CJD196627 CSZ196627 DCV196627 DMR196627 DWN196627 EGJ196627 EQF196627 FAB196627 FJX196627 FTT196627 GDP196627 GNL196627 GXH196627 HHD196627 HQZ196627 IAV196627 IKR196627 IUN196627 JEJ196627 JOF196627 JYB196627 KHX196627 KRT196627 LBP196627 LLL196627 LVH196627 MFD196627 MOZ196627 MYV196627 NIR196627 NSN196627 OCJ196627 OMF196627 OWB196627 PFX196627 PPT196627 PZP196627 QJL196627 QTH196627 RDD196627 RMZ196627 RWV196627 SGR196627 SQN196627 TAJ196627 TKF196627 TUB196627 UDX196627 UNT196627 UXP196627 VHL196627 VRH196627 WBD196627 WKZ196627 WUV196627 G262163 IJ262163 SF262163 ACB262163 ALX262163 AVT262163 BFP262163 BPL262163 BZH262163 CJD262163 CSZ262163 DCV262163 DMR262163 DWN262163 EGJ262163 EQF262163 FAB262163 FJX262163 FTT262163 GDP262163 GNL262163 GXH262163 HHD262163 HQZ262163 IAV262163 IKR262163 IUN262163 JEJ262163 JOF262163 JYB262163 KHX262163 KRT262163 LBP262163 LLL262163 LVH262163 MFD262163 MOZ262163 MYV262163 NIR262163 NSN262163 OCJ262163 OMF262163 OWB262163 PFX262163 PPT262163 PZP262163 QJL262163 QTH262163 RDD262163 RMZ262163 RWV262163 SGR262163 SQN262163 TAJ262163 TKF262163 TUB262163 UDX262163 UNT262163 UXP262163 VHL262163 VRH262163 WBD262163 WKZ262163 WUV262163 G327699 IJ327699 SF327699 ACB327699 ALX327699 AVT327699 BFP327699 BPL327699 BZH327699 CJD327699 CSZ327699 DCV327699 DMR327699 DWN327699 EGJ327699 EQF327699 FAB327699 FJX327699 FTT327699 GDP327699 GNL327699 GXH327699 HHD327699 HQZ327699 IAV327699 IKR327699 IUN327699 JEJ327699 JOF327699 JYB327699 KHX327699 KRT327699 LBP327699 LLL327699 LVH327699 MFD327699 MOZ327699 MYV327699 NIR327699 NSN327699 OCJ327699 OMF327699 OWB327699 PFX327699 PPT327699 PZP327699 QJL327699 QTH327699 RDD327699 RMZ327699 RWV327699 SGR327699 SQN327699 TAJ327699 TKF327699 TUB327699 UDX327699 UNT327699 UXP327699 VHL327699 VRH327699 WBD327699 WKZ327699 WUV327699 G393235 IJ393235 SF393235 ACB393235 ALX393235 AVT393235 BFP393235 BPL393235 BZH393235 CJD393235 CSZ393235 DCV393235 DMR393235 DWN393235 EGJ393235 EQF393235 FAB393235 FJX393235 FTT393235 GDP393235 GNL393235 GXH393235 HHD393235 HQZ393235 IAV393235 IKR393235 IUN393235 JEJ393235 JOF393235 JYB393235 KHX393235 KRT393235 LBP393235 LLL393235 LVH393235 MFD393235 MOZ393235 MYV393235 NIR393235 NSN393235 OCJ393235 OMF393235 OWB393235 PFX393235 PPT393235 PZP393235 QJL393235 QTH393235 RDD393235 RMZ393235 RWV393235 SGR393235 SQN393235 TAJ393235 TKF393235 TUB393235 UDX393235 UNT393235 UXP393235 VHL393235 VRH393235 WBD393235 WKZ393235 WUV393235 G458771 IJ458771 SF458771 ACB458771 ALX458771 AVT458771 BFP458771 BPL458771 BZH458771 CJD458771 CSZ458771 DCV458771 DMR458771 DWN458771 EGJ458771 EQF458771 FAB458771 FJX458771 FTT458771 GDP458771 GNL458771 GXH458771 HHD458771 HQZ458771 IAV458771 IKR458771 IUN458771 JEJ458771 JOF458771 JYB458771 KHX458771 KRT458771 LBP458771 LLL458771 LVH458771 MFD458771 MOZ458771 MYV458771 NIR458771 NSN458771 OCJ458771 OMF458771 OWB458771 PFX458771 PPT458771 PZP458771 QJL458771 QTH458771 RDD458771 RMZ458771 RWV458771 SGR458771 SQN458771 TAJ458771 TKF458771 TUB458771 UDX458771 UNT458771 UXP458771 VHL458771 VRH458771 WBD458771 WKZ458771 WUV458771 G524307 IJ524307 SF524307 ACB524307 ALX524307 AVT524307 BFP524307 BPL524307 BZH524307 CJD524307 CSZ524307 DCV524307 DMR524307 DWN524307 EGJ524307 EQF524307 FAB524307 FJX524307 FTT524307 GDP524307 GNL524307 GXH524307 HHD524307 HQZ524307 IAV524307 IKR524307 IUN524307 JEJ524307 JOF524307 JYB524307 KHX524307 KRT524307 LBP524307 LLL524307 LVH524307 MFD524307 MOZ524307 MYV524307 NIR524307 NSN524307 OCJ524307 OMF524307 OWB524307 PFX524307 PPT524307 PZP524307 QJL524307 QTH524307 RDD524307 RMZ524307 RWV524307 SGR524307 SQN524307 TAJ524307 TKF524307 TUB524307 UDX524307 UNT524307 UXP524307 VHL524307 VRH524307 WBD524307 WKZ524307 WUV524307 G589843 IJ589843 SF589843 ACB589843 ALX589843 AVT589843 BFP589843 BPL589843 BZH589843 CJD589843 CSZ589843 DCV589843 DMR589843 DWN589843 EGJ589843 EQF589843 FAB589843 FJX589843 FTT589843 GDP589843 GNL589843 GXH589843 HHD589843 HQZ589843 IAV589843 IKR589843 IUN589843 JEJ589843 JOF589843 JYB589843 KHX589843 KRT589843 LBP589843 LLL589843 LVH589843 MFD589843 MOZ589843 MYV589843 NIR589843 NSN589843 OCJ589843 OMF589843 OWB589843 PFX589843 PPT589843 PZP589843 QJL589843 QTH589843 RDD589843 RMZ589843 RWV589843 SGR589843 SQN589843 TAJ589843 TKF589843 TUB589843 UDX589843 UNT589843 UXP589843 VHL589843 VRH589843 WBD589843 WKZ589843 WUV589843 G655379 IJ655379 SF655379 ACB655379 ALX655379 AVT655379 BFP655379 BPL655379 BZH655379 CJD655379 CSZ655379 DCV655379 DMR655379 DWN655379 EGJ655379 EQF655379 FAB655379 FJX655379 FTT655379 GDP655379 GNL655379 GXH655379 HHD655379 HQZ655379 IAV655379 IKR655379 IUN655379 JEJ655379 JOF655379 JYB655379 KHX655379 KRT655379 LBP655379 LLL655379 LVH655379 MFD655379 MOZ655379 MYV655379 NIR655379 NSN655379 OCJ655379 OMF655379 OWB655379 PFX655379 PPT655379 PZP655379 QJL655379 QTH655379 RDD655379 RMZ655379 RWV655379 SGR655379 SQN655379 TAJ655379 TKF655379 TUB655379 UDX655379 UNT655379 UXP655379 VHL655379 VRH655379 WBD655379 WKZ655379 WUV655379 G720915 IJ720915 SF720915 ACB720915 ALX720915 AVT720915 BFP720915 BPL720915 BZH720915 CJD720915 CSZ720915 DCV720915 DMR720915 DWN720915 EGJ720915 EQF720915 FAB720915 FJX720915 FTT720915 GDP720915 GNL720915 GXH720915 HHD720915 HQZ720915 IAV720915 IKR720915 IUN720915 JEJ720915 JOF720915 JYB720915 KHX720915 KRT720915 LBP720915 LLL720915 LVH720915 MFD720915 MOZ720915 MYV720915 NIR720915 NSN720915 OCJ720915 OMF720915 OWB720915 PFX720915 PPT720915 PZP720915 QJL720915 QTH720915 RDD720915 RMZ720915 RWV720915 SGR720915 SQN720915 TAJ720915 TKF720915 TUB720915 UDX720915 UNT720915 UXP720915 VHL720915 VRH720915 WBD720915 WKZ720915 WUV720915 G786451 IJ786451 SF786451 ACB786451 ALX786451 AVT786451 BFP786451 BPL786451 BZH786451 CJD786451 CSZ786451 DCV786451 DMR786451 DWN786451 EGJ786451 EQF786451 FAB786451 FJX786451 FTT786451 GDP786451 GNL786451 GXH786451 HHD786451 HQZ786451 IAV786451 IKR786451 IUN786451 JEJ786451 JOF786451 JYB786451 KHX786451 KRT786451 LBP786451 LLL786451 LVH786451 MFD786451 MOZ786451 MYV786451 NIR786451 NSN786451 OCJ786451 OMF786451 OWB786451 PFX786451 PPT786451 PZP786451 QJL786451 QTH786451 RDD786451 RMZ786451 RWV786451 SGR786451 SQN786451 TAJ786451 TKF786451 TUB786451 UDX786451 UNT786451 UXP786451 VHL786451 VRH786451 WBD786451 WKZ786451 WUV786451 G851987 IJ851987 SF851987 ACB851987 ALX851987 AVT851987 BFP851987 BPL851987 BZH851987 CJD851987 CSZ851987 DCV851987 DMR851987 DWN851987 EGJ851987 EQF851987 FAB851987 FJX851987 FTT851987 GDP851987 GNL851987 GXH851987 HHD851987 HQZ851987 IAV851987 IKR851987 IUN851987 JEJ851987 JOF851987 JYB851987 KHX851987 KRT851987 LBP851987 LLL851987 LVH851987 MFD851987 MOZ851987 MYV851987 NIR851987 NSN851987 OCJ851987 OMF851987 OWB851987 PFX851987 PPT851987 PZP851987 QJL851987 QTH851987 RDD851987 RMZ851987 RWV851987 SGR851987 SQN851987 TAJ851987 TKF851987 TUB851987 UDX851987 UNT851987 UXP851987 VHL851987 VRH851987 WBD851987 WKZ851987 WUV851987 G917523 IJ917523 SF917523 ACB917523 ALX917523 AVT917523 BFP917523 BPL917523 BZH917523 CJD917523 CSZ917523 DCV917523 DMR917523 DWN917523 EGJ917523 EQF917523 FAB917523 FJX917523 FTT917523 GDP917523 GNL917523 GXH917523 HHD917523 HQZ917523 IAV917523 IKR917523 IUN917523 JEJ917523 JOF917523 JYB917523 KHX917523 KRT917523 LBP917523 LLL917523 LVH917523 MFD917523 MOZ917523 MYV917523 NIR917523 NSN917523 OCJ917523 OMF917523 OWB917523 PFX917523 PPT917523 PZP917523 QJL917523 QTH917523 RDD917523 RMZ917523 RWV917523 SGR917523 SQN917523 TAJ917523 TKF917523 TUB917523 UDX917523 UNT917523 UXP917523 VHL917523 VRH917523 WBD917523 WKZ917523 WUV917523 G983059 IJ983059 SF983059 ACB983059 ALX983059 AVT983059 BFP983059 BPL983059 BZH983059 CJD983059 CSZ983059 DCV983059 DMR983059 DWN983059 EGJ983059 EQF983059 FAB983059 FJX983059 FTT983059 GDP983059 GNL983059 GXH983059 HHD983059 HQZ983059 IAV983059 IKR983059 IUN983059 JEJ983059 JOF983059 JYB983059 KHX983059 KRT983059 LBP983059 LLL983059 LVH983059 MFD983059 MOZ983059 MYV983059 NIR983059 NSN983059 OCJ983059 OMF983059 OWB983059 PFX983059 PPT983059 PZP983059 QJL983059 QTH983059 RDD983059 RMZ983059 RWV983059 SGR983059 SQN983059 TAJ983059 TKF983059 TUB983059 UDX983059 UNT983059 UXP983059 VHL983059 VRH983059 WBD983059 WKZ983059 IJ15:IJ18 WUV15:WUV18 WKZ15:WKZ18 WBD15:WBD18 VRH15:VRH18 VHL15:VHL18 UXP15:UXP18 UNT15:UNT18 UDX15:UDX18 TUB15:TUB18 TKF15:TKF18 TAJ15:TAJ18 SQN15:SQN18 SGR15:SGR18 RWV15:RWV18 RMZ15:RMZ18 RDD15:RDD18 QTH15:QTH18 QJL15:QJL18 PZP15:PZP18 PPT15:PPT18 PFX15:PFX18 OWB15:OWB18 OMF15:OMF18 OCJ15:OCJ18 NSN15:NSN18 NIR15:NIR18 MYV15:MYV18 MOZ15:MOZ18 MFD15:MFD18 LVH15:LVH18 LLL15:LLL18 LBP15:LBP18 KRT15:KRT18 KHX15:KHX18 JYB15:JYB18 JOF15:JOF18 JEJ15:JEJ18 IUN15:IUN18 IKR15:IKR18 IAV15:IAV18 HQZ15:HQZ18 HHD15:HHD18 GXH15:GXH18 GNL15:GNL18 GDP15:GDP18 FTT15:FTT18 FJX15:FJX18 FAB15:FAB18 EQF15:EQF18 EGJ15:EGJ18 DWN15:DWN18 DMR15:DMR18 DCV15:DCV18 CSZ15:CSZ18 CJD15:CJD18 BZH15:BZH18 BPL15:BPL18 BFP15:BFP18 AVT15:AVT18 ALX15:ALX18 ACB15:ACB18 SF15:SF18" xr:uid="{707F681B-A93C-4EF5-B93F-F4A6D230D5E6}">
      <formula1>"0%,5%,12%,18%,28%"</formula1>
    </dataValidation>
    <dataValidation type="whole" operator="greaterThan" allowBlank="1" showInputMessage="1" showErrorMessage="1" sqref="WUT983059 E65555 IH65555 SD65555 ABZ65555 ALV65555 AVR65555 BFN65555 BPJ65555 BZF65555 CJB65555 CSX65555 DCT65555 DMP65555 DWL65555 EGH65555 EQD65555 EZZ65555 FJV65555 FTR65555 GDN65555 GNJ65555 GXF65555 HHB65555 HQX65555 IAT65555 IKP65555 IUL65555 JEH65555 JOD65555 JXZ65555 KHV65555 KRR65555 LBN65555 LLJ65555 LVF65555 MFB65555 MOX65555 MYT65555 NIP65555 NSL65555 OCH65555 OMD65555 OVZ65555 PFV65555 PPR65555 PZN65555 QJJ65555 QTF65555 RDB65555 RMX65555 RWT65555 SGP65555 SQL65555 TAH65555 TKD65555 TTZ65555 UDV65555 UNR65555 UXN65555 VHJ65555 VRF65555 WBB65555 WKX65555 WUT65555 E131091 IH131091 SD131091 ABZ131091 ALV131091 AVR131091 BFN131091 BPJ131091 BZF131091 CJB131091 CSX131091 DCT131091 DMP131091 DWL131091 EGH131091 EQD131091 EZZ131091 FJV131091 FTR131091 GDN131091 GNJ131091 GXF131091 HHB131091 HQX131091 IAT131091 IKP131091 IUL131091 JEH131091 JOD131091 JXZ131091 KHV131091 KRR131091 LBN131091 LLJ131091 LVF131091 MFB131091 MOX131091 MYT131091 NIP131091 NSL131091 OCH131091 OMD131091 OVZ131091 PFV131091 PPR131091 PZN131091 QJJ131091 QTF131091 RDB131091 RMX131091 RWT131091 SGP131091 SQL131091 TAH131091 TKD131091 TTZ131091 UDV131091 UNR131091 UXN131091 VHJ131091 VRF131091 WBB131091 WKX131091 WUT131091 E196627 IH196627 SD196627 ABZ196627 ALV196627 AVR196627 BFN196627 BPJ196627 BZF196627 CJB196627 CSX196627 DCT196627 DMP196627 DWL196627 EGH196627 EQD196627 EZZ196627 FJV196627 FTR196627 GDN196627 GNJ196627 GXF196627 HHB196627 HQX196627 IAT196627 IKP196627 IUL196627 JEH196627 JOD196627 JXZ196627 KHV196627 KRR196627 LBN196627 LLJ196627 LVF196627 MFB196627 MOX196627 MYT196627 NIP196627 NSL196627 OCH196627 OMD196627 OVZ196627 PFV196627 PPR196627 PZN196627 QJJ196627 QTF196627 RDB196627 RMX196627 RWT196627 SGP196627 SQL196627 TAH196627 TKD196627 TTZ196627 UDV196627 UNR196627 UXN196627 VHJ196627 VRF196627 WBB196627 WKX196627 WUT196627 E262163 IH262163 SD262163 ABZ262163 ALV262163 AVR262163 BFN262163 BPJ262163 BZF262163 CJB262163 CSX262163 DCT262163 DMP262163 DWL262163 EGH262163 EQD262163 EZZ262163 FJV262163 FTR262163 GDN262163 GNJ262163 GXF262163 HHB262163 HQX262163 IAT262163 IKP262163 IUL262163 JEH262163 JOD262163 JXZ262163 KHV262163 KRR262163 LBN262163 LLJ262163 LVF262163 MFB262163 MOX262163 MYT262163 NIP262163 NSL262163 OCH262163 OMD262163 OVZ262163 PFV262163 PPR262163 PZN262163 QJJ262163 QTF262163 RDB262163 RMX262163 RWT262163 SGP262163 SQL262163 TAH262163 TKD262163 TTZ262163 UDV262163 UNR262163 UXN262163 VHJ262163 VRF262163 WBB262163 WKX262163 WUT262163 E327699 IH327699 SD327699 ABZ327699 ALV327699 AVR327699 BFN327699 BPJ327699 BZF327699 CJB327699 CSX327699 DCT327699 DMP327699 DWL327699 EGH327699 EQD327699 EZZ327699 FJV327699 FTR327699 GDN327699 GNJ327699 GXF327699 HHB327699 HQX327699 IAT327699 IKP327699 IUL327699 JEH327699 JOD327699 JXZ327699 KHV327699 KRR327699 LBN327699 LLJ327699 LVF327699 MFB327699 MOX327699 MYT327699 NIP327699 NSL327699 OCH327699 OMD327699 OVZ327699 PFV327699 PPR327699 PZN327699 QJJ327699 QTF327699 RDB327699 RMX327699 RWT327699 SGP327699 SQL327699 TAH327699 TKD327699 TTZ327699 UDV327699 UNR327699 UXN327699 VHJ327699 VRF327699 WBB327699 WKX327699 WUT327699 E393235 IH393235 SD393235 ABZ393235 ALV393235 AVR393235 BFN393235 BPJ393235 BZF393235 CJB393235 CSX393235 DCT393235 DMP393235 DWL393235 EGH393235 EQD393235 EZZ393235 FJV393235 FTR393235 GDN393235 GNJ393235 GXF393235 HHB393235 HQX393235 IAT393235 IKP393235 IUL393235 JEH393235 JOD393235 JXZ393235 KHV393235 KRR393235 LBN393235 LLJ393235 LVF393235 MFB393235 MOX393235 MYT393235 NIP393235 NSL393235 OCH393235 OMD393235 OVZ393235 PFV393235 PPR393235 PZN393235 QJJ393235 QTF393235 RDB393235 RMX393235 RWT393235 SGP393235 SQL393235 TAH393235 TKD393235 TTZ393235 UDV393235 UNR393235 UXN393235 VHJ393235 VRF393235 WBB393235 WKX393235 WUT393235 E458771 IH458771 SD458771 ABZ458771 ALV458771 AVR458771 BFN458771 BPJ458771 BZF458771 CJB458771 CSX458771 DCT458771 DMP458771 DWL458771 EGH458771 EQD458771 EZZ458771 FJV458771 FTR458771 GDN458771 GNJ458771 GXF458771 HHB458771 HQX458771 IAT458771 IKP458771 IUL458771 JEH458771 JOD458771 JXZ458771 KHV458771 KRR458771 LBN458771 LLJ458771 LVF458771 MFB458771 MOX458771 MYT458771 NIP458771 NSL458771 OCH458771 OMD458771 OVZ458771 PFV458771 PPR458771 PZN458771 QJJ458771 QTF458771 RDB458771 RMX458771 RWT458771 SGP458771 SQL458771 TAH458771 TKD458771 TTZ458771 UDV458771 UNR458771 UXN458771 VHJ458771 VRF458771 WBB458771 WKX458771 WUT458771 E524307 IH524307 SD524307 ABZ524307 ALV524307 AVR524307 BFN524307 BPJ524307 BZF524307 CJB524307 CSX524307 DCT524307 DMP524307 DWL524307 EGH524307 EQD524307 EZZ524307 FJV524307 FTR524307 GDN524307 GNJ524307 GXF524307 HHB524307 HQX524307 IAT524307 IKP524307 IUL524307 JEH524307 JOD524307 JXZ524307 KHV524307 KRR524307 LBN524307 LLJ524307 LVF524307 MFB524307 MOX524307 MYT524307 NIP524307 NSL524307 OCH524307 OMD524307 OVZ524307 PFV524307 PPR524307 PZN524307 QJJ524307 QTF524307 RDB524307 RMX524307 RWT524307 SGP524307 SQL524307 TAH524307 TKD524307 TTZ524307 UDV524307 UNR524307 UXN524307 VHJ524307 VRF524307 WBB524307 WKX524307 WUT524307 E589843 IH589843 SD589843 ABZ589843 ALV589843 AVR589843 BFN589843 BPJ589843 BZF589843 CJB589843 CSX589843 DCT589843 DMP589843 DWL589843 EGH589843 EQD589843 EZZ589843 FJV589843 FTR589843 GDN589843 GNJ589843 GXF589843 HHB589843 HQX589843 IAT589843 IKP589843 IUL589843 JEH589843 JOD589843 JXZ589843 KHV589843 KRR589843 LBN589843 LLJ589843 LVF589843 MFB589843 MOX589843 MYT589843 NIP589843 NSL589843 OCH589843 OMD589843 OVZ589843 PFV589843 PPR589843 PZN589843 QJJ589843 QTF589843 RDB589843 RMX589843 RWT589843 SGP589843 SQL589843 TAH589843 TKD589843 TTZ589843 UDV589843 UNR589843 UXN589843 VHJ589843 VRF589843 WBB589843 WKX589843 WUT589843 E655379 IH655379 SD655379 ABZ655379 ALV655379 AVR655379 BFN655379 BPJ655379 BZF655379 CJB655379 CSX655379 DCT655379 DMP655379 DWL655379 EGH655379 EQD655379 EZZ655379 FJV655379 FTR655379 GDN655379 GNJ655379 GXF655379 HHB655379 HQX655379 IAT655379 IKP655379 IUL655379 JEH655379 JOD655379 JXZ655379 KHV655379 KRR655379 LBN655379 LLJ655379 LVF655379 MFB655379 MOX655379 MYT655379 NIP655379 NSL655379 OCH655379 OMD655379 OVZ655379 PFV655379 PPR655379 PZN655379 QJJ655379 QTF655379 RDB655379 RMX655379 RWT655379 SGP655379 SQL655379 TAH655379 TKD655379 TTZ655379 UDV655379 UNR655379 UXN655379 VHJ655379 VRF655379 WBB655379 WKX655379 WUT655379 E720915 IH720915 SD720915 ABZ720915 ALV720915 AVR720915 BFN720915 BPJ720915 BZF720915 CJB720915 CSX720915 DCT720915 DMP720915 DWL720915 EGH720915 EQD720915 EZZ720915 FJV720915 FTR720915 GDN720915 GNJ720915 GXF720915 HHB720915 HQX720915 IAT720915 IKP720915 IUL720915 JEH720915 JOD720915 JXZ720915 KHV720915 KRR720915 LBN720915 LLJ720915 LVF720915 MFB720915 MOX720915 MYT720915 NIP720915 NSL720915 OCH720915 OMD720915 OVZ720915 PFV720915 PPR720915 PZN720915 QJJ720915 QTF720915 RDB720915 RMX720915 RWT720915 SGP720915 SQL720915 TAH720915 TKD720915 TTZ720915 UDV720915 UNR720915 UXN720915 VHJ720915 VRF720915 WBB720915 WKX720915 WUT720915 E786451 IH786451 SD786451 ABZ786451 ALV786451 AVR786451 BFN786451 BPJ786451 BZF786451 CJB786451 CSX786451 DCT786451 DMP786451 DWL786451 EGH786451 EQD786451 EZZ786451 FJV786451 FTR786451 GDN786451 GNJ786451 GXF786451 HHB786451 HQX786451 IAT786451 IKP786451 IUL786451 JEH786451 JOD786451 JXZ786451 KHV786451 KRR786451 LBN786451 LLJ786451 LVF786451 MFB786451 MOX786451 MYT786451 NIP786451 NSL786451 OCH786451 OMD786451 OVZ786451 PFV786451 PPR786451 PZN786451 QJJ786451 QTF786451 RDB786451 RMX786451 RWT786451 SGP786451 SQL786451 TAH786451 TKD786451 TTZ786451 UDV786451 UNR786451 UXN786451 VHJ786451 VRF786451 WBB786451 WKX786451 WUT786451 E851987 IH851987 SD851987 ABZ851987 ALV851987 AVR851987 BFN851987 BPJ851987 BZF851987 CJB851987 CSX851987 DCT851987 DMP851987 DWL851987 EGH851987 EQD851987 EZZ851987 FJV851987 FTR851987 GDN851987 GNJ851987 GXF851987 HHB851987 HQX851987 IAT851987 IKP851987 IUL851987 JEH851987 JOD851987 JXZ851987 KHV851987 KRR851987 LBN851987 LLJ851987 LVF851987 MFB851987 MOX851987 MYT851987 NIP851987 NSL851987 OCH851987 OMD851987 OVZ851987 PFV851987 PPR851987 PZN851987 QJJ851987 QTF851987 RDB851987 RMX851987 RWT851987 SGP851987 SQL851987 TAH851987 TKD851987 TTZ851987 UDV851987 UNR851987 UXN851987 VHJ851987 VRF851987 WBB851987 WKX851987 WUT851987 E917523 IH917523 SD917523 ABZ917523 ALV917523 AVR917523 BFN917523 BPJ917523 BZF917523 CJB917523 CSX917523 DCT917523 DMP917523 DWL917523 EGH917523 EQD917523 EZZ917523 FJV917523 FTR917523 GDN917523 GNJ917523 GXF917523 HHB917523 HQX917523 IAT917523 IKP917523 IUL917523 JEH917523 JOD917523 JXZ917523 KHV917523 KRR917523 LBN917523 LLJ917523 LVF917523 MFB917523 MOX917523 MYT917523 NIP917523 NSL917523 OCH917523 OMD917523 OVZ917523 PFV917523 PPR917523 PZN917523 QJJ917523 QTF917523 RDB917523 RMX917523 RWT917523 SGP917523 SQL917523 TAH917523 TKD917523 TTZ917523 UDV917523 UNR917523 UXN917523 VHJ917523 VRF917523 WBB917523 WKX917523 WUT917523 E983059 IH983059 SD983059 ABZ983059 ALV983059 AVR983059 BFN983059 BPJ983059 BZF983059 CJB983059 CSX983059 DCT983059 DMP983059 DWL983059 EGH983059 EQD983059 EZZ983059 FJV983059 FTR983059 GDN983059 GNJ983059 GXF983059 HHB983059 HQX983059 IAT983059 IKP983059 IUL983059 JEH983059 JOD983059 JXZ983059 KHV983059 KRR983059 LBN983059 LLJ983059 LVF983059 MFB983059 MOX983059 MYT983059 NIP983059 NSL983059 OCH983059 OMD983059 OVZ983059 PFV983059 PPR983059 PZN983059 QJJ983059 QTF983059 RDB983059 RMX983059 RWT983059 SGP983059 SQL983059 TAH983059 TKD983059 TTZ983059 UDV983059 UNR983059 UXN983059 VHJ983059 VRF983059 WBB983059 WKX983059 IH15:IH18 WUT15:WUT18 WKX15:WKX18 WBB15:WBB18 VRF15:VRF18 VHJ15:VHJ18 UXN15:UXN18 UNR15:UNR18 UDV15:UDV18 TTZ15:TTZ18 TKD15:TKD18 TAH15:TAH18 SQL15:SQL18 SGP15:SGP18 RWT15:RWT18 RMX15:RMX18 RDB15:RDB18 QTF15:QTF18 QJJ15:QJJ18 PZN15:PZN18 PPR15:PPR18 PFV15:PFV18 OVZ15:OVZ18 OMD15:OMD18 OCH15:OCH18 NSL15:NSL18 NIP15:NIP18 MYT15:MYT18 MOX15:MOX18 MFB15:MFB18 LVF15:LVF18 LLJ15:LLJ18 LBN15:LBN18 KRR15:KRR18 KHV15:KHV18 JXZ15:JXZ18 JOD15:JOD18 JEH15:JEH18 IUL15:IUL18 IKP15:IKP18 IAT15:IAT18 HQX15:HQX18 HHB15:HHB18 GXF15:GXF18 GNJ15:GNJ18 GDN15:GDN18 FTR15:FTR18 FJV15:FJV18 EZZ15:EZZ18 EQD15:EQD18 EGH15:EGH18 DWL15:DWL18 DMP15:DMP18 DCT15:DCT18 CSX15:CSX18 CJB15:CJB18 BZF15:BZF18 BPJ15:BPJ18 BFN15:BFN18 AVR15:AVR18 ALV15:ALV18 ABZ15:ABZ18 SD15:SD18" xr:uid="{334C0B74-5CC5-47A8-8321-F348185F0565}">
      <formula1>1</formula1>
    </dataValidation>
    <dataValidation operator="greaterThan" allowBlank="1" showInputMessage="1" showErrorMessage="1" error="Enter only Numeric Value greater than zero or leave the cell blank !" sqref="WUV983055:WUV983056 G65551:G65552 IJ65551:IJ65552 SF65551:SF65552 ACB65551:ACB65552 ALX65551:ALX65552 AVT65551:AVT65552 BFP65551:BFP65552 BPL65551:BPL65552 BZH65551:BZH65552 CJD65551:CJD65552 CSZ65551:CSZ65552 DCV65551:DCV65552 DMR65551:DMR65552 DWN65551:DWN65552 EGJ65551:EGJ65552 EQF65551:EQF65552 FAB65551:FAB65552 FJX65551:FJX65552 FTT65551:FTT65552 GDP65551:GDP65552 GNL65551:GNL65552 GXH65551:GXH65552 HHD65551:HHD65552 HQZ65551:HQZ65552 IAV65551:IAV65552 IKR65551:IKR65552 IUN65551:IUN65552 JEJ65551:JEJ65552 JOF65551:JOF65552 JYB65551:JYB65552 KHX65551:KHX65552 KRT65551:KRT65552 LBP65551:LBP65552 LLL65551:LLL65552 LVH65551:LVH65552 MFD65551:MFD65552 MOZ65551:MOZ65552 MYV65551:MYV65552 NIR65551:NIR65552 NSN65551:NSN65552 OCJ65551:OCJ65552 OMF65551:OMF65552 OWB65551:OWB65552 PFX65551:PFX65552 PPT65551:PPT65552 PZP65551:PZP65552 QJL65551:QJL65552 QTH65551:QTH65552 RDD65551:RDD65552 RMZ65551:RMZ65552 RWV65551:RWV65552 SGR65551:SGR65552 SQN65551:SQN65552 TAJ65551:TAJ65552 TKF65551:TKF65552 TUB65551:TUB65552 UDX65551:UDX65552 UNT65551:UNT65552 UXP65551:UXP65552 VHL65551:VHL65552 VRH65551:VRH65552 WBD65551:WBD65552 WKZ65551:WKZ65552 WUV65551:WUV65552 G131087:G131088 IJ131087:IJ131088 SF131087:SF131088 ACB131087:ACB131088 ALX131087:ALX131088 AVT131087:AVT131088 BFP131087:BFP131088 BPL131087:BPL131088 BZH131087:BZH131088 CJD131087:CJD131088 CSZ131087:CSZ131088 DCV131087:DCV131088 DMR131087:DMR131088 DWN131087:DWN131088 EGJ131087:EGJ131088 EQF131087:EQF131088 FAB131087:FAB131088 FJX131087:FJX131088 FTT131087:FTT131088 GDP131087:GDP131088 GNL131087:GNL131088 GXH131087:GXH131088 HHD131087:HHD131088 HQZ131087:HQZ131088 IAV131087:IAV131088 IKR131087:IKR131088 IUN131087:IUN131088 JEJ131087:JEJ131088 JOF131087:JOF131088 JYB131087:JYB131088 KHX131087:KHX131088 KRT131087:KRT131088 LBP131087:LBP131088 LLL131087:LLL131088 LVH131087:LVH131088 MFD131087:MFD131088 MOZ131087:MOZ131088 MYV131087:MYV131088 NIR131087:NIR131088 NSN131087:NSN131088 OCJ131087:OCJ131088 OMF131087:OMF131088 OWB131087:OWB131088 PFX131087:PFX131088 PPT131087:PPT131088 PZP131087:PZP131088 QJL131087:QJL131088 QTH131087:QTH131088 RDD131087:RDD131088 RMZ131087:RMZ131088 RWV131087:RWV131088 SGR131087:SGR131088 SQN131087:SQN131088 TAJ131087:TAJ131088 TKF131087:TKF131088 TUB131087:TUB131088 UDX131087:UDX131088 UNT131087:UNT131088 UXP131087:UXP131088 VHL131087:VHL131088 VRH131087:VRH131088 WBD131087:WBD131088 WKZ131087:WKZ131088 WUV131087:WUV131088 G196623:G196624 IJ196623:IJ196624 SF196623:SF196624 ACB196623:ACB196624 ALX196623:ALX196624 AVT196623:AVT196624 BFP196623:BFP196624 BPL196623:BPL196624 BZH196623:BZH196624 CJD196623:CJD196624 CSZ196623:CSZ196624 DCV196623:DCV196624 DMR196623:DMR196624 DWN196623:DWN196624 EGJ196623:EGJ196624 EQF196623:EQF196624 FAB196623:FAB196624 FJX196623:FJX196624 FTT196623:FTT196624 GDP196623:GDP196624 GNL196623:GNL196624 GXH196623:GXH196624 HHD196623:HHD196624 HQZ196623:HQZ196624 IAV196623:IAV196624 IKR196623:IKR196624 IUN196623:IUN196624 JEJ196623:JEJ196624 JOF196623:JOF196624 JYB196623:JYB196624 KHX196623:KHX196624 KRT196623:KRT196624 LBP196623:LBP196624 LLL196623:LLL196624 LVH196623:LVH196624 MFD196623:MFD196624 MOZ196623:MOZ196624 MYV196623:MYV196624 NIR196623:NIR196624 NSN196623:NSN196624 OCJ196623:OCJ196624 OMF196623:OMF196624 OWB196623:OWB196624 PFX196623:PFX196624 PPT196623:PPT196624 PZP196623:PZP196624 QJL196623:QJL196624 QTH196623:QTH196624 RDD196623:RDD196624 RMZ196623:RMZ196624 RWV196623:RWV196624 SGR196623:SGR196624 SQN196623:SQN196624 TAJ196623:TAJ196624 TKF196623:TKF196624 TUB196623:TUB196624 UDX196623:UDX196624 UNT196623:UNT196624 UXP196623:UXP196624 VHL196623:VHL196624 VRH196623:VRH196624 WBD196623:WBD196624 WKZ196623:WKZ196624 WUV196623:WUV196624 G262159:G262160 IJ262159:IJ262160 SF262159:SF262160 ACB262159:ACB262160 ALX262159:ALX262160 AVT262159:AVT262160 BFP262159:BFP262160 BPL262159:BPL262160 BZH262159:BZH262160 CJD262159:CJD262160 CSZ262159:CSZ262160 DCV262159:DCV262160 DMR262159:DMR262160 DWN262159:DWN262160 EGJ262159:EGJ262160 EQF262159:EQF262160 FAB262159:FAB262160 FJX262159:FJX262160 FTT262159:FTT262160 GDP262159:GDP262160 GNL262159:GNL262160 GXH262159:GXH262160 HHD262159:HHD262160 HQZ262159:HQZ262160 IAV262159:IAV262160 IKR262159:IKR262160 IUN262159:IUN262160 JEJ262159:JEJ262160 JOF262159:JOF262160 JYB262159:JYB262160 KHX262159:KHX262160 KRT262159:KRT262160 LBP262159:LBP262160 LLL262159:LLL262160 LVH262159:LVH262160 MFD262159:MFD262160 MOZ262159:MOZ262160 MYV262159:MYV262160 NIR262159:NIR262160 NSN262159:NSN262160 OCJ262159:OCJ262160 OMF262159:OMF262160 OWB262159:OWB262160 PFX262159:PFX262160 PPT262159:PPT262160 PZP262159:PZP262160 QJL262159:QJL262160 QTH262159:QTH262160 RDD262159:RDD262160 RMZ262159:RMZ262160 RWV262159:RWV262160 SGR262159:SGR262160 SQN262159:SQN262160 TAJ262159:TAJ262160 TKF262159:TKF262160 TUB262159:TUB262160 UDX262159:UDX262160 UNT262159:UNT262160 UXP262159:UXP262160 VHL262159:VHL262160 VRH262159:VRH262160 WBD262159:WBD262160 WKZ262159:WKZ262160 WUV262159:WUV262160 G327695:G327696 IJ327695:IJ327696 SF327695:SF327696 ACB327695:ACB327696 ALX327695:ALX327696 AVT327695:AVT327696 BFP327695:BFP327696 BPL327695:BPL327696 BZH327695:BZH327696 CJD327695:CJD327696 CSZ327695:CSZ327696 DCV327695:DCV327696 DMR327695:DMR327696 DWN327695:DWN327696 EGJ327695:EGJ327696 EQF327695:EQF327696 FAB327695:FAB327696 FJX327695:FJX327696 FTT327695:FTT327696 GDP327695:GDP327696 GNL327695:GNL327696 GXH327695:GXH327696 HHD327695:HHD327696 HQZ327695:HQZ327696 IAV327695:IAV327696 IKR327695:IKR327696 IUN327695:IUN327696 JEJ327695:JEJ327696 JOF327695:JOF327696 JYB327695:JYB327696 KHX327695:KHX327696 KRT327695:KRT327696 LBP327695:LBP327696 LLL327695:LLL327696 LVH327695:LVH327696 MFD327695:MFD327696 MOZ327695:MOZ327696 MYV327695:MYV327696 NIR327695:NIR327696 NSN327695:NSN327696 OCJ327695:OCJ327696 OMF327695:OMF327696 OWB327695:OWB327696 PFX327695:PFX327696 PPT327695:PPT327696 PZP327695:PZP327696 QJL327695:QJL327696 QTH327695:QTH327696 RDD327695:RDD327696 RMZ327695:RMZ327696 RWV327695:RWV327696 SGR327695:SGR327696 SQN327695:SQN327696 TAJ327695:TAJ327696 TKF327695:TKF327696 TUB327695:TUB327696 UDX327695:UDX327696 UNT327695:UNT327696 UXP327695:UXP327696 VHL327695:VHL327696 VRH327695:VRH327696 WBD327695:WBD327696 WKZ327695:WKZ327696 WUV327695:WUV327696 G393231:G393232 IJ393231:IJ393232 SF393231:SF393232 ACB393231:ACB393232 ALX393231:ALX393232 AVT393231:AVT393232 BFP393231:BFP393232 BPL393231:BPL393232 BZH393231:BZH393232 CJD393231:CJD393232 CSZ393231:CSZ393232 DCV393231:DCV393232 DMR393231:DMR393232 DWN393231:DWN393232 EGJ393231:EGJ393232 EQF393231:EQF393232 FAB393231:FAB393232 FJX393231:FJX393232 FTT393231:FTT393232 GDP393231:GDP393232 GNL393231:GNL393232 GXH393231:GXH393232 HHD393231:HHD393232 HQZ393231:HQZ393232 IAV393231:IAV393232 IKR393231:IKR393232 IUN393231:IUN393232 JEJ393231:JEJ393232 JOF393231:JOF393232 JYB393231:JYB393232 KHX393231:KHX393232 KRT393231:KRT393232 LBP393231:LBP393232 LLL393231:LLL393232 LVH393231:LVH393232 MFD393231:MFD393232 MOZ393231:MOZ393232 MYV393231:MYV393232 NIR393231:NIR393232 NSN393231:NSN393232 OCJ393231:OCJ393232 OMF393231:OMF393232 OWB393231:OWB393232 PFX393231:PFX393232 PPT393231:PPT393232 PZP393231:PZP393232 QJL393231:QJL393232 QTH393231:QTH393232 RDD393231:RDD393232 RMZ393231:RMZ393232 RWV393231:RWV393232 SGR393231:SGR393232 SQN393231:SQN393232 TAJ393231:TAJ393232 TKF393231:TKF393232 TUB393231:TUB393232 UDX393231:UDX393232 UNT393231:UNT393232 UXP393231:UXP393232 VHL393231:VHL393232 VRH393231:VRH393232 WBD393231:WBD393232 WKZ393231:WKZ393232 WUV393231:WUV393232 G458767:G458768 IJ458767:IJ458768 SF458767:SF458768 ACB458767:ACB458768 ALX458767:ALX458768 AVT458767:AVT458768 BFP458767:BFP458768 BPL458767:BPL458768 BZH458767:BZH458768 CJD458767:CJD458768 CSZ458767:CSZ458768 DCV458767:DCV458768 DMR458767:DMR458768 DWN458767:DWN458768 EGJ458767:EGJ458768 EQF458767:EQF458768 FAB458767:FAB458768 FJX458767:FJX458768 FTT458767:FTT458768 GDP458767:GDP458768 GNL458767:GNL458768 GXH458767:GXH458768 HHD458767:HHD458768 HQZ458767:HQZ458768 IAV458767:IAV458768 IKR458767:IKR458768 IUN458767:IUN458768 JEJ458767:JEJ458768 JOF458767:JOF458768 JYB458767:JYB458768 KHX458767:KHX458768 KRT458767:KRT458768 LBP458767:LBP458768 LLL458767:LLL458768 LVH458767:LVH458768 MFD458767:MFD458768 MOZ458767:MOZ458768 MYV458767:MYV458768 NIR458767:NIR458768 NSN458767:NSN458768 OCJ458767:OCJ458768 OMF458767:OMF458768 OWB458767:OWB458768 PFX458767:PFX458768 PPT458767:PPT458768 PZP458767:PZP458768 QJL458767:QJL458768 QTH458767:QTH458768 RDD458767:RDD458768 RMZ458767:RMZ458768 RWV458767:RWV458768 SGR458767:SGR458768 SQN458767:SQN458768 TAJ458767:TAJ458768 TKF458767:TKF458768 TUB458767:TUB458768 UDX458767:UDX458768 UNT458767:UNT458768 UXP458767:UXP458768 VHL458767:VHL458768 VRH458767:VRH458768 WBD458767:WBD458768 WKZ458767:WKZ458768 WUV458767:WUV458768 G524303:G524304 IJ524303:IJ524304 SF524303:SF524304 ACB524303:ACB524304 ALX524303:ALX524304 AVT524303:AVT524304 BFP524303:BFP524304 BPL524303:BPL524304 BZH524303:BZH524304 CJD524303:CJD524304 CSZ524303:CSZ524304 DCV524303:DCV524304 DMR524303:DMR524304 DWN524303:DWN524304 EGJ524303:EGJ524304 EQF524303:EQF524304 FAB524303:FAB524304 FJX524303:FJX524304 FTT524303:FTT524304 GDP524303:GDP524304 GNL524303:GNL524304 GXH524303:GXH524304 HHD524303:HHD524304 HQZ524303:HQZ524304 IAV524303:IAV524304 IKR524303:IKR524304 IUN524303:IUN524304 JEJ524303:JEJ524304 JOF524303:JOF524304 JYB524303:JYB524304 KHX524303:KHX524304 KRT524303:KRT524304 LBP524303:LBP524304 LLL524303:LLL524304 LVH524303:LVH524304 MFD524303:MFD524304 MOZ524303:MOZ524304 MYV524303:MYV524304 NIR524303:NIR524304 NSN524303:NSN524304 OCJ524303:OCJ524304 OMF524303:OMF524304 OWB524303:OWB524304 PFX524303:PFX524304 PPT524303:PPT524304 PZP524303:PZP524304 QJL524303:QJL524304 QTH524303:QTH524304 RDD524303:RDD524304 RMZ524303:RMZ524304 RWV524303:RWV524304 SGR524303:SGR524304 SQN524303:SQN524304 TAJ524303:TAJ524304 TKF524303:TKF524304 TUB524303:TUB524304 UDX524303:UDX524304 UNT524303:UNT524304 UXP524303:UXP524304 VHL524303:VHL524304 VRH524303:VRH524304 WBD524303:WBD524304 WKZ524303:WKZ524304 WUV524303:WUV524304 G589839:G589840 IJ589839:IJ589840 SF589839:SF589840 ACB589839:ACB589840 ALX589839:ALX589840 AVT589839:AVT589840 BFP589839:BFP589840 BPL589839:BPL589840 BZH589839:BZH589840 CJD589839:CJD589840 CSZ589839:CSZ589840 DCV589839:DCV589840 DMR589839:DMR589840 DWN589839:DWN589840 EGJ589839:EGJ589840 EQF589839:EQF589840 FAB589839:FAB589840 FJX589839:FJX589840 FTT589839:FTT589840 GDP589839:GDP589840 GNL589839:GNL589840 GXH589839:GXH589840 HHD589839:HHD589840 HQZ589839:HQZ589840 IAV589839:IAV589840 IKR589839:IKR589840 IUN589839:IUN589840 JEJ589839:JEJ589840 JOF589839:JOF589840 JYB589839:JYB589840 KHX589839:KHX589840 KRT589839:KRT589840 LBP589839:LBP589840 LLL589839:LLL589840 LVH589839:LVH589840 MFD589839:MFD589840 MOZ589839:MOZ589840 MYV589839:MYV589840 NIR589839:NIR589840 NSN589839:NSN589840 OCJ589839:OCJ589840 OMF589839:OMF589840 OWB589839:OWB589840 PFX589839:PFX589840 PPT589839:PPT589840 PZP589839:PZP589840 QJL589839:QJL589840 QTH589839:QTH589840 RDD589839:RDD589840 RMZ589839:RMZ589840 RWV589839:RWV589840 SGR589839:SGR589840 SQN589839:SQN589840 TAJ589839:TAJ589840 TKF589839:TKF589840 TUB589839:TUB589840 UDX589839:UDX589840 UNT589839:UNT589840 UXP589839:UXP589840 VHL589839:VHL589840 VRH589839:VRH589840 WBD589839:WBD589840 WKZ589839:WKZ589840 WUV589839:WUV589840 G655375:G655376 IJ655375:IJ655376 SF655375:SF655376 ACB655375:ACB655376 ALX655375:ALX655376 AVT655375:AVT655376 BFP655375:BFP655376 BPL655375:BPL655376 BZH655375:BZH655376 CJD655375:CJD655376 CSZ655375:CSZ655376 DCV655375:DCV655376 DMR655375:DMR655376 DWN655375:DWN655376 EGJ655375:EGJ655376 EQF655375:EQF655376 FAB655375:FAB655376 FJX655375:FJX655376 FTT655375:FTT655376 GDP655375:GDP655376 GNL655375:GNL655376 GXH655375:GXH655376 HHD655375:HHD655376 HQZ655375:HQZ655376 IAV655375:IAV655376 IKR655375:IKR655376 IUN655375:IUN655376 JEJ655375:JEJ655376 JOF655375:JOF655376 JYB655375:JYB655376 KHX655375:KHX655376 KRT655375:KRT655376 LBP655375:LBP655376 LLL655375:LLL655376 LVH655375:LVH655376 MFD655375:MFD655376 MOZ655375:MOZ655376 MYV655375:MYV655376 NIR655375:NIR655376 NSN655375:NSN655376 OCJ655375:OCJ655376 OMF655375:OMF655376 OWB655375:OWB655376 PFX655375:PFX655376 PPT655375:PPT655376 PZP655375:PZP655376 QJL655375:QJL655376 QTH655375:QTH655376 RDD655375:RDD655376 RMZ655375:RMZ655376 RWV655375:RWV655376 SGR655375:SGR655376 SQN655375:SQN655376 TAJ655375:TAJ655376 TKF655375:TKF655376 TUB655375:TUB655376 UDX655375:UDX655376 UNT655375:UNT655376 UXP655375:UXP655376 VHL655375:VHL655376 VRH655375:VRH655376 WBD655375:WBD655376 WKZ655375:WKZ655376 WUV655375:WUV655376 G720911:G720912 IJ720911:IJ720912 SF720911:SF720912 ACB720911:ACB720912 ALX720911:ALX720912 AVT720911:AVT720912 BFP720911:BFP720912 BPL720911:BPL720912 BZH720911:BZH720912 CJD720911:CJD720912 CSZ720911:CSZ720912 DCV720911:DCV720912 DMR720911:DMR720912 DWN720911:DWN720912 EGJ720911:EGJ720912 EQF720911:EQF720912 FAB720911:FAB720912 FJX720911:FJX720912 FTT720911:FTT720912 GDP720911:GDP720912 GNL720911:GNL720912 GXH720911:GXH720912 HHD720911:HHD720912 HQZ720911:HQZ720912 IAV720911:IAV720912 IKR720911:IKR720912 IUN720911:IUN720912 JEJ720911:JEJ720912 JOF720911:JOF720912 JYB720911:JYB720912 KHX720911:KHX720912 KRT720911:KRT720912 LBP720911:LBP720912 LLL720911:LLL720912 LVH720911:LVH720912 MFD720911:MFD720912 MOZ720911:MOZ720912 MYV720911:MYV720912 NIR720911:NIR720912 NSN720911:NSN720912 OCJ720911:OCJ720912 OMF720911:OMF720912 OWB720911:OWB720912 PFX720911:PFX720912 PPT720911:PPT720912 PZP720911:PZP720912 QJL720911:QJL720912 QTH720911:QTH720912 RDD720911:RDD720912 RMZ720911:RMZ720912 RWV720911:RWV720912 SGR720911:SGR720912 SQN720911:SQN720912 TAJ720911:TAJ720912 TKF720911:TKF720912 TUB720911:TUB720912 UDX720911:UDX720912 UNT720911:UNT720912 UXP720911:UXP720912 VHL720911:VHL720912 VRH720911:VRH720912 WBD720911:WBD720912 WKZ720911:WKZ720912 WUV720911:WUV720912 G786447:G786448 IJ786447:IJ786448 SF786447:SF786448 ACB786447:ACB786448 ALX786447:ALX786448 AVT786447:AVT786448 BFP786447:BFP786448 BPL786447:BPL786448 BZH786447:BZH786448 CJD786447:CJD786448 CSZ786447:CSZ786448 DCV786447:DCV786448 DMR786447:DMR786448 DWN786447:DWN786448 EGJ786447:EGJ786448 EQF786447:EQF786448 FAB786447:FAB786448 FJX786447:FJX786448 FTT786447:FTT786448 GDP786447:GDP786448 GNL786447:GNL786448 GXH786447:GXH786448 HHD786447:HHD786448 HQZ786447:HQZ786448 IAV786447:IAV786448 IKR786447:IKR786448 IUN786447:IUN786448 JEJ786447:JEJ786448 JOF786447:JOF786448 JYB786447:JYB786448 KHX786447:KHX786448 KRT786447:KRT786448 LBP786447:LBP786448 LLL786447:LLL786448 LVH786447:LVH786448 MFD786447:MFD786448 MOZ786447:MOZ786448 MYV786447:MYV786448 NIR786447:NIR786448 NSN786447:NSN786448 OCJ786447:OCJ786448 OMF786447:OMF786448 OWB786447:OWB786448 PFX786447:PFX786448 PPT786447:PPT786448 PZP786447:PZP786448 QJL786447:QJL786448 QTH786447:QTH786448 RDD786447:RDD786448 RMZ786447:RMZ786448 RWV786447:RWV786448 SGR786447:SGR786448 SQN786447:SQN786448 TAJ786447:TAJ786448 TKF786447:TKF786448 TUB786447:TUB786448 UDX786447:UDX786448 UNT786447:UNT786448 UXP786447:UXP786448 VHL786447:VHL786448 VRH786447:VRH786448 WBD786447:WBD786448 WKZ786447:WKZ786448 WUV786447:WUV786448 G851983:G851984 IJ851983:IJ851984 SF851983:SF851984 ACB851983:ACB851984 ALX851983:ALX851984 AVT851983:AVT851984 BFP851983:BFP851984 BPL851983:BPL851984 BZH851983:BZH851984 CJD851983:CJD851984 CSZ851983:CSZ851984 DCV851983:DCV851984 DMR851983:DMR851984 DWN851983:DWN851984 EGJ851983:EGJ851984 EQF851983:EQF851984 FAB851983:FAB851984 FJX851983:FJX851984 FTT851983:FTT851984 GDP851983:GDP851984 GNL851983:GNL851984 GXH851983:GXH851984 HHD851983:HHD851984 HQZ851983:HQZ851984 IAV851983:IAV851984 IKR851983:IKR851984 IUN851983:IUN851984 JEJ851983:JEJ851984 JOF851983:JOF851984 JYB851983:JYB851984 KHX851983:KHX851984 KRT851983:KRT851984 LBP851983:LBP851984 LLL851983:LLL851984 LVH851983:LVH851984 MFD851983:MFD851984 MOZ851983:MOZ851984 MYV851983:MYV851984 NIR851983:NIR851984 NSN851983:NSN851984 OCJ851983:OCJ851984 OMF851983:OMF851984 OWB851983:OWB851984 PFX851983:PFX851984 PPT851983:PPT851984 PZP851983:PZP851984 QJL851983:QJL851984 QTH851983:QTH851984 RDD851983:RDD851984 RMZ851983:RMZ851984 RWV851983:RWV851984 SGR851983:SGR851984 SQN851983:SQN851984 TAJ851983:TAJ851984 TKF851983:TKF851984 TUB851983:TUB851984 UDX851983:UDX851984 UNT851983:UNT851984 UXP851983:UXP851984 VHL851983:VHL851984 VRH851983:VRH851984 WBD851983:WBD851984 WKZ851983:WKZ851984 WUV851983:WUV851984 G917519:G917520 IJ917519:IJ917520 SF917519:SF917520 ACB917519:ACB917520 ALX917519:ALX917520 AVT917519:AVT917520 BFP917519:BFP917520 BPL917519:BPL917520 BZH917519:BZH917520 CJD917519:CJD917520 CSZ917519:CSZ917520 DCV917519:DCV917520 DMR917519:DMR917520 DWN917519:DWN917520 EGJ917519:EGJ917520 EQF917519:EQF917520 FAB917519:FAB917520 FJX917519:FJX917520 FTT917519:FTT917520 GDP917519:GDP917520 GNL917519:GNL917520 GXH917519:GXH917520 HHD917519:HHD917520 HQZ917519:HQZ917520 IAV917519:IAV917520 IKR917519:IKR917520 IUN917519:IUN917520 JEJ917519:JEJ917520 JOF917519:JOF917520 JYB917519:JYB917520 KHX917519:KHX917520 KRT917519:KRT917520 LBP917519:LBP917520 LLL917519:LLL917520 LVH917519:LVH917520 MFD917519:MFD917520 MOZ917519:MOZ917520 MYV917519:MYV917520 NIR917519:NIR917520 NSN917519:NSN917520 OCJ917519:OCJ917520 OMF917519:OMF917520 OWB917519:OWB917520 PFX917519:PFX917520 PPT917519:PPT917520 PZP917519:PZP917520 QJL917519:QJL917520 QTH917519:QTH917520 RDD917519:RDD917520 RMZ917519:RMZ917520 RWV917519:RWV917520 SGR917519:SGR917520 SQN917519:SQN917520 TAJ917519:TAJ917520 TKF917519:TKF917520 TUB917519:TUB917520 UDX917519:UDX917520 UNT917519:UNT917520 UXP917519:UXP917520 VHL917519:VHL917520 VRH917519:VRH917520 WBD917519:WBD917520 WKZ917519:WKZ917520 WUV917519:WUV917520 G983055:G983056 IJ983055:IJ983056 SF983055:SF983056 ACB983055:ACB983056 ALX983055:ALX983056 AVT983055:AVT983056 BFP983055:BFP983056 BPL983055:BPL983056 BZH983055:BZH983056 CJD983055:CJD983056 CSZ983055:CSZ983056 DCV983055:DCV983056 DMR983055:DMR983056 DWN983055:DWN983056 EGJ983055:EGJ983056 EQF983055:EQF983056 FAB983055:FAB983056 FJX983055:FJX983056 FTT983055:FTT983056 GDP983055:GDP983056 GNL983055:GNL983056 GXH983055:GXH983056 HHD983055:HHD983056 HQZ983055:HQZ983056 IAV983055:IAV983056 IKR983055:IKR983056 IUN983055:IUN983056 JEJ983055:JEJ983056 JOF983055:JOF983056 JYB983055:JYB983056 KHX983055:KHX983056 KRT983055:KRT983056 LBP983055:LBP983056 LLL983055:LLL983056 LVH983055:LVH983056 MFD983055:MFD983056 MOZ983055:MOZ983056 MYV983055:MYV983056 NIR983055:NIR983056 NSN983055:NSN983056 OCJ983055:OCJ983056 OMF983055:OMF983056 OWB983055:OWB983056 PFX983055:PFX983056 PPT983055:PPT983056 PZP983055:PZP983056 QJL983055:QJL983056 QTH983055:QTH983056 RDD983055:RDD983056 RMZ983055:RMZ983056 RWV983055:RWV983056 SGR983055:SGR983056 SQN983055:SQN983056 TAJ983055:TAJ983056 TKF983055:TKF983056 TUB983055:TUB983056 UDX983055:UDX983056 UNT983055:UNT983056 UXP983055:UXP983056 VHL983055:VHL983056 VRH983055:VRH983056 WBD983055:WBD983056 WKZ983055:WKZ983056 G13:G14 ACB13:ACB14 SF13:SF14 IJ13:IJ14 WUV13:WUV14 WKZ13:WKZ14 WBD13:WBD14 VRH13:VRH14 VHL13:VHL14 UXP13:UXP14 UNT13:UNT14 UDX13:UDX14 TUB13:TUB14 TKF13:TKF14 TAJ13:TAJ14 SQN13:SQN14 SGR13:SGR14 RWV13:RWV14 RMZ13:RMZ14 RDD13:RDD14 QTH13:QTH14 QJL13:QJL14 PZP13:PZP14 PPT13:PPT14 PFX13:PFX14 OWB13:OWB14 OMF13:OMF14 OCJ13:OCJ14 NSN13:NSN14 NIR13:NIR14 MYV13:MYV14 MOZ13:MOZ14 MFD13:MFD14 LVH13:LVH14 LLL13:LLL14 LBP13:LBP14 KRT13:KRT14 KHX13:KHX14 JYB13:JYB14 JOF13:JOF14 JEJ13:JEJ14 IUN13:IUN14 IKR13:IKR14 IAV13:IAV14 HQZ13:HQZ14 HHD13:HHD14 GXH13:GXH14 GNL13:GNL14 GDP13:GDP14 FTT13:FTT14 FJX13:FJX14 FAB13:FAB14 EQF13:EQF14 EGJ13:EGJ14 DWN13:DWN14 DMR13:DMR14 DCV13:DCV14 CSZ13:CSZ14 CJD13:CJD14 BZH13:BZH14 BPL13:BPL14 BFP13:BFP14 AVT13:AVT14 ALX13:ALX14 J15:J18" xr:uid="{A726BCF5-A647-421F-80E8-4B7A757E93F1}"/>
    <dataValidation type="list" operator="greaterThan" allowBlank="1" showInputMessage="1" showErrorMessage="1" sqref="G15:G18" xr:uid="{F67B48B9-41FC-48F0-9121-91769C031468}">
      <formula1>"Confirmed, 0%,5%,12%,18%,28%"</formula1>
    </dataValidation>
  </dataValidations>
  <pageMargins left="0.23622047244094491" right="0.23622047244094491" top="0.47" bottom="0.55000000000000004" header="0.27" footer="0.2"/>
  <pageSetup scale="64" fitToHeight="0" orientation="landscape" r:id="rId1"/>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92D050"/>
  </sheetPr>
  <dimension ref="A1:P25"/>
  <sheetViews>
    <sheetView tabSelected="1" view="pageBreakPreview" zoomScaleSheetLayoutView="100" workbookViewId="0">
      <selection activeCell="H17" sqref="H17"/>
    </sheetView>
  </sheetViews>
  <sheetFormatPr defaultColWidth="10" defaultRowHeight="16.5"/>
  <cols>
    <col min="1" max="1" width="10.625" style="17" customWidth="1"/>
    <col min="2" max="3" width="27.5" style="17" customWidth="1"/>
    <col min="4" max="4" width="31.875" style="17" customWidth="1"/>
    <col min="5" max="5" width="43.5" style="17" customWidth="1"/>
    <col min="6" max="7" width="10" style="15"/>
    <col min="8" max="8" width="11.375" style="15" bestFit="1" customWidth="1"/>
    <col min="9" max="16384" width="10" style="15"/>
  </cols>
  <sheetData>
    <row r="1" spans="1:7" ht="18" customHeight="1">
      <c r="A1" s="177" t="str">
        <f>Cover!B4</f>
        <v>Specification Ref. No.:NESH/CSM/1500-1460/BPS_Price Part</v>
      </c>
      <c r="B1" s="33"/>
      <c r="C1" s="33"/>
      <c r="D1" s="34"/>
      <c r="E1" s="184" t="str">
        <f>"Schedule -3 to the BPS_Price Part"</f>
        <v>Schedule -3 to the BPS_Price Part</v>
      </c>
    </row>
    <row r="2" spans="1:7" ht="8.25" customHeight="1">
      <c r="A2" s="28"/>
      <c r="B2" s="35"/>
      <c r="C2" s="35"/>
      <c r="D2" s="37"/>
      <c r="E2" s="37"/>
    </row>
    <row r="3" spans="1:7" ht="49.5" customHeight="1">
      <c r="A3" s="508" t="str">
        <f>Cover!$B$2</f>
        <v>Package: Rectification works on pile at Loc.no.46 of POWERGRID 132kV Pasighat- Roing Transmission Line.</v>
      </c>
      <c r="B3" s="508"/>
      <c r="C3" s="508"/>
      <c r="D3" s="508"/>
      <c r="E3" s="508"/>
      <c r="F3" s="22"/>
      <c r="G3" s="22"/>
    </row>
    <row r="4" spans="1:7" ht="29.25" customHeight="1">
      <c r="A4" s="509" t="s">
        <v>132</v>
      </c>
      <c r="B4" s="509"/>
      <c r="C4" s="509"/>
      <c r="D4" s="509"/>
      <c r="E4" s="509"/>
    </row>
    <row r="5" spans="1:7" ht="18" customHeight="1">
      <c r="A5" s="16"/>
    </row>
    <row r="6" spans="1:7" ht="18" customHeight="1">
      <c r="A6" s="167" t="str">
        <f>"Bidder’s Name and Address (" &amp; MID('Names of Bidder'!B11,9, 20) &amp; ") :"</f>
        <v>Bidder’s Name and Address (Sole Bidder) :</v>
      </c>
      <c r="E6" s="179" t="s">
        <v>83</v>
      </c>
    </row>
    <row r="7" spans="1:7" ht="15.75">
      <c r="A7" s="167" t="str">
        <f>IF('Names of Bidder'!D11="", "", IF('Names of Bidder'!D6= "JV (Joint Venture)", "JV of " &amp; 'Names of Bidder'!AK6, ""))</f>
        <v/>
      </c>
      <c r="B7" s="67"/>
      <c r="C7" s="67"/>
      <c r="D7" s="67"/>
      <c r="E7" s="168" t="str">
        <f>'Bid Form 2nd Envelope'!A10</f>
        <v xml:space="preserve"> Chief Manager (C&amp;M) - Group 2</v>
      </c>
    </row>
    <row r="8" spans="1:7" ht="18" customHeight="1">
      <c r="A8" s="18" t="s">
        <v>133</v>
      </c>
      <c r="B8" s="176" t="str">
        <f>IF('Names of Bidder'!D11=0, "", 'Names of Bidder'!D11)</f>
        <v/>
      </c>
      <c r="C8" s="176"/>
      <c r="D8" s="176" t="str">
        <f>IF('Names of Bidder'!E11=0, "", 'Names of Bidder'!E11)</f>
        <v/>
      </c>
      <c r="E8" s="168" t="str">
        <f>'Bid Form 2nd Envelope'!A11</f>
        <v xml:space="preserve">Power Grid Corporation of India Limited </v>
      </c>
    </row>
    <row r="9" spans="1:7" ht="18" customHeight="1">
      <c r="A9" s="18" t="s">
        <v>134</v>
      </c>
      <c r="B9" s="176" t="str">
        <f>IF('Names of Bidder'!D12=0, "", 'Names of Bidder'!D12)</f>
        <v/>
      </c>
      <c r="C9" s="176"/>
      <c r="D9" s="176" t="str">
        <f>IF('Names of Bidder'!E12=0, "", 'Names of Bidder'!E12)</f>
        <v/>
      </c>
      <c r="E9" s="168" t="str">
        <f>'Bid Form 2nd Envelope'!A12</f>
        <v>North Eastern Region</v>
      </c>
    </row>
    <row r="10" spans="1:7" ht="18" customHeight="1">
      <c r="A10" s="19"/>
      <c r="B10" s="176" t="str">
        <f>IF('Names of Bidder'!D13=0, "", 'Names of Bidder'!D13)</f>
        <v/>
      </c>
      <c r="C10" s="176"/>
      <c r="D10" s="176" t="str">
        <f>IF('Names of Bidder'!E13=0, "", 'Names of Bidder'!E13)</f>
        <v/>
      </c>
      <c r="E10" s="168" t="str">
        <f>'Bid Form 2nd Envelope'!A13</f>
        <v xml:space="preserve">Dongtieh, Lower Nongrah, Lapalang </v>
      </c>
    </row>
    <row r="11" spans="1:7" ht="18" customHeight="1">
      <c r="A11" s="19"/>
      <c r="B11" s="176" t="str">
        <f>IF('Names of Bidder'!D14=0, "", 'Names of Bidder'!D14)</f>
        <v/>
      </c>
      <c r="C11" s="176"/>
      <c r="D11" s="176" t="str">
        <f>IF('Names of Bidder'!E14=0, "", 'Names of Bidder'!E14)</f>
        <v/>
      </c>
      <c r="E11" s="168" t="str">
        <f>'Bid Form 2nd Envelope'!A14</f>
        <v>Shillong – 793 006 (Meghalaya).</v>
      </c>
    </row>
    <row r="12" spans="1:7" ht="18" customHeight="1">
      <c r="A12" s="23"/>
      <c r="B12" s="23"/>
      <c r="C12" s="23"/>
      <c r="D12" s="23"/>
      <c r="E12" s="27"/>
    </row>
    <row r="13" spans="1:7" ht="21.95" customHeight="1">
      <c r="A13" s="189" t="s">
        <v>135</v>
      </c>
      <c r="B13" s="510" t="s">
        <v>126</v>
      </c>
      <c r="C13" s="511"/>
      <c r="D13" s="512"/>
      <c r="E13" s="190" t="s">
        <v>136</v>
      </c>
    </row>
    <row r="14" spans="1:7" ht="17.25" customHeight="1">
      <c r="A14" s="20" t="s">
        <v>137</v>
      </c>
      <c r="B14" s="501" t="s">
        <v>138</v>
      </c>
      <c r="C14" s="501"/>
      <c r="D14" s="501"/>
      <c r="E14" s="29"/>
    </row>
    <row r="15" spans="1:7">
      <c r="A15" s="24"/>
      <c r="B15" s="502" t="s">
        <v>160</v>
      </c>
      <c r="C15" s="503"/>
      <c r="D15" s="504"/>
      <c r="E15" s="188">
        <f>'Sch-1 '!K21</f>
        <v>28549.41</v>
      </c>
    </row>
    <row r="16" spans="1:7" ht="17.25" customHeight="1">
      <c r="A16" s="20" t="s">
        <v>185</v>
      </c>
      <c r="B16" s="501" t="s">
        <v>186</v>
      </c>
      <c r="C16" s="501"/>
      <c r="D16" s="501"/>
      <c r="E16" s="29"/>
    </row>
    <row r="17" spans="1:16">
      <c r="A17" s="24"/>
      <c r="B17" s="502" t="s">
        <v>193</v>
      </c>
      <c r="C17" s="503"/>
      <c r="D17" s="504"/>
      <c r="E17" s="188">
        <f>'Sch-2'!K20</f>
        <v>0</v>
      </c>
    </row>
    <row r="18" spans="1:16" ht="20.25" customHeight="1">
      <c r="A18" s="182"/>
      <c r="B18" s="506" t="s">
        <v>161</v>
      </c>
      <c r="C18" s="506"/>
      <c r="D18" s="506"/>
      <c r="E18" s="181">
        <f>SUM(E14:E17)</f>
        <v>28549.41</v>
      </c>
      <c r="G18" s="68"/>
    </row>
    <row r="19" spans="1:16" ht="11.25" customHeight="1">
      <c r="A19" s="30"/>
      <c r="B19" s="31"/>
      <c r="C19" s="31"/>
      <c r="D19" s="31"/>
      <c r="E19" s="32"/>
      <c r="H19" s="68"/>
    </row>
    <row r="20" spans="1:16" ht="26.25" customHeight="1">
      <c r="A20" s="507" t="s">
        <v>154</v>
      </c>
      <c r="B20" s="507"/>
      <c r="C20" s="507"/>
      <c r="D20" s="507"/>
      <c r="E20" s="507"/>
    </row>
    <row r="21" spans="1:16" s="164" customFormat="1" ht="20.25" customHeight="1">
      <c r="A21" s="172" t="s">
        <v>130</v>
      </c>
      <c r="B21" s="477">
        <f>'Names of Bidder'!$D$29</f>
        <v>0</v>
      </c>
      <c r="C21" s="477"/>
      <c r="D21" s="175" t="s">
        <v>131</v>
      </c>
      <c r="E21" s="505">
        <f>'Names of Bidder'!$D$26</f>
        <v>0</v>
      </c>
      <c r="F21" s="505"/>
      <c r="G21" s="505"/>
      <c r="H21" s="186"/>
      <c r="M21" s="197"/>
      <c r="N21" s="192"/>
      <c r="O21" s="193"/>
      <c r="P21" s="198"/>
    </row>
    <row r="22" spans="1:16" s="164" customFormat="1" ht="21.75" customHeight="1">
      <c r="A22" s="172" t="s">
        <v>111</v>
      </c>
      <c r="B22" s="478">
        <f>'Names of Bidder'!$D$30</f>
        <v>0</v>
      </c>
      <c r="C22" s="478"/>
      <c r="D22" s="175" t="str">
        <f>"Designation   : "</f>
        <v xml:space="preserve">Designation   : </v>
      </c>
      <c r="E22" s="505">
        <f>'Names of Bidder'!$D$27</f>
        <v>0</v>
      </c>
      <c r="F22" s="505"/>
      <c r="G22" s="505"/>
      <c r="H22" s="187"/>
      <c r="M22" s="197"/>
      <c r="N22" s="192"/>
      <c r="O22" s="193"/>
      <c r="P22" s="198"/>
    </row>
    <row r="23" spans="1:16" ht="16.5" customHeight="1">
      <c r="A23" s="36"/>
      <c r="B23" s="35"/>
      <c r="C23" s="35"/>
      <c r="D23" s="38"/>
      <c r="G23" s="28"/>
    </row>
    <row r="24" spans="1:16" ht="30" customHeight="1">
      <c r="A24" s="36"/>
      <c r="B24" s="35"/>
      <c r="C24" s="35"/>
      <c r="D24" s="38"/>
      <c r="E24" s="36"/>
      <c r="G24" s="39"/>
    </row>
    <row r="25" spans="1:16" ht="30" customHeight="1">
      <c r="A25" s="21"/>
      <c r="B25" s="21"/>
      <c r="C25" s="21"/>
      <c r="D25" s="25"/>
      <c r="F25" s="26"/>
    </row>
  </sheetData>
  <sheetProtection algorithmName="SHA-512" hashValue="Q7Rv5V9xeEkfS0JtW2JEpzTegt0CkucGSCbuZc8dUx0VcscY8d0IgY/Nw1tx9Ollj+KHYZD6HScto4ClXKsobg==" saltValue="4/FRyJ20bdSYLq1hvBvOcw==" spinCount="100000" sheet="1" formatCells="0" formatColumns="0" formatRows="0" selectLockedCells="1" sort="0"/>
  <customSheetViews>
    <customSheetView guid="{A6F13BD3-B96C-452C-968D-78F6E5959979}" showPageBreaks="1" printArea="1" view="pageBreakPreview">
      <selection activeCell="G27" sqref="G27"/>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2F2FBC91-79AB-49BF-B046-986FA957665E}" showPageBreaks="1" printArea="1" view="pageBreakPreview">
      <selection activeCell="H17" sqref="H17"/>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AD86AC6C-B2E5-489A-BA08-94D78CF752AB}" showPageBreaks="1" printArea="1" view="pageBreakPreview" topLeftCell="A20">
      <selection activeCell="D14" sqref="D14"/>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996AFBE6-B482-42C1-8052-EFE8998821C2}" showPageBreaks="1" printArea="1" view="pageBreakPreview">
      <selection activeCell="F26" sqref="F26"/>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85C5F000-3F2E-4A34-B83F-6CE80CF74968}" showPageBreaks="1" printArea="1" view="pageBreakPreview">
      <selection activeCell="F26" sqref="F26"/>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B95AE71C-5BDA-4E26-8FE3-DB001AA67062}">
      <selection activeCell="A2" sqref="A2"/>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2CE5BBB8-7D2C-4EA1-98DE-92BEDF0C8A97}" topLeftCell="A16">
      <selection activeCell="D24" sqref="D24"/>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75ADC1CB-B2FC-4413-A994-9BBA99DCA57A}" topLeftCell="A13">
      <selection activeCell="B15" sqref="B15:C15"/>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611D8B62-9C40-451B-ABB4-92F111B2BF43}" topLeftCell="A13">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27A45B7A-04F2-4516-B80B-5ED0825D4ED3}">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14D7F02E-BCCA-4517-ABC7-537FF4AEB67A}">
      <selection activeCell="A4" sqref="A4:D4"/>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01ACF2E1-8E61-4459-ABC1-B6C183DEED61}" showRuler="0">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4F65FF32-EC61-4022-A399-2986D7B6B8B3}" showRuler="0">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091A6405-72DB-46E0-B81A-EC53A5C58396}">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3AF5D368-0F40-4903-B06B-A4E8DE0BBD2F}" topLeftCell="A13">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38BADFEC-005D-4348-A1C4-C10C151F5DFC}" topLeftCell="A10">
      <selection activeCell="D14" sqref="D14"/>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693AE0F1-9847-4E6A-B08E-BAB67D33B621}">
      <selection activeCell="D24" sqref="D24"/>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DECF7153-B692-414F-BA42-AEEFA09CA6EC}" topLeftCell="A7">
      <selection activeCell="B15" sqref="B15:C15"/>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89820FCD-8AFD-42C4-B05F-5701FCC12354}" topLeftCell="A13">
      <selection activeCell="B15" sqref="B15:C15"/>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B7DA3930-F502-4F10-B6E9-DF93489BC550}" topLeftCell="A16">
      <selection activeCell="D26" sqref="D26"/>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8DCF598F-E3E8-4517-8889-6DF83747DD2A}" showPageBreaks="1" printArea="1" view="pageBreakPreview" topLeftCell="A6">
      <selection activeCell="H17" sqref="H17"/>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7FEA3959-92A6-4B7E-927B-087EAC5E7414}" showPageBreaks="1" printArea="1" view="pageBreakPreview" topLeftCell="A13">
      <selection activeCell="F26" sqref="F26"/>
      <pageMargins left="0" right="0" top="0" bottom="0" header="0" footer="0"/>
      <printOptions horizontalCentered="1"/>
      <pageSetup paperSize="9" fitToHeight="0" orientation="portrait" r:id="rId22"/>
      <headerFooter alignWithMargins="0">
        <oddFooter>&amp;R&amp;"Book Antiqua,Bold"&amp;10Schedule-6/ Page &amp;P of &amp;N</oddFooter>
      </headerFooter>
    </customSheetView>
    <customSheetView guid="{1A69D62F-E881-40D6-8A9A-90D0B2FD17F9}" showPageBreaks="1" printArea="1" view="pageBreakPreview" topLeftCell="A7">
      <selection activeCell="D18" sqref="D18"/>
      <pageMargins left="0" right="0" top="0" bottom="0" header="0" footer="0"/>
      <printOptions horizontalCentered="1"/>
      <pageSetup paperSize="9" fitToHeight="0" orientation="portrait" r:id="rId23"/>
      <headerFooter alignWithMargins="0">
        <oddFooter>&amp;R&amp;"Book Antiqua,Bold"&amp;10Schedule-6/ Page &amp;P of &amp;N</oddFooter>
      </headerFooter>
    </customSheetView>
    <customSheetView guid="{92E4643E-E153-4A15-ADC8-B3E5FA86113E}" showPageBreaks="1" printArea="1" view="pageBreakPreview">
      <selection activeCell="G27" sqref="G27"/>
      <pageMargins left="0" right="0" top="0" bottom="0" header="0" footer="0"/>
      <printOptions horizontalCentered="1"/>
      <pageSetup paperSize="9" fitToHeight="0" orientation="portrait" r:id="rId24"/>
      <headerFooter alignWithMargins="0">
        <oddFooter>&amp;R&amp;"Book Antiqua,Bold"&amp;10Schedule-6/ Page &amp;P of &amp;N</oddFooter>
      </headerFooter>
    </customSheetView>
  </customSheetViews>
  <mergeCells count="13">
    <mergeCell ref="A3:E3"/>
    <mergeCell ref="A4:E4"/>
    <mergeCell ref="B13:D13"/>
    <mergeCell ref="B14:D14"/>
    <mergeCell ref="B15:D15"/>
    <mergeCell ref="B16:D16"/>
    <mergeCell ref="B17:D17"/>
    <mergeCell ref="B21:C21"/>
    <mergeCell ref="E21:G21"/>
    <mergeCell ref="B22:C22"/>
    <mergeCell ref="E22:G22"/>
    <mergeCell ref="B18:D18"/>
    <mergeCell ref="A20:E20"/>
  </mergeCells>
  <phoneticPr fontId="3" type="noConversion"/>
  <printOptions horizontalCentered="1"/>
  <pageMargins left="0.5" right="0.38" top="0.56999999999999995" bottom="0.48" header="0.38" footer="0.24"/>
  <pageSetup paperSize="9" scale="63" fitToHeight="0" orientation="portrait" r:id="rId25"/>
  <headerFooter alignWithMargins="0">
    <oddFooter>&amp;R&amp;"Book Antiqua,Bold"&amp;10Schedule-6/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Basic</vt:lpstr>
      <vt:lpstr>Cover</vt:lpstr>
      <vt:lpstr>Instructions</vt:lpstr>
      <vt:lpstr>Names of Bidder</vt:lpstr>
      <vt:lpstr>Bid Form 2nd Envelope</vt:lpstr>
      <vt:lpstr>Sch-1 </vt:lpstr>
      <vt:lpstr>Sch-2</vt:lpstr>
      <vt:lpstr>Sch-3</vt:lpstr>
      <vt:lpstr>Basic!Print_Area</vt:lpstr>
      <vt:lpstr>'Bid Form 2nd Envelope'!Print_Area</vt:lpstr>
      <vt:lpstr>Instructions!Print_Area</vt:lpstr>
      <vt:lpstr>'Names of Bidder'!Print_Area</vt:lpstr>
      <vt:lpstr>'Sch-1 '!Print_Area</vt:lpstr>
      <vt:lpstr>'Sch-2'!Print_Area</vt:lpstr>
      <vt:lpstr>'Sch-3'!Print_Area</vt:lpstr>
      <vt:lpstr>'Sch-1 '!Print_Titles</vt:lpstr>
      <vt:lpstr>'Sch-2'!Print_Titles</vt:lpstr>
      <vt:lpstr>'Sch-3'!Print_Titles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Parveen Saluja {प्रवीन सलूजा}</dc:creator>
  <cp:keywords/>
  <dc:description/>
  <cp:lastModifiedBy>Subhashri Bhowmick {सुभोश्री भौमिक}</cp:lastModifiedBy>
  <cp:revision/>
  <cp:lastPrinted>2025-03-05T05:04:18Z</cp:lastPrinted>
  <dcterms:created xsi:type="dcterms:W3CDTF">2016-08-26T11:10:27Z</dcterms:created>
  <dcterms:modified xsi:type="dcterms:W3CDTF">2025-08-01T11:11:17Z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2025-08-01T11:10:18Z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905192cc-4e9f-4adc-973b-152bdd9137d7</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