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3" documentId="13_ncr:1_{0A6FDB17-F86A-4449-AF1D-4E2A904792DE}" xr6:coauthVersionLast="47" xr6:coauthVersionMax="47" xr10:uidLastSave="{3C4C390A-203C-43E3-AB51-2F7C69EB6E14}"/>
  <workbookProtection workbookAlgorithmName="SHA-512" workbookHashValue="J05YRGcfVcghP2iifpy/bVsxdopGh4SgAXCZgWAD+jLQLlixBzYQqidQiCsk06SR93TKzk8/XdwN0V/7bjfGQg==" workbookSaltValue="BLUd76iLUuuzx7YCDb0ERA=="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7" r:id="rId4"/>
    <sheet name="Summary"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8" i="7" l="1"/>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9" i="7"/>
  <c r="H80" i="7" l="1"/>
  <c r="B86" i="7" l="1"/>
  <c r="H86" i="7"/>
  <c r="B88" i="7"/>
  <c r="H88" i="7"/>
  <c r="C7" i="7" l="1"/>
  <c r="C6" i="7"/>
  <c r="C5" i="7"/>
  <c r="C4" i="7"/>
  <c r="A2" i="7" l="1"/>
  <c r="A1" i="7"/>
  <c r="C7" i="5" l="1"/>
  <c r="C6" i="5"/>
  <c r="C5" i="5"/>
  <c r="C4" i="5"/>
  <c r="G20" i="5" l="1"/>
  <c r="G19" i="5"/>
  <c r="B20" i="5"/>
  <c r="B19" i="5"/>
  <c r="A2" i="5" l="1"/>
  <c r="A1" i="5"/>
  <c r="A2" i="3"/>
  <c r="A1" i="3"/>
  <c r="A2" i="2"/>
  <c r="A1" i="2"/>
  <c r="H14" i="5" l="1"/>
  <c r="H81" i="7"/>
  <c r="H15" i="5" s="1"/>
  <c r="H16" i="5" l="1"/>
  <c r="H82" i="7"/>
</calcChain>
</file>

<file path=xl/sharedStrings.xml><?xml version="1.0" encoding="utf-8"?>
<sst xmlns="http://schemas.openxmlformats.org/spreadsheetml/2006/main" count="266" uniqueCount="195">
  <si>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</si>
  <si>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</si>
  <si>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</si>
  <si>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</si>
  <si>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</si>
  <si>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</si>
  <si>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</si>
  <si>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</si>
  <si>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</si>
  <si>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</si>
  <si>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</si>
  <si>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</si>
  <si>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</si>
  <si>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</si>
  <si>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</si>
  <si>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</si>
  <si>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</si>
  <si>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</si>
  <si>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</si>
  <si>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</si>
  <si>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</si>
  <si>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</si>
  <si>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</si>
  <si>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</si>
  <si>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</si>
  <si>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</si>
  <si>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</si>
  <si>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</si>
  <si>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</si>
  <si>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</si>
  <si>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</si>
  <si>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Schedule-I of Price Bid</t>
  </si>
  <si>
    <t>Quoted Price</t>
  </si>
  <si>
    <t>GST (in percentage )@</t>
  </si>
  <si>
    <t>Total amount including taxes</t>
  </si>
  <si>
    <t>Printed name</t>
  </si>
  <si>
    <t>on Quoted Price</t>
  </si>
  <si>
    <t>Total for Installation/Services as per Schedule-I</t>
  </si>
  <si>
    <t>Unit</t>
  </si>
  <si>
    <t>Item Description</t>
  </si>
  <si>
    <t>Above and below (in %): To be quoted by bidder</t>
  </si>
  <si>
    <t>Note:</t>
  </si>
  <si>
    <t>(I) Bidders may please note that the percentage low/high quoted by the bidder in their bid with respect to the estimated value mentioned shall be considered proportionately on arriving the rates of each individual items of the BOQs enclosed as Annexures against each line item.</t>
  </si>
  <si>
    <t>(II) In case of "At Par", "0.00%" to be quoted by the bidder.</t>
  </si>
  <si>
    <t>Total amount excl. taxes</t>
  </si>
  <si>
    <t>Sl. 
No.</t>
  </si>
  <si>
    <t>DSR'2023</t>
  </si>
  <si>
    <t>Rate excl. GST (Rs.)</t>
  </si>
  <si>
    <t>Amount
 (Rs.)</t>
  </si>
  <si>
    <t>2.6.1</t>
  </si>
  <si>
    <t>cum</t>
  </si>
  <si>
    <t>RFX. No. 5002004460</t>
  </si>
  <si>
    <t>Construction of pond bank retaining wall, bathing room &amp; covered shed for community function in Mahtha village, Ladaniya block of Jhanjharpur constituency, Madhubani district under CSR.</t>
  </si>
  <si>
    <t>DSR 2023 Rate</t>
  </si>
  <si>
    <t>Quantity</t>
  </si>
  <si>
    <t>Earth work in excavation by mechanical means (Hydraulic excavator)/ manual means over areas (exceeding 30 cm in depth, 1.5 m in width as well as 10 sqm on plan) including getting out and disposal of excavated earth lead upto 50 m and lift upto 1.5 m, as directed by Engineer-in_x0002_charge. 2.6.1 All kinds of soil.</t>
  </si>
  <si>
    <t>Providing &amp; making Gabion structure with Mechanically Woven Double Twisted Hexagonal Shaped Wire mesh Gabion Boxes as per IS 16014:2012,MORTH Clause 2500, of required size, Mesh Type 10x12(D=100 mm with tolerance of ±2%), Zinic+10% Al alloy+PVC coated, Mesh wire diameter 2.7/3.7mm (ID/OD), mechanically edged/selvedged with partitions at every 1m interval and shall have minimum 10 numbers of openings per meter of mesh perpendicular to twist, tying with lacing wire of diameter 2.2/3.2mm(ID/OD), supplied @3% by weight of Gabion boxes, filled with boulders with least dimension of 200 mm, as per drawing, all complete as per directions of Engineer_x0002_in-charge.</t>
  </si>
  <si>
    <t>Cum</t>
  </si>
  <si>
    <t>Filling available excavated earth (excluding rock) in trenches, plinth, sides of foundations etc. in layers not exceeding 20cm in depth, consolidating each deposited layer by ramming and watering, lead up to 50 m and lift upto 1.5 m.</t>
  </si>
  <si>
    <t>4.1.5</t>
  </si>
  <si>
    <t>Providing and laying in position cement concrete of specified grade excluding the cost of centering and shuttering - All work up to plinth level :1:3:6 (1 Cement : 3 coarse sand (zone-III) derived from natural sources : 6 graded stone aggregate 20 mm nominal size derived from natural sources) .</t>
  </si>
  <si>
    <t>5.1.2</t>
  </si>
  <si>
    <t xml:space="preserve">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derived from natural sources). </t>
  </si>
  <si>
    <t>5.2.2</t>
  </si>
  <si>
    <t xml:space="preserve">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:1:1.5:3 (1 cement : 1.5 coarse sand(zone-III) derived from natu_x0002_ral sources : 3 graded stone aggregate 20 mm nominal size derived from natural sources) </t>
  </si>
  <si>
    <t>5.22.6</t>
  </si>
  <si>
    <t>Steel reinforcement for R.C.C. work including straightening, cutting, bending, placing in position and binding all complete upto plinth level.Thermo-Mechanically Treated bars of grade Fe-500D or more.</t>
  </si>
  <si>
    <t>Kg</t>
  </si>
  <si>
    <t xml:space="preserve">Clearing jungle including uprooting of rank vegetation, grass, brush wood,trees and saplings of girth up to 30 cm measured at a height of 1 m above ground level and removal of rubbish up to a distance of 50 m outside the periphery of the area cleared. </t>
  </si>
  <si>
    <t>Sqm</t>
  </si>
  <si>
    <t>15.2.1</t>
  </si>
  <si>
    <t>Demolishing cement concrete manually/ by mechanical means
including disposal of material within 50 metres lead as per direction of Engineer - in - charge. Nominal concrete 1:3:6 or richer mix (i/c equivalent design mix).</t>
  </si>
  <si>
    <t xml:space="preserve">Centering and shuttering including strutting, propping etc. and removal of form for-  </t>
  </si>
  <si>
    <t>i)</t>
  </si>
  <si>
    <t>5.9.1</t>
  </si>
  <si>
    <t>Foundations, footings, bases of columns, etc. for mass concrete.</t>
  </si>
  <si>
    <t>sqm</t>
  </si>
  <si>
    <t>ii)</t>
  </si>
  <si>
    <t>5.9.2</t>
  </si>
  <si>
    <t>Walls (any thickness) including attached pilasters, butteresses,
plinth and string courses etc.</t>
  </si>
  <si>
    <t xml:space="preserve">Sqm </t>
  </si>
  <si>
    <t>iii)</t>
  </si>
  <si>
    <t>5.9.7</t>
  </si>
  <si>
    <t xml:space="preserve">Stairs, (excluding landings) except spiral-staircases </t>
  </si>
  <si>
    <t>iv)</t>
  </si>
  <si>
    <t>5.9.6</t>
  </si>
  <si>
    <t>Columns, Pillars, Piers, Abutments, Posts and Struts</t>
  </si>
  <si>
    <t>v)</t>
  </si>
  <si>
    <t>5.9.5</t>
  </si>
  <si>
    <t>Lintels, beams, plinth beams, girders, bressumers and cantilevers</t>
  </si>
  <si>
    <t>vi)</t>
  </si>
  <si>
    <t>5.9.3</t>
  </si>
  <si>
    <t>Suspended floors, roofs, landings, balconies and access platform</t>
  </si>
  <si>
    <t>13.4.2</t>
  </si>
  <si>
    <t>12 mm cement plaster of mix :1:6 (1 cement: 6 coarse sand)</t>
  </si>
  <si>
    <t>13.16.1</t>
  </si>
  <si>
    <t xml:space="preserve">6 mm cement plaster of mix :1:3 (1 cement : 3 fine sand) </t>
  </si>
  <si>
    <t>Neat cement punning.</t>
  </si>
  <si>
    <t>13.48A.1</t>
  </si>
  <si>
    <t>Finishing walls with 100% Premium acrylic emulsion paint having VOC less than 50 gm/litre and UV resistance as per IS 15489:2004, Alkali &amp; fungal resistance, dirt resistance exterior paint of required shade (Company Depot Tinted) with silicon additives.  New work (Two or more coats applied @ 1.43 litre/ 10 sqm. Over and including priming coat of exterior primer applied @ 0.90 litre/10 sqm.</t>
  </si>
  <si>
    <t>0039</t>
  </si>
  <si>
    <t>Hiring of Tractor with trolley</t>
  </si>
  <si>
    <t>Day</t>
  </si>
  <si>
    <t>0020</t>
  </si>
  <si>
    <t>Hiring of Hydraulic Excavator with Driver and fuel</t>
  </si>
  <si>
    <t>2.28.1</t>
  </si>
  <si>
    <t>Surface dressing of the ground including removing vegetation and in_x0002_equalities not exceeding 15 cm deep and disposal of rubbish, lead up to 50 m and lift up to 1.5 m.All kinds of soil.</t>
  </si>
  <si>
    <t>4.1.3</t>
  </si>
  <si>
    <t xml:space="preserve">Providing and laying in position cement concrete of specified grade excluding the cost of centering and shuttering - All work up to plinth level :1:2:4 (1 cement : 2 coarse sand (zone-III) derived from natural sources : 4 graded stone aggregate 20 mm nominal size derived from natural sources). </t>
  </si>
  <si>
    <t>0011</t>
  </si>
  <si>
    <t>Hire charges of Pump set for dewatering.</t>
  </si>
  <si>
    <t>Supply and installation of Geonet all complete as per direction of Engineer-in-charge.</t>
  </si>
  <si>
    <t>11.19.1</t>
  </si>
  <si>
    <t>Chequered terrazo tiles 22 mm thick with graded marble chips of size up to 6 mm in floors, jointed with neat cement slurry mixed with pigment to match the shade of the tiles, including rubbing and polishing complete, on 20 mm thick bed of cement mortar 1:4 (1 cement :4 coarse sand) :Light shade pigment using white cement</t>
  </si>
  <si>
    <t>6.1.1</t>
  </si>
  <si>
    <t xml:space="preserve">Brick work with common burnt clay F.P.S. (non modular) bricks of class designation 7.5 in foundation and plinth in:Cement mortar 1:4 (1 cement : 4 coarse sand). </t>
  </si>
  <si>
    <t>2.27</t>
  </si>
  <si>
    <t>Supplying and filling in plinth with sand under floors, including watering, ramming, consolidating and dressing complete.</t>
  </si>
  <si>
    <t>16.81</t>
  </si>
  <si>
    <t>Providing and erecting 2.00 metre high temporary barricading at site;
each panel of size 2.50mx2.00m made of 40x40x6mm angle iron or
50x50x3mm hollow MS tube posts/horizontal members/bracings
covered with 1.63mm thick MS sheet. The sheet shall be fixed with 30x5mm MS flat by suitable welding/riveting. The panels shall be
made so that gap of 50cm above the ground is available making overall height as 2.5m. MS channel ISLC 75 @ 5.70 kg/m, 50cm
long shall be provided at the bottom having oval shaped holes of size 50x25mm at both ends with 50cm long MS angle 40x40x6mm
bracing. Suitable arrangement shall be made to fix the barricading to avoid from overturning by providing 250mm long expansion fasteners at both ends. The work shall be executed as per drawing/direction of
Engineer-in-Charge which includes writing and painting, arrangement for traffic diversion such as traffic signals during construction at site for day and night, glow lamps, reflective signs, marking, flags, caution tape as directed by the Engineer-in-Charge. The barricading provided
shall be retained in position at site continuously i/c shifting of
barricading from one location to another location as many times as
required during the execution of the entire work till its completion.
Rate include its maintenance for damages, painting, all incidentals,
labour materials, equipments and works required to execute the job.
The barricading shall not be removed without prior approval of Engineer_x0002_in-Charge.
(Note :- One time payment shall be made for providing barricading
from start of work till completion of work i/c shifting. The barricading
provided shall remain to be the property of the contractor on completion
of the work).</t>
  </si>
  <si>
    <t>Mtr.</t>
  </si>
  <si>
    <t>25(i)</t>
  </si>
  <si>
    <t>23.1.1.1</t>
  </si>
  <si>
    <t>Boring/drilling bore well of required dia for casing/ strainer pipe, by suitable method prescribed in IS: 2800 (part I), including collecting samples from different strata, preparing and submitting strata chart/ bore log, including hire &amp; running charges of all equipments, tools, plants &amp; machineries required for the job, all complete as per direction of Engineer-in-charge, upto 90 
metre depth below ground level. All types of soil: 300 mm dia.</t>
  </si>
  <si>
    <t>23.2.1.1</t>
  </si>
  <si>
    <t>Boring/drilling bore well of required dia for casing/ strainer pipe, by suitable method prescribed in IS: 2800 (part I), including collecting samples from different strata, preparing and submitting strata chart/ bore log, including hire &amp; running charges of all equipments, tools, plants &amp; machineries required for the job, all complete as per direction of Engineer -in-charge, beyond 
90 metre &amp; upto 150 metre depth below ground level. All types of soil: 300 mm dia</t>
  </si>
  <si>
    <t>Supply and installation of accessories</t>
  </si>
  <si>
    <t>23.15.2</t>
  </si>
  <si>
    <t>Providing and fixing Bail plug/ Bottom plug of required dia to the bottom of pipe assembly of tubewell as per IS:2800 (part I). 150 mm dia.</t>
  </si>
  <si>
    <t xml:space="preserve">Each </t>
  </si>
  <si>
    <t>23.14.2</t>
  </si>
  <si>
    <t>Providing and fixing M.S. clamp of required dia to the top of casing/housing pipe of tubewell as per IS: 2800 (part I), including necessary bolts &amp; nuts of required size complete. 150 mm clamp.</t>
  </si>
  <si>
    <t>Gravel packing in tubewell construction in accordance with IS: 4097, including providing gravel fine/ medium/ coarse, in required grading &amp; sizes as per actual requirement, all complete as per direction of Engineer-in-charge.</t>
  </si>
  <si>
    <t>Development of tube well in accordance with IS : 2800 (part I) and IS:11189, to establish maximum rate of usable water yield without sand content (beyond permissible limit), with required capacity air compressor, running the compressor for required time till well is fully developed, measuring yield of well by "V" notch method or any other approved method, measuring static level &amp; draw down etc. by step draw down method, collecting water samples &amp; getting tested in approved laboratory, i/c disinfection of tubewell, all complete, including hire &amp; labour charges of air compressor, tools &amp; accessories etc., all as per requirement and direction of Engineer-in-charge.</t>
  </si>
  <si>
    <t>Hour</t>
  </si>
  <si>
    <t>23.3.3</t>
  </si>
  <si>
    <t>Supplying, assembling, lowering and fixing in vertical position in bore well, unplasticized PVC medium well casing (CM) pipe of required dia, conforming to IS: 12818, including required hire and labour charges, fittings &amp; accessories etc. all complete, for all depths, as per direction of Engineer -in-charge. 200 mm nominal size dia.</t>
  </si>
  <si>
    <t>23.3.2</t>
  </si>
  <si>
    <t>Supplying, assembling, lowering and fixing in vertical position in bore well, unplasticized PVC medium well casing (CM) pipe of required dia, conforming to IS: 12818, including required hire and labour charges, fittings &amp; accessories etc. all complete, for all depths, as per direction of Engineer -in-charge. 150 mm nominal size dia.</t>
  </si>
  <si>
    <t>23.4.2</t>
  </si>
  <si>
    <t xml:space="preserve">Supplying, assembling, lowering and fixing in vertical position in bore well unplasticized PVC medium well screen (RMS) pipes with ribs, conforming to IS: 12818, including hire &amp; labour charges, fittings &amp; accessories etc. all complete, for all depths, as per direction of Engineer-in-charge. 150 mm nominal size dia. </t>
  </si>
  <si>
    <t>Delhi Jal Board(4.9.2)</t>
  </si>
  <si>
    <t>CI double flanged swing type non return valve as per IS:5312 PN 1.0 CI body door / bronge to rubber ring / SS 410 twin pin- 50mm dia</t>
  </si>
  <si>
    <t>Each</t>
  </si>
  <si>
    <t>Delhi Jal Board(2.1.2)</t>
  </si>
  <si>
    <t>Supply and installation of 2.0 HP submersible pump of make- Kirloskar, Crompton or equivalent all complete including control panel and UPVC column pipe as per direction of Engineer-in-charge.</t>
  </si>
  <si>
    <t>18.48</t>
  </si>
  <si>
    <t>Providing and placing on terrace (at all floor levels) polyethylene water storage tank, IS : 
12701 marked, with cover and suitable locking arrangement and making necessary holes for inlet, outlet and overflow pipes but without fittings and the base support for tank.</t>
  </si>
  <si>
    <t>Ltr.</t>
  </si>
  <si>
    <t>Derived from 11.2</t>
  </si>
  <si>
    <t>Dry brick on flat flooring in required pattern with bricks of class designation 7.5 on a bed of 12 mm mud mortar, including filling joints with Jamuna sand, with common burnt clay non modular bricks.</t>
  </si>
  <si>
    <t>6.12.1</t>
  </si>
  <si>
    <t>Half brick masonry with common burnt clay F.P.S. (non modular) bricks of class designation 7.5 in foundations and plinth in :  Cement mortar 1:3 (1 cement : 3 coarse sand)</t>
  </si>
  <si>
    <t>13.2.1</t>
  </si>
  <si>
    <t>15 mm cement plaster on the rough side of single or half brick wall of mix : 1:4 (1 cement: 4 fine sand)</t>
  </si>
  <si>
    <t>11.41A.3.1</t>
  </si>
  <si>
    <t>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tiles Matt/Antiskid finish of size Size of Tile 600 x 600 mm.</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</si>
  <si>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</si>
  <si>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26.86.1</t>
  </si>
  <si>
    <t>Providing and fixing factory made single extruded WPC (Wood Polymer Composite) solid door/window/Clerestory windows &amp; other Frames/Chowkhat comprising of virgin PVC polymer of K value 58-60 (Suspension Grade), calcium carbonate and natural fibers (wood powder/ rice husk/wheat husk) and non toxic additives (maximum toxicity index of 12 for 100 gms) fabricated with miter joints after applying PVC solvent cement and screwed with full body threaded star headed SS screws having minimum frame density of 750 kg/cum,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door/window frames, minus 5mm tolerance in dimensions i.e depth and width of profile shall be acceptable. Variation in profile dimensions on plus side shall be acceptable but no extra payment on this account shall be made. Frame size 45 x 70 mm</t>
  </si>
  <si>
    <t>26.87.1</t>
  </si>
  <si>
    <t>Providing and fixing factory made single extruded WPC (Wood Polymer Composite) solid plain flush door shutter of required size comprising of virgin polymer of K value 58-60(Suspension Grade), calcium carbonate and natural fibers (wood powder/ rice husk/wheat husk) and non toxic additives (maximum toxicity index of 12 for 100 gms) having minimum density of 650 kg/cum and screw withdrawal strength of 1800 N (Face) &amp; 900 N (Edge),minimum compressive strength 50 N/mm2,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 30 mm thick</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</si>
  <si>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t>
  </si>
  <si>
    <t>21.1.1.2</t>
  </si>
  <si>
    <t>For fixed portion:Powder coated aluminium (minimum thickness of powder coating 50 micron)</t>
  </si>
  <si>
    <t>21.1.2.2</t>
  </si>
  <si>
    <t>For shutters of doors, windows &amp; ventilators including providing and fixing hinges/ pivots and making provision for fixing of fittings wherever required including the cost of EPDM rubber / neoprene gasket required (Fittings shall be paid for separately):Powder coated aluminium (minimum thickness of powder coating 50 micron)</t>
  </si>
  <si>
    <t>21.3.2</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</si>
  <si>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 glass panes of 5 mm thickness (weight not less than 12.50 kg/sqm).</t>
  </si>
  <si>
    <t>13.41.1</t>
  </si>
  <si>
    <t>Distempering with 1st quality acrylic distemper (ready mixed) having VOC content less than 50 gram/litre, of approved manufacturer and of required shade and colour all complete to achieve even shade and colour :New work (two or more coats) over and including water thinnable priming coat with cement primer having VOC content less than 50 gram/litre</t>
  </si>
  <si>
    <t>17.7A</t>
  </si>
  <si>
    <t>Providing and fixing wash basin with C.I. brackets, 15 mm dia CP Brass single hole basin mixer of approved quality and make, including painting of fittings and brackets, cutting and making good the walls wherever required:-White Vitreous China Wash basin size 550x400 mm with a 15 mm CP Brass single hole basin mixer.</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</si>
  <si>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</si>
  <si>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18.8.2</t>
  </si>
  <si>
    <t>20 mm nominal dia Pipes</t>
  </si>
  <si>
    <t>18.8.3</t>
  </si>
  <si>
    <t>25 mm nominal dia Pipes</t>
  </si>
  <si>
    <t>18.9.4</t>
  </si>
  <si>
    <t>Providing and fixing Chlorinated Polyvinyl Chloride (CPVC) pipes,having thermal stability for hot &amp; cold water supply including all CPVC plain &amp; brass threaded fittings This includes jointing of pipes &amp; fittings with one step CPVC solvent cement, trenching, refilling &amp; testing of joints complete as per direction of Engineer in Charge. External work: 32 mm nominal dia Pipes</t>
  </si>
  <si>
    <t>Providing and fixing gun metal gate valve with C.I. wheel of approved quality (screwed end) :</t>
  </si>
  <si>
    <t>18.17.2</t>
  </si>
  <si>
    <t>32 mm nominal bore.</t>
  </si>
  <si>
    <t>9.74.1</t>
  </si>
  <si>
    <t>Providing and fixing bright finished brass tower bolts (barrel type) with necessary screws etc. complete : 250x10 mm</t>
  </si>
  <si>
    <t>9.96.1</t>
  </si>
  <si>
    <t>Providing and fixing aluminium sliding door bolts, ISI marked anodised (anodic coating not less than grade AC 10 as per IS : 1868), transparent or dyed to required colour or shade, with nuts and screws etc. complete :300x16 mm</t>
  </si>
  <si>
    <t>9.81.1</t>
  </si>
  <si>
    <t>Providing and fixing bright finished brass handles with screws etc. complete:125mm</t>
  </si>
  <si>
    <t>EA</t>
  </si>
  <si>
    <t>18.49.1</t>
  </si>
  <si>
    <t xml:space="preserve">Providing and fixing C.P. brass bib cock of approved quality conforming to IS:8931 :15 mm nominal bore </t>
  </si>
  <si>
    <t>17.22A</t>
  </si>
  <si>
    <t xml:space="preserve">Providing and fixing CP Brass 32mm size Bottle Trap of approved quality &amp; make and as per the direction of Engineer-in-charge. </t>
  </si>
  <si>
    <t>Structural steel work in single section, fixed with or without connecting plate, including cutting,hoisting, fixing in position and applying a priming coat of approved steel primer all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</si>
</sst>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quot;₹&quot;\ * #,##0.00_);_(&quot;₹&quot;\ * \(#,##0.00\);_(&quot;₹&quot;\ * &quot;-&quot;??_);_(@_)"/>
    <numFmt numFmtId="165" formatCode="[$-409]d\-mmm\-yyyy;@"/>
  </numFmts>
  <fonts count="23"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b/>
      <sz val="11"/>
      <name val="Book Antiqua"/>
      <family val="1"/>
    </font>
    <font>
      <sz val="11"/>
      <name val="Book Antiqua"/>
      <family val="1"/>
    </font>
    <font>
      <sz val="11"/>
      <name val="Calibri"/>
      <family val="2"/>
      <scheme val="minor"/>
    </font>
    <font>
      <sz val="10"/>
      <name val="Arial"/>
      <family val="2"/>
    </font>
    <font>
      <u/>
      <sz val="10"/>
      <color theme="10"/>
      <name val="Arial"/>
      <family val="2"/>
    </font>
    <font>
      <b/>
      <u/>
      <sz val="12"/>
      <color rgb="FF0070C0"/>
      <name val="Times New Roman"/>
      <family val="1"/>
    </font>
    <font>
      <sz val="11"/>
      <color theme="1"/>
      <name val="Calibri"/>
      <family val="2"/>
      <scheme val="minor"/>
    </font>
    <font>
      <u/>
      <sz val="11"/>
      <color theme="10"/>
      <name val="Calibri"/>
      <family val="2"/>
      <scheme val="minor"/>
    </font>
    <font>
      <sz val="11"/>
      <color theme="1"/>
      <name val="Book Antiqua"/>
      <family val="1"/>
    </font>
    <font>
      <b/>
      <sz val="11"/>
      <color theme="1"/>
      <name val="Book Antiqua"/>
      <family val="1"/>
    </font>
    <font>
      <sz val="12"/>
      <color theme="1"/>
      <name val="Calibri"/>
      <family val="2"/>
      <scheme val="minor"/>
    </font>
    <font>
      <sz val="11"/>
      <color theme="1"/>
      <name val="Palatino Linotype"/>
      <family val="1"/>
    </font>
    <font>
      <sz val="11"/>
      <name val="Palatino Linotype"/>
      <family val="1"/>
    </font>
    <font>
      <sz val="10"/>
      <color theme="1"/>
      <name val="Palatino Linotype"/>
      <family val="1"/>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12" fillId="0" borderId="0"/>
    <xf numFmtId="43" fontId="2" fillId="0" borderId="0" applyFont="0" applyFill="0" applyBorder="0" applyAlignment="0" applyProtection="0"/>
    <xf numFmtId="0" fontId="13" fillId="0" borderId="0" applyNumberFormat="0" applyFill="0" applyBorder="0" applyAlignment="0" applyProtection="0"/>
    <xf numFmtId="0" fontId="2" fillId="0" borderId="0"/>
    <xf numFmtId="164" fontId="15" fillId="0" borderId="0" applyFont="0" applyFill="0" applyBorder="0" applyAlignment="0" applyProtection="0"/>
    <xf numFmtId="0" fontId="16" fillId="0" borderId="0" applyNumberFormat="0" applyFill="0" applyBorder="0" applyAlignment="0" applyProtection="0"/>
  </cellStyleXfs>
  <cellXfs count="111">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0" borderId="0" xfId="0" applyFont="1"/>
    <xf numFmtId="0" fontId="11" fillId="6" borderId="10" xfId="0" applyFont="1" applyFill="1" applyBorder="1" applyProtection="1">
      <protection locked="0" hidden="1"/>
    </xf>
    <xf numFmtId="4" fontId="8" fillId="0" borderId="10" xfId="0" applyNumberFormat="1" applyFont="1" applyBorder="1" applyAlignment="1" applyProtection="1">
      <alignment horizontal="center"/>
      <protection hidden="1"/>
    </xf>
    <xf numFmtId="0" fontId="0" fillId="0" borderId="0" xfId="0" applyAlignment="1">
      <alignment wrapText="1"/>
    </xf>
    <xf numFmtId="0" fontId="17" fillId="0" borderId="10" xfId="0" applyFont="1" applyBorder="1" applyProtection="1">
      <protection hidden="1"/>
    </xf>
    <xf numFmtId="0" fontId="17" fillId="0" borderId="0" xfId="0" applyFont="1" applyProtection="1">
      <protection hidden="1"/>
    </xf>
    <xf numFmtId="0" fontId="17" fillId="5" borderId="0" xfId="0" applyFont="1" applyFill="1" applyProtection="1">
      <protection hidden="1"/>
    </xf>
    <xf numFmtId="0" fontId="10" fillId="0" borderId="0" xfId="0" applyFont="1" applyProtection="1">
      <protection hidden="1"/>
    </xf>
    <xf numFmtId="4" fontId="9" fillId="0" borderId="10" xfId="3" applyNumberFormat="1" applyFont="1" applyBorder="1" applyAlignment="1" applyProtection="1">
      <alignment horizontal="center" vertical="center"/>
      <protection hidden="1"/>
    </xf>
    <xf numFmtId="10" fontId="9" fillId="6" borderId="10" xfId="3" applyNumberFormat="1" applyFont="1" applyFill="1" applyBorder="1" applyAlignment="1" applyProtection="1">
      <alignment horizontal="center" vertical="center"/>
      <protection locked="0"/>
    </xf>
    <xf numFmtId="2" fontId="18" fillId="7" borderId="10" xfId="0" applyNumberFormat="1" applyFont="1" applyFill="1" applyBorder="1" applyAlignment="1" applyProtection="1">
      <alignment horizontal="center" vertical="center"/>
      <protection hidden="1"/>
    </xf>
    <xf numFmtId="4" fontId="17" fillId="0" borderId="10" xfId="0" applyNumberFormat="1" applyFont="1" applyBorder="1" applyAlignment="1" applyProtection="1">
      <alignment horizontal="center" vertical="center"/>
      <protection hidden="1"/>
    </xf>
    <xf numFmtId="0" fontId="17" fillId="6" borderId="0" xfId="0" applyFont="1" applyFill="1" applyProtection="1">
      <protection hidden="1"/>
    </xf>
    <xf numFmtId="2" fontId="19" fillId="0" borderId="10" xfId="0" applyNumberFormat="1" applyFont="1" applyBorder="1" applyAlignment="1" applyProtection="1">
      <alignment horizontal="center" vertical="center"/>
      <protection hidden="1"/>
    </xf>
    <xf numFmtId="0" fontId="19" fillId="0" borderId="11" xfId="0" applyFont="1" applyBorder="1" applyAlignment="1" applyProtection="1">
      <alignment horizontal="center" vertical="center" wrapText="1"/>
      <protection hidden="1"/>
    </xf>
    <xf numFmtId="0" fontId="17" fillId="0" borderId="0" xfId="0" applyFont="1" applyAlignment="1" applyProtection="1">
      <alignment horizontal="left" vertical="center"/>
      <protection hidden="1"/>
    </xf>
    <xf numFmtId="0" fontId="20" fillId="0" borderId="10" xfId="0" applyFont="1" applyBorder="1" applyAlignment="1" applyProtection="1">
      <alignment horizontal="center" vertical="center"/>
      <protection hidden="1"/>
    </xf>
    <xf numFmtId="0" fontId="20" fillId="0" borderId="10" xfId="0" applyFont="1" applyBorder="1" applyAlignment="1" applyProtection="1">
      <alignment horizontal="center" vertical="top"/>
      <protection hidden="1"/>
    </xf>
    <xf numFmtId="0" fontId="20" fillId="0" borderId="10" xfId="0" applyFont="1" applyBorder="1" applyAlignment="1" applyProtection="1">
      <alignment vertical="top" wrapText="1"/>
      <protection hidden="1"/>
    </xf>
    <xf numFmtId="0" fontId="20" fillId="0" borderId="10" xfId="0" applyFont="1" applyBorder="1" applyAlignment="1" applyProtection="1">
      <alignment vertical="top"/>
      <protection hidden="1"/>
    </xf>
    <xf numFmtId="2" fontId="20" fillId="0" borderId="10" xfId="0" applyNumberFormat="1" applyFont="1" applyBorder="1" applyAlignment="1" applyProtection="1">
      <alignment vertical="top"/>
      <protection hidden="1"/>
    </xf>
    <xf numFmtId="0" fontId="21" fillId="7" borderId="10" xfId="0" applyFont="1" applyFill="1" applyBorder="1" applyAlignment="1" applyProtection="1">
      <alignment vertical="top"/>
      <protection hidden="1"/>
    </xf>
    <xf numFmtId="10" fontId="17" fillId="6" borderId="10" xfId="0" applyNumberFormat="1" applyFont="1" applyFill="1" applyBorder="1" applyProtection="1">
      <protection locked="0"/>
    </xf>
    <xf numFmtId="0" fontId="22" fillId="0" borderId="10" xfId="0" applyFont="1" applyBorder="1" applyAlignment="1" applyProtection="1">
      <alignment horizontal="center" vertical="center" wrapText="1"/>
      <protection hidden="1"/>
    </xf>
    <xf numFmtId="0" fontId="22" fillId="0" borderId="10" xfId="0" applyFont="1" applyBorder="1" applyAlignment="1" applyProtection="1">
      <alignment horizontal="center" vertical="center"/>
      <protection hidden="1"/>
    </xf>
    <xf numFmtId="2" fontId="22" fillId="0" borderId="10" xfId="0" applyNumberFormat="1" applyFont="1" applyBorder="1" applyAlignment="1" applyProtection="1">
      <alignment horizontal="center" vertical="center"/>
      <protection hidden="1"/>
    </xf>
    <xf numFmtId="2" fontId="22" fillId="0" borderId="10" xfId="0" applyNumberFormat="1" applyFont="1" applyBorder="1" applyAlignment="1" applyProtection="1">
      <alignment horizontal="center" vertical="center" wrapText="1"/>
      <protection hidden="1"/>
    </xf>
    <xf numFmtId="2" fontId="22" fillId="7" borderId="10" xfId="0" applyNumberFormat="1" applyFont="1" applyFill="1" applyBorder="1" applyAlignment="1" applyProtection="1">
      <alignment horizontal="center" vertical="center" wrapText="1"/>
      <protection hidden="1"/>
    </xf>
    <xf numFmtId="0" fontId="14" fillId="0" borderId="0" xfId="0" applyFont="1" applyAlignment="1">
      <alignment horizontal="center" wrapText="1"/>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0" borderId="10" xfId="0" applyBorder="1" applyAlignment="1">
      <alignment horizontal="center"/>
    </xf>
    <xf numFmtId="0" fontId="11" fillId="6" borderId="10" xfId="0" applyFont="1" applyFill="1" applyBorder="1" applyAlignment="1" applyProtection="1">
      <alignment horizontal="center"/>
      <protection locked="0" hidden="1"/>
    </xf>
    <xf numFmtId="165" fontId="11"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11" fillId="6" borderId="10"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protection locked="0"/>
    </xf>
    <xf numFmtId="0" fontId="11"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1" fillId="6" borderId="10" xfId="0" applyFont="1" applyFill="1" applyBorder="1" applyAlignment="1" applyProtection="1">
      <alignment horizontal="center" vertical="center" wrapText="1"/>
      <protection locked="0"/>
    </xf>
    <xf numFmtId="0" fontId="19" fillId="7" borderId="15" xfId="0" applyFont="1" applyFill="1" applyBorder="1" applyAlignment="1" applyProtection="1">
      <alignment horizontal="right" vertical="center"/>
      <protection hidden="1"/>
    </xf>
    <xf numFmtId="0" fontId="19" fillId="7" borderId="13" xfId="0" applyFont="1" applyFill="1" applyBorder="1" applyAlignment="1" applyProtection="1">
      <alignment horizontal="right" vertical="center"/>
      <protection hidden="1"/>
    </xf>
    <xf numFmtId="0" fontId="10" fillId="0" borderId="11" xfId="3" applyFont="1" applyBorder="1" applyAlignment="1" applyProtection="1">
      <alignment horizontal="right" vertical="center"/>
      <protection hidden="1"/>
    </xf>
    <xf numFmtId="0" fontId="10" fillId="0" borderId="15" xfId="3" applyFont="1" applyBorder="1" applyAlignment="1" applyProtection="1">
      <alignment horizontal="right" vertical="center"/>
      <protection hidden="1"/>
    </xf>
    <xf numFmtId="0" fontId="10" fillId="0" borderId="13" xfId="3" applyFont="1" applyBorder="1" applyAlignment="1" applyProtection="1">
      <alignment horizontal="right" vertical="center"/>
      <protection hidden="1"/>
    </xf>
    <xf numFmtId="0" fontId="17" fillId="0" borderId="11" xfId="0" applyFont="1" applyBorder="1" applyAlignment="1" applyProtection="1">
      <alignment horizontal="right"/>
      <protection hidden="1"/>
    </xf>
    <xf numFmtId="0" fontId="17" fillId="0" borderId="15" xfId="0" applyFont="1" applyBorder="1" applyAlignment="1" applyProtection="1">
      <alignment horizontal="right"/>
      <protection hidden="1"/>
    </xf>
    <xf numFmtId="0" fontId="17" fillId="0" borderId="13" xfId="0" applyFont="1" applyBorder="1" applyAlignment="1" applyProtection="1">
      <alignment horizontal="right"/>
      <protection hidden="1"/>
    </xf>
    <xf numFmtId="0" fontId="17" fillId="6" borderId="0" xfId="0" applyFont="1" applyFill="1" applyAlignment="1" applyProtection="1">
      <alignment horizont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17" fillId="2" borderId="0" xfId="0" applyFont="1" applyFill="1" applyAlignment="1" applyProtection="1">
      <alignment horizontal="center" wrapText="1"/>
      <protection hidden="1"/>
    </xf>
    <xf numFmtId="0" fontId="10" fillId="0" borderId="0" xfId="0" applyFont="1" applyAlignment="1" applyProtection="1">
      <alignment horizontal="center"/>
      <protection hidden="1"/>
    </xf>
    <xf numFmtId="0" fontId="10" fillId="0" borderId="0" xfId="0" applyFont="1" applyAlignment="1" applyProtection="1">
      <alignment horizontal="center" wrapText="1"/>
      <protection hidden="1"/>
    </xf>
    <xf numFmtId="0" fontId="17" fillId="0" borderId="0" xfId="0" applyFont="1" applyAlignment="1" applyProtection="1">
      <alignment horizontal="center"/>
      <protection hidden="1"/>
    </xf>
    <xf numFmtId="0" fontId="17" fillId="0" borderId="14" xfId="0" applyFont="1" applyBorder="1" applyAlignment="1" applyProtection="1">
      <alignment horizontal="center"/>
      <protection hidden="1"/>
    </xf>
    <xf numFmtId="0" fontId="10" fillId="7" borderId="0" xfId="0" applyFont="1" applyFill="1" applyAlignment="1" applyProtection="1">
      <alignment horizontal="center"/>
      <protection hidden="1"/>
    </xf>
    <xf numFmtId="0" fontId="10" fillId="7" borderId="14"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3" xfId="0" applyFont="1" applyFill="1" applyBorder="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cellXfs>
  <cellStyles count="9">
    <cellStyle name="Comma 2" xfId="4" xr:uid="{00000000-0005-0000-0000-000000000000}"/>
    <cellStyle name="Currency 2" xfId="7" xr:uid="{00000000-0005-0000-0000-000038000000}"/>
    <cellStyle name="Hyperlink" xfId="1" builtinId="8"/>
    <cellStyle name="Hyperlink 2" xfId="5" xr:uid="{00000000-0005-0000-0000-000002000000}"/>
    <cellStyle name="Hyperlink 3" xfId="8" xr:uid="{00000000-0005-0000-0000-00003A000000}"/>
    <cellStyle name="Normal" xfId="0" builtinId="0"/>
    <cellStyle name="Normal 2" xfId="3" xr:uid="{00000000-0005-0000-0000-000004000000}"/>
    <cellStyle name="Normal 3" xfId="6" xr:uid="{FD9B7B1E-6F67-40D5-89C7-A4F366341990}"/>
    <cellStyle name="Normal_Price_Schedules for Insulator Package Rev-01" xfId="2" xr:uid="{00000000-0005-0000-0000-000007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
  <sheetViews>
    <sheetView workbookViewId="0">
      <selection activeCell="F18" sqref="F18"/>
    </sheetView>
  </sheetViews>
  <sheetFormatPr defaultRowHeight="15" x14ac:dyDescent="0.25"/>
  <cols>
    <col min="1" max="1" width="19.85546875" customWidth="1"/>
    <col min="11" max="11" width="27.140625" customWidth="1"/>
  </cols>
  <sheetData>
    <row r="2" spans="1:11" x14ac:dyDescent="0.25">
      <c r="A2" s="1" t="s">
        <v>51</v>
      </c>
    </row>
    <row r="3" spans="1:11" ht="41.25" customHeight="1" x14ac:dyDescent="0.25">
      <c r="A3" t="s">
        <v>0</v>
      </c>
      <c r="B3" s="46" t="s">
        <v>52</v>
      </c>
      <c r="C3" s="46"/>
      <c r="D3" s="46"/>
      <c r="E3" s="46"/>
      <c r="F3" s="46"/>
      <c r="G3" s="46"/>
      <c r="H3" s="46"/>
      <c r="I3" s="46"/>
      <c r="J3" s="46"/>
      <c r="K3" s="46"/>
    </row>
    <row r="12" spans="1:11" x14ac:dyDescent="0.25">
      <c r="I12" s="21"/>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L25" sqref="L25"/>
    </sheetView>
  </sheetViews>
  <sheetFormatPr defaultRowHeight="15" x14ac:dyDescent="0.25"/>
  <cols>
    <col min="10" max="10" width="13.140625" customWidth="1"/>
  </cols>
  <sheetData>
    <row r="1" spans="1:12" ht="21.75" customHeight="1" x14ac:dyDescent="0.35">
      <c r="A1" s="2" t="str">
        <f>Sheet1!A2</f>
        <v>RFX. No. 5002004460</v>
      </c>
      <c r="B1" s="3"/>
      <c r="C1" s="3"/>
      <c r="D1" s="4"/>
      <c r="E1" s="4"/>
      <c r="F1" s="4"/>
      <c r="G1" s="4"/>
      <c r="H1" s="4"/>
      <c r="I1" s="4"/>
      <c r="J1" s="4"/>
      <c r="K1" s="4"/>
      <c r="L1" s="5"/>
    </row>
    <row r="2" spans="1:12" ht="34.5" customHeight="1" x14ac:dyDescent="0.25">
      <c r="A2" s="50" t="str">
        <f>Sheet1!B3</f>
        <v>Construction of pond bank retaining wall, bathing room &amp; covered shed for community function in Mahtha village, Ladaniya block of Jhanjharpur constituency, Madhubani district under CSR.</v>
      </c>
      <c r="B2" s="51"/>
      <c r="C2" s="51"/>
      <c r="D2" s="51"/>
      <c r="E2" s="51"/>
      <c r="F2" s="51"/>
      <c r="G2" s="51"/>
      <c r="H2" s="51"/>
      <c r="I2" s="51"/>
      <c r="J2" s="51"/>
      <c r="K2" s="51"/>
      <c r="L2" s="52"/>
    </row>
    <row r="3" spans="1:12" ht="15" hidden="1" customHeight="1" x14ac:dyDescent="0.35">
      <c r="A3" s="50"/>
      <c r="B3" s="51"/>
      <c r="C3" s="51"/>
      <c r="D3" s="51"/>
      <c r="E3" s="51"/>
      <c r="F3" s="51"/>
      <c r="G3" s="51"/>
      <c r="H3" s="51"/>
      <c r="I3" s="51"/>
      <c r="J3" s="51"/>
      <c r="K3" s="51"/>
      <c r="L3" s="52"/>
    </row>
    <row r="4" spans="1:12" ht="14.45" x14ac:dyDescent="0.35">
      <c r="A4" s="47" t="s">
        <v>1</v>
      </c>
      <c r="B4" s="48"/>
      <c r="C4" s="48"/>
      <c r="D4" s="48"/>
      <c r="E4" s="48"/>
      <c r="F4" s="48"/>
      <c r="G4" s="48"/>
      <c r="H4" s="48"/>
      <c r="I4" s="48"/>
      <c r="J4" s="48"/>
      <c r="K4" s="48"/>
      <c r="L4" s="49"/>
    </row>
    <row r="5" spans="1:12" ht="14.45" x14ac:dyDescent="0.35">
      <c r="A5" s="6"/>
      <c r="L5" s="7"/>
    </row>
    <row r="6" spans="1:12" ht="44.25" customHeight="1" x14ac:dyDescent="0.35">
      <c r="A6" s="8">
        <v>1</v>
      </c>
      <c r="B6" s="60" t="s">
        <v>5</v>
      </c>
      <c r="C6" s="60"/>
      <c r="D6" s="60"/>
      <c r="E6" s="60"/>
      <c r="F6" s="60"/>
      <c r="G6" s="60"/>
      <c r="H6" s="60"/>
      <c r="I6" s="60"/>
      <c r="J6" s="60"/>
      <c r="K6" s="60"/>
      <c r="L6" s="61"/>
    </row>
    <row r="7" spans="1:12" ht="51" customHeight="1" x14ac:dyDescent="0.35">
      <c r="A7" s="8">
        <v>2</v>
      </c>
      <c r="B7" s="60" t="s">
        <v>2</v>
      </c>
      <c r="C7" s="60"/>
      <c r="D7" s="60"/>
      <c r="E7" s="60"/>
      <c r="F7" s="60"/>
      <c r="G7" s="60"/>
      <c r="H7" s="60"/>
      <c r="I7" s="60"/>
      <c r="J7" s="60"/>
      <c r="K7" s="60"/>
      <c r="L7" s="61"/>
    </row>
    <row r="8" spans="1:12" ht="48" customHeight="1" x14ac:dyDescent="0.35">
      <c r="A8" s="8">
        <v>3</v>
      </c>
      <c r="B8" s="60" t="s">
        <v>3</v>
      </c>
      <c r="C8" s="60"/>
      <c r="D8" s="60"/>
      <c r="E8" s="60"/>
      <c r="F8" s="60"/>
      <c r="G8" s="60"/>
      <c r="H8" s="60"/>
      <c r="I8" s="60"/>
      <c r="J8" s="60"/>
      <c r="K8" s="60"/>
      <c r="L8" s="61"/>
    </row>
    <row r="9" spans="1:12" ht="14.45" x14ac:dyDescent="0.35">
      <c r="A9" s="6"/>
      <c r="L9" s="7"/>
    </row>
    <row r="10" spans="1:12" ht="12.75" customHeight="1" x14ac:dyDescent="0.35">
      <c r="A10" s="6"/>
      <c r="L10" s="7"/>
    </row>
    <row r="11" spans="1:12" ht="14.45" x14ac:dyDescent="0.35">
      <c r="A11" s="6"/>
      <c r="L11" s="7"/>
    </row>
    <row r="12" spans="1:12" x14ac:dyDescent="0.25">
      <c r="A12" s="57" t="s">
        <v>4</v>
      </c>
      <c r="B12" s="58"/>
      <c r="C12" s="58"/>
      <c r="D12" s="58"/>
      <c r="E12" s="58"/>
      <c r="F12" s="58"/>
      <c r="G12" s="58"/>
      <c r="H12" s="58"/>
      <c r="I12" s="58"/>
      <c r="J12" s="58"/>
      <c r="K12" s="58"/>
      <c r="L12" s="59"/>
    </row>
    <row r="13" spans="1:12" x14ac:dyDescent="0.25">
      <c r="A13" s="6"/>
      <c r="L13" s="7"/>
    </row>
    <row r="14" spans="1:12" ht="20.25" x14ac:dyDescent="0.25">
      <c r="A14" s="53" t="s">
        <v>6</v>
      </c>
      <c r="B14" s="54"/>
      <c r="C14" s="54"/>
      <c r="D14" s="54"/>
      <c r="E14" s="54"/>
      <c r="F14" s="54"/>
      <c r="G14" s="54"/>
      <c r="H14" s="54"/>
      <c r="L14" s="7"/>
    </row>
    <row r="15" spans="1:12" ht="16.5" x14ac:dyDescent="0.25">
      <c r="A15" s="55" t="s">
        <v>7</v>
      </c>
      <c r="B15" s="56"/>
      <c r="C15" s="56"/>
      <c r="D15" s="56"/>
      <c r="E15" s="56"/>
      <c r="F15" s="56"/>
      <c r="G15" s="56"/>
      <c r="H15" s="56"/>
      <c r="L15" s="7"/>
    </row>
    <row r="16" spans="1:12" ht="20.25" x14ac:dyDescent="0.25">
      <c r="A16" s="53" t="s">
        <v>8</v>
      </c>
      <c r="B16" s="54"/>
      <c r="C16" s="54"/>
      <c r="D16" s="54"/>
      <c r="E16" s="54"/>
      <c r="F16" s="54"/>
      <c r="G16" s="54"/>
      <c r="H16" s="54"/>
      <c r="L16" s="7"/>
    </row>
    <row r="17" spans="1:12" ht="16.5" x14ac:dyDescent="0.25">
      <c r="A17" s="55" t="s">
        <v>9</v>
      </c>
      <c r="B17" s="56"/>
      <c r="C17" s="56"/>
      <c r="D17" s="56"/>
      <c r="E17" s="56"/>
      <c r="F17" s="56"/>
      <c r="G17" s="56"/>
      <c r="H17" s="56"/>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17" sqref="E17:I17"/>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ht="14.45" x14ac:dyDescent="0.35">
      <c r="A1" s="1" t="str">
        <f>Sheet1!A2</f>
        <v>RFX. No. 5002004460</v>
      </c>
      <c r="B1" s="1"/>
      <c r="C1" s="1"/>
    </row>
    <row r="2" spans="1:12" ht="66.75" customHeight="1" x14ac:dyDescent="0.35">
      <c r="A2" s="69" t="str">
        <f>Sheet1!B3</f>
        <v>Construction of pond bank retaining wall, bathing room &amp; covered shed for community function in Mahtha village, Ladaniya block of Jhanjharpur constituency, Madhubani district under CSR.</v>
      </c>
      <c r="B2" s="69"/>
      <c r="C2" s="69"/>
      <c r="D2" s="69"/>
      <c r="E2" s="69"/>
      <c r="F2" s="69"/>
      <c r="G2" s="69"/>
      <c r="H2" s="69"/>
      <c r="I2" s="69"/>
      <c r="J2" s="69"/>
      <c r="K2" s="69"/>
      <c r="L2" s="69"/>
    </row>
    <row r="4" spans="1:12" ht="14.45" x14ac:dyDescent="0.35">
      <c r="A4" s="48" t="s">
        <v>10</v>
      </c>
      <c r="B4" s="48"/>
      <c r="C4" s="48"/>
      <c r="D4" s="48"/>
      <c r="E4" s="48"/>
      <c r="F4" s="48"/>
      <c r="G4" s="48"/>
      <c r="H4" s="48"/>
      <c r="I4" s="48"/>
      <c r="J4" s="48"/>
      <c r="K4" s="48"/>
      <c r="L4" s="48"/>
    </row>
    <row r="6" spans="1:12" ht="47.25" customHeight="1" x14ac:dyDescent="0.35">
      <c r="A6" s="65" t="s">
        <v>11</v>
      </c>
      <c r="B6" s="65"/>
      <c r="C6" s="65"/>
      <c r="D6" s="65"/>
      <c r="E6" s="66"/>
      <c r="F6" s="66"/>
      <c r="G6" s="66"/>
      <c r="H6" s="66"/>
      <c r="I6" s="66"/>
      <c r="J6" s="18"/>
      <c r="K6" s="18"/>
    </row>
    <row r="7" spans="1:12" ht="45" customHeight="1" x14ac:dyDescent="0.25">
      <c r="A7" s="70" t="s">
        <v>12</v>
      </c>
      <c r="B7" s="70"/>
      <c r="C7" s="70"/>
      <c r="D7" s="71"/>
      <c r="E7" s="72"/>
      <c r="F7" s="72"/>
      <c r="G7" s="72"/>
      <c r="H7" s="72"/>
      <c r="I7" s="72"/>
      <c r="J7" s="18"/>
      <c r="K7" s="18"/>
    </row>
    <row r="8" spans="1:12" ht="42" customHeight="1" x14ac:dyDescent="0.35">
      <c r="E8" s="67"/>
      <c r="F8" s="67"/>
      <c r="G8" s="67"/>
      <c r="H8" s="67"/>
      <c r="I8" s="67"/>
      <c r="J8" s="18"/>
      <c r="K8" s="18"/>
    </row>
    <row r="9" spans="1:12" ht="46.5" customHeight="1" x14ac:dyDescent="0.35">
      <c r="E9" s="68"/>
      <c r="F9" s="68"/>
      <c r="G9" s="68"/>
      <c r="H9" s="68"/>
      <c r="I9" s="68"/>
      <c r="J9" s="18"/>
      <c r="K9" s="18"/>
    </row>
    <row r="10" spans="1:12" ht="30.75" customHeight="1" x14ac:dyDescent="0.25">
      <c r="A10" s="62" t="s">
        <v>13</v>
      </c>
      <c r="B10" s="62"/>
      <c r="C10" s="62"/>
      <c r="D10" s="62"/>
      <c r="E10" s="67"/>
      <c r="F10" s="67"/>
      <c r="G10" s="67"/>
      <c r="H10" s="67"/>
      <c r="I10" s="67"/>
      <c r="J10" s="18"/>
      <c r="K10" s="18"/>
    </row>
    <row r="11" spans="1:12" ht="29.25" customHeight="1" x14ac:dyDescent="0.25">
      <c r="A11" s="65" t="s">
        <v>14</v>
      </c>
      <c r="B11" s="65"/>
      <c r="C11" s="65"/>
      <c r="D11" s="65"/>
      <c r="E11" s="66"/>
      <c r="F11" s="66"/>
      <c r="G11" s="66"/>
      <c r="H11" s="66"/>
      <c r="I11" s="66"/>
      <c r="J11" s="18"/>
      <c r="K11" s="18"/>
    </row>
    <row r="12" spans="1:12" ht="29.25" customHeight="1" x14ac:dyDescent="0.25">
      <c r="A12" s="65" t="s">
        <v>15</v>
      </c>
      <c r="B12" s="65"/>
      <c r="C12" s="65"/>
      <c r="D12" s="65"/>
      <c r="E12" s="66"/>
      <c r="F12" s="66"/>
      <c r="G12" s="66"/>
      <c r="H12" s="66"/>
      <c r="I12" s="66"/>
      <c r="J12" s="18"/>
      <c r="K12" s="18"/>
    </row>
    <row r="13" spans="1:12" ht="29.25" customHeight="1" x14ac:dyDescent="0.25">
      <c r="A13" s="65" t="s">
        <v>16</v>
      </c>
      <c r="B13" s="65"/>
      <c r="C13" s="65"/>
      <c r="D13" s="65"/>
      <c r="E13" s="66"/>
      <c r="F13" s="66"/>
      <c r="G13" s="66"/>
      <c r="H13" s="66"/>
      <c r="I13" s="66"/>
      <c r="J13" s="18"/>
      <c r="K13" s="18"/>
    </row>
    <row r="14" spans="1:12" ht="31.5" customHeight="1" x14ac:dyDescent="0.25">
      <c r="A14" s="65" t="s">
        <v>17</v>
      </c>
      <c r="B14" s="65"/>
      <c r="C14" s="65"/>
      <c r="D14" s="65"/>
      <c r="E14" s="66"/>
      <c r="F14" s="66"/>
      <c r="G14" s="66"/>
      <c r="H14" s="66"/>
      <c r="I14" s="66"/>
      <c r="J14" s="18"/>
      <c r="K14" s="18"/>
    </row>
    <row r="15" spans="1:12" x14ac:dyDescent="0.25">
      <c r="E15" s="18"/>
      <c r="F15" s="18"/>
      <c r="G15" s="18"/>
      <c r="H15" s="18"/>
      <c r="I15" s="18"/>
      <c r="J15" s="18"/>
      <c r="K15" s="18"/>
    </row>
    <row r="16" spans="1:12" x14ac:dyDescent="0.25">
      <c r="E16" s="18"/>
      <c r="F16" s="18"/>
      <c r="G16" s="18"/>
      <c r="H16" s="18"/>
      <c r="I16" s="18"/>
      <c r="J16" s="18"/>
      <c r="K16" s="18"/>
    </row>
    <row r="17" spans="1:11" ht="25.5" customHeight="1" x14ac:dyDescent="0.25">
      <c r="A17" s="62" t="s">
        <v>18</v>
      </c>
      <c r="B17" s="62"/>
      <c r="C17" s="62"/>
      <c r="D17" s="62"/>
      <c r="E17" s="63"/>
      <c r="F17" s="63"/>
      <c r="G17" s="63"/>
      <c r="H17" s="63"/>
      <c r="I17" s="63"/>
      <c r="J17" s="19"/>
      <c r="K17" s="19"/>
    </row>
    <row r="18" spans="1:11" ht="25.5" customHeight="1" x14ac:dyDescent="0.25">
      <c r="A18" s="62" t="s">
        <v>19</v>
      </c>
      <c r="B18" s="62"/>
      <c r="C18" s="62"/>
      <c r="D18" s="62"/>
      <c r="E18" s="64"/>
      <c r="F18" s="64"/>
      <c r="G18" s="64"/>
      <c r="H18" s="64"/>
      <c r="I18" s="64"/>
      <c r="J18" s="64"/>
      <c r="K18" s="64"/>
    </row>
  </sheetData>
  <sheetProtection algorithmName="SHA-512" hashValue="Loos/Oq7lc19DSHgzKAus9mScPQguMRDafOzitHelJaVdcMzzkGixFsrn93x/SeKiH2LCJCvC3Po2vzLR0SqWw==" saltValue="hOTM77CoM7mxGd/QQxFrtg==" spinCount="100000" sheet="1" objects="1" scenarios="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8"/>
  <sheetViews>
    <sheetView tabSelected="1" workbookViewId="0">
      <selection activeCell="H79" sqref="H79"/>
    </sheetView>
  </sheetViews>
  <sheetFormatPr defaultColWidth="9.140625" defaultRowHeight="16.5" x14ac:dyDescent="0.3"/>
  <cols>
    <col min="1" max="1" width="5.85546875" style="23" customWidth="1"/>
    <col min="2" max="2" width="20.140625" style="23" customWidth="1"/>
    <col min="3" max="3" width="81.5703125" style="23" customWidth="1"/>
    <col min="4" max="4" width="12.42578125" style="23" customWidth="1"/>
    <col min="5" max="5" width="14" style="23" customWidth="1"/>
    <col min="6" max="6" width="12.7109375" style="23" hidden="1" customWidth="1"/>
    <col min="7" max="7" width="18" style="23" customWidth="1"/>
    <col min="8" max="8" width="17.5703125" style="23" customWidth="1"/>
    <col min="9" max="16384" width="9.140625" style="23"/>
  </cols>
  <sheetData>
    <row r="1" spans="1:8" x14ac:dyDescent="0.3">
      <c r="A1" s="24" t="str">
        <f>Sheet1!A2</f>
        <v>RFX. No. 5002004460</v>
      </c>
      <c r="B1" s="24"/>
      <c r="C1" s="24"/>
    </row>
    <row r="2" spans="1:8" ht="38.25" customHeight="1" x14ac:dyDescent="0.3">
      <c r="A2" s="84" t="str">
        <f>Sheet1!B3</f>
        <v>Construction of pond bank retaining wall, bathing room &amp; covered shed for community function in Mahtha village, Ladaniya block of Jhanjharpur constituency, Madhubani district under CSR.</v>
      </c>
      <c r="B2" s="84"/>
      <c r="C2" s="84"/>
      <c r="D2" s="84"/>
      <c r="E2" s="84"/>
      <c r="F2" s="84"/>
      <c r="G2" s="84"/>
      <c r="H2" s="84"/>
    </row>
    <row r="3" spans="1:8" x14ac:dyDescent="0.3">
      <c r="H3" s="23" t="s">
        <v>31</v>
      </c>
    </row>
    <row r="4" spans="1:8" ht="36" customHeight="1" x14ac:dyDescent="0.3">
      <c r="A4" s="87" t="s">
        <v>11</v>
      </c>
      <c r="B4" s="88"/>
      <c r="C4" s="91" t="str">
        <f>IF(Details!E6="","",Details!E6)</f>
        <v/>
      </c>
      <c r="D4" s="92"/>
      <c r="G4" s="25" t="s">
        <v>20</v>
      </c>
    </row>
    <row r="5" spans="1:8" ht="33" customHeight="1" x14ac:dyDescent="0.3">
      <c r="A5" s="87" t="s">
        <v>12</v>
      </c>
      <c r="B5" s="88"/>
      <c r="C5" s="91" t="str">
        <f>IF(Details!E7="","",Details!E7)</f>
        <v/>
      </c>
      <c r="D5" s="92"/>
      <c r="G5" s="85" t="s">
        <v>21</v>
      </c>
      <c r="H5" s="85"/>
    </row>
    <row r="6" spans="1:8" ht="42" customHeight="1" x14ac:dyDescent="0.3">
      <c r="A6" s="89"/>
      <c r="B6" s="90"/>
      <c r="C6" s="91" t="str">
        <f>IF(Details!E8="","",Details!E8)</f>
        <v/>
      </c>
      <c r="D6" s="92"/>
      <c r="G6" s="86" t="s">
        <v>22</v>
      </c>
      <c r="H6" s="86"/>
    </row>
    <row r="7" spans="1:8" ht="36.950000000000003" customHeight="1" x14ac:dyDescent="0.3">
      <c r="A7" s="87"/>
      <c r="B7" s="88"/>
      <c r="C7" s="91" t="str">
        <f>IF(Details!E9="","",Details!E9)</f>
        <v/>
      </c>
      <c r="D7" s="92"/>
      <c r="G7" s="86" t="s">
        <v>23</v>
      </c>
      <c r="H7" s="86"/>
    </row>
    <row r="8" spans="1:8" ht="27.75" customHeight="1" x14ac:dyDescent="0.3">
      <c r="A8" s="41" t="s">
        <v>45</v>
      </c>
      <c r="B8" s="42" t="s">
        <v>46</v>
      </c>
      <c r="C8" s="42" t="s">
        <v>39</v>
      </c>
      <c r="D8" s="42" t="s">
        <v>38</v>
      </c>
      <c r="E8" s="42" t="s">
        <v>54</v>
      </c>
      <c r="F8" s="41" t="s">
        <v>53</v>
      </c>
      <c r="G8" s="41" t="s">
        <v>47</v>
      </c>
      <c r="H8" s="41" t="s">
        <v>48</v>
      </c>
    </row>
    <row r="9" spans="1:8" ht="72.75" customHeight="1" x14ac:dyDescent="0.3">
      <c r="A9" s="41">
        <v>1</v>
      </c>
      <c r="B9" s="42" t="s">
        <v>49</v>
      </c>
      <c r="C9" s="41" t="s">
        <v>55</v>
      </c>
      <c r="D9" s="42" t="s">
        <v>50</v>
      </c>
      <c r="E9" s="43">
        <v>300.42450000000002</v>
      </c>
      <c r="F9" s="44">
        <v>177.5</v>
      </c>
      <c r="G9" s="44">
        <v>150.42372881355934</v>
      </c>
      <c r="H9" s="44">
        <f>G9*E9</f>
        <v>45190.973516949161</v>
      </c>
    </row>
    <row r="10" spans="1:8" ht="136.5" customHeight="1" x14ac:dyDescent="0.3">
      <c r="A10" s="41">
        <v>2</v>
      </c>
      <c r="B10" s="42">
        <v>16.96</v>
      </c>
      <c r="C10" s="41" t="s">
        <v>56</v>
      </c>
      <c r="D10" s="42" t="s">
        <v>57</v>
      </c>
      <c r="E10" s="43">
        <v>875</v>
      </c>
      <c r="F10" s="44">
        <v>4882.2</v>
      </c>
      <c r="G10" s="44">
        <v>4137.4576271186443</v>
      </c>
      <c r="H10" s="44">
        <f t="shared" ref="H10:H73" si="0">G10*E10</f>
        <v>3620275.4237288139</v>
      </c>
    </row>
    <row r="11" spans="1:8" ht="72.75" customHeight="1" x14ac:dyDescent="0.3">
      <c r="A11" s="41">
        <v>3</v>
      </c>
      <c r="B11" s="42">
        <v>2.25</v>
      </c>
      <c r="C11" s="41" t="s">
        <v>58</v>
      </c>
      <c r="D11" s="42" t="s">
        <v>57</v>
      </c>
      <c r="E11" s="43">
        <v>272.5</v>
      </c>
      <c r="F11" s="44">
        <v>196</v>
      </c>
      <c r="G11" s="44">
        <v>166.10169491525426</v>
      </c>
      <c r="H11" s="44">
        <f t="shared" si="0"/>
        <v>45262.711864406781</v>
      </c>
    </row>
    <row r="12" spans="1:8" ht="72.75" customHeight="1" x14ac:dyDescent="0.3">
      <c r="A12" s="41">
        <v>4</v>
      </c>
      <c r="B12" s="42" t="s">
        <v>59</v>
      </c>
      <c r="C12" s="41" t="s">
        <v>60</v>
      </c>
      <c r="D12" s="42" t="s">
        <v>57</v>
      </c>
      <c r="E12" s="43">
        <v>7.7524218749999987</v>
      </c>
      <c r="F12" s="44">
        <v>7294.7</v>
      </c>
      <c r="G12" s="44">
        <v>6181.9491525423728</v>
      </c>
      <c r="H12" s="44">
        <f t="shared" si="0"/>
        <v>47925.077840307196</v>
      </c>
    </row>
    <row r="13" spans="1:8" ht="84" customHeight="1" x14ac:dyDescent="0.3">
      <c r="A13" s="41">
        <v>5</v>
      </c>
      <c r="B13" s="42" t="s">
        <v>61</v>
      </c>
      <c r="C13" s="41" t="s">
        <v>62</v>
      </c>
      <c r="D13" s="42" t="s">
        <v>50</v>
      </c>
      <c r="E13" s="43">
        <v>48.378750000000004</v>
      </c>
      <c r="F13" s="44">
        <v>9045.75</v>
      </c>
      <c r="G13" s="44">
        <v>7665.8898305084749</v>
      </c>
      <c r="H13" s="44">
        <f t="shared" si="0"/>
        <v>370866.16763771191</v>
      </c>
    </row>
    <row r="14" spans="1:8" ht="99.75" customHeight="1" x14ac:dyDescent="0.3">
      <c r="A14" s="41">
        <v>6</v>
      </c>
      <c r="B14" s="42" t="s">
        <v>63</v>
      </c>
      <c r="C14" s="41" t="s">
        <v>64</v>
      </c>
      <c r="D14" s="42" t="s">
        <v>57</v>
      </c>
      <c r="E14" s="43">
        <v>11.575421875</v>
      </c>
      <c r="F14" s="44">
        <v>10852.95</v>
      </c>
      <c r="G14" s="44">
        <v>9197.4152542372885</v>
      </c>
      <c r="H14" s="44">
        <f t="shared" si="0"/>
        <v>106463.96172735699</v>
      </c>
    </row>
    <row r="15" spans="1:8" ht="72.75" customHeight="1" x14ac:dyDescent="0.3">
      <c r="A15" s="41">
        <v>7</v>
      </c>
      <c r="B15" s="42" t="s">
        <v>65</v>
      </c>
      <c r="C15" s="41" t="s">
        <v>66</v>
      </c>
      <c r="D15" s="42" t="s">
        <v>67</v>
      </c>
      <c r="E15" s="43">
        <v>7194.5006249999997</v>
      </c>
      <c r="F15" s="44">
        <v>107.85</v>
      </c>
      <c r="G15" s="44">
        <v>91.398305084745758</v>
      </c>
      <c r="H15" s="44">
        <f t="shared" si="0"/>
        <v>657565.16305614403</v>
      </c>
    </row>
    <row r="16" spans="1:8" ht="72.75" customHeight="1" x14ac:dyDescent="0.3">
      <c r="A16" s="41">
        <v>8</v>
      </c>
      <c r="B16" s="42">
        <v>2.31</v>
      </c>
      <c r="C16" s="41" t="s">
        <v>68</v>
      </c>
      <c r="D16" s="42" t="s">
        <v>69</v>
      </c>
      <c r="E16" s="43">
        <v>560</v>
      </c>
      <c r="F16" s="44">
        <v>17.600000000000001</v>
      </c>
      <c r="G16" s="44">
        <v>14.915254237288137</v>
      </c>
      <c r="H16" s="44">
        <f t="shared" si="0"/>
        <v>8352.5423728813566</v>
      </c>
    </row>
    <row r="17" spans="1:8" ht="72.75" customHeight="1" x14ac:dyDescent="0.3">
      <c r="A17" s="41">
        <v>9</v>
      </c>
      <c r="B17" s="42" t="s">
        <v>70</v>
      </c>
      <c r="C17" s="41" t="s">
        <v>71</v>
      </c>
      <c r="D17" s="42" t="s">
        <v>57</v>
      </c>
      <c r="E17" s="43">
        <v>6.25</v>
      </c>
      <c r="F17" s="44">
        <v>2434.25</v>
      </c>
      <c r="G17" s="44">
        <v>2062.9237288135596</v>
      </c>
      <c r="H17" s="44">
        <f t="shared" si="0"/>
        <v>12893.273305084747</v>
      </c>
    </row>
    <row r="18" spans="1:8" ht="27.75" customHeight="1" x14ac:dyDescent="0.3">
      <c r="A18" s="41">
        <v>10</v>
      </c>
      <c r="B18" s="42">
        <v>5.9</v>
      </c>
      <c r="C18" s="41" t="s">
        <v>72</v>
      </c>
      <c r="D18" s="42"/>
      <c r="E18" s="43"/>
      <c r="F18" s="44"/>
      <c r="G18" s="44"/>
      <c r="H18" s="44">
        <f t="shared" si="0"/>
        <v>0</v>
      </c>
    </row>
    <row r="19" spans="1:8" ht="27.75" customHeight="1" x14ac:dyDescent="0.3">
      <c r="A19" s="41" t="s">
        <v>73</v>
      </c>
      <c r="B19" s="42" t="s">
        <v>74</v>
      </c>
      <c r="C19" s="41" t="s">
        <v>75</v>
      </c>
      <c r="D19" s="42" t="s">
        <v>76</v>
      </c>
      <c r="E19" s="43">
        <v>35.690000000000005</v>
      </c>
      <c r="F19" s="44">
        <v>392.15</v>
      </c>
      <c r="G19" s="44">
        <v>332.33050847457628</v>
      </c>
      <c r="H19" s="44">
        <f t="shared" si="0"/>
        <v>11860.87584745763</v>
      </c>
    </row>
    <row r="20" spans="1:8" ht="43.5" customHeight="1" x14ac:dyDescent="0.3">
      <c r="A20" s="41" t="s">
        <v>77</v>
      </c>
      <c r="B20" s="42" t="s">
        <v>78</v>
      </c>
      <c r="C20" s="41" t="s">
        <v>79</v>
      </c>
      <c r="D20" s="42" t="s">
        <v>80</v>
      </c>
      <c r="E20" s="43">
        <v>146.5</v>
      </c>
      <c r="F20" s="44">
        <v>842.5</v>
      </c>
      <c r="G20" s="44">
        <v>713.98305084745766</v>
      </c>
      <c r="H20" s="44">
        <f t="shared" si="0"/>
        <v>104598.51694915254</v>
      </c>
    </row>
    <row r="21" spans="1:8" ht="27.75" customHeight="1" x14ac:dyDescent="0.3">
      <c r="A21" s="41" t="s">
        <v>81</v>
      </c>
      <c r="B21" s="42" t="s">
        <v>82</v>
      </c>
      <c r="C21" s="41" t="s">
        <v>83</v>
      </c>
      <c r="D21" s="42" t="s">
        <v>69</v>
      </c>
      <c r="E21" s="43">
        <v>112.5</v>
      </c>
      <c r="F21" s="44">
        <v>842.5</v>
      </c>
      <c r="G21" s="44">
        <v>713.98305084745766</v>
      </c>
      <c r="H21" s="44">
        <f t="shared" si="0"/>
        <v>80323.093220338982</v>
      </c>
    </row>
    <row r="22" spans="1:8" ht="27.75" customHeight="1" x14ac:dyDescent="0.3">
      <c r="A22" s="41" t="s">
        <v>84</v>
      </c>
      <c r="B22" s="42" t="s">
        <v>85</v>
      </c>
      <c r="C22" s="41" t="s">
        <v>86</v>
      </c>
      <c r="D22" s="42" t="s">
        <v>69</v>
      </c>
      <c r="E22" s="43">
        <v>41.599999999999994</v>
      </c>
      <c r="F22" s="44">
        <v>961.3</v>
      </c>
      <c r="G22" s="44">
        <v>814.66101694915255</v>
      </c>
      <c r="H22" s="44">
        <f t="shared" si="0"/>
        <v>33889.898305084738</v>
      </c>
    </row>
    <row r="23" spans="1:8" ht="27.75" customHeight="1" x14ac:dyDescent="0.3">
      <c r="A23" s="41" t="s">
        <v>87</v>
      </c>
      <c r="B23" s="42" t="s">
        <v>88</v>
      </c>
      <c r="C23" s="41" t="s">
        <v>89</v>
      </c>
      <c r="D23" s="42" t="s">
        <v>69</v>
      </c>
      <c r="E23" s="43">
        <v>55.08</v>
      </c>
      <c r="F23" s="44">
        <v>736.4</v>
      </c>
      <c r="G23" s="44">
        <v>624.06779661016947</v>
      </c>
      <c r="H23" s="44">
        <f t="shared" si="0"/>
        <v>34373.65423728813</v>
      </c>
    </row>
    <row r="24" spans="1:8" ht="27.75" customHeight="1" x14ac:dyDescent="0.3">
      <c r="A24" s="41" t="s">
        <v>90</v>
      </c>
      <c r="B24" s="42" t="s">
        <v>91</v>
      </c>
      <c r="C24" s="41" t="s">
        <v>92</v>
      </c>
      <c r="D24" s="42" t="s">
        <v>69</v>
      </c>
      <c r="E24" s="43">
        <v>34.81</v>
      </c>
      <c r="F24" s="44">
        <v>927.25</v>
      </c>
      <c r="G24" s="44">
        <v>785.80508474576277</v>
      </c>
      <c r="H24" s="44">
        <f t="shared" si="0"/>
        <v>27353.875000000004</v>
      </c>
    </row>
    <row r="25" spans="1:8" ht="27.75" customHeight="1" x14ac:dyDescent="0.3">
      <c r="A25" s="41">
        <v>11</v>
      </c>
      <c r="B25" s="42" t="s">
        <v>93</v>
      </c>
      <c r="C25" s="41" t="s">
        <v>94</v>
      </c>
      <c r="D25" s="42" t="s">
        <v>69</v>
      </c>
      <c r="E25" s="43">
        <v>205.43999999999997</v>
      </c>
      <c r="F25" s="44">
        <v>343.65</v>
      </c>
      <c r="G25" s="44">
        <v>291.22881355932202</v>
      </c>
      <c r="H25" s="44">
        <f t="shared" si="0"/>
        <v>59830.047457627108</v>
      </c>
    </row>
    <row r="26" spans="1:8" ht="27.75" customHeight="1" x14ac:dyDescent="0.3">
      <c r="A26" s="41">
        <v>12</v>
      </c>
      <c r="B26" s="42" t="s">
        <v>95</v>
      </c>
      <c r="C26" s="41" t="s">
        <v>96</v>
      </c>
      <c r="D26" s="42" t="s">
        <v>69</v>
      </c>
      <c r="E26" s="43">
        <v>52.612499999999997</v>
      </c>
      <c r="F26" s="44">
        <v>300.45</v>
      </c>
      <c r="G26" s="44">
        <v>254.61864406779662</v>
      </c>
      <c r="H26" s="44">
        <f t="shared" si="0"/>
        <v>13396.12341101695</v>
      </c>
    </row>
    <row r="27" spans="1:8" ht="27.75" customHeight="1" x14ac:dyDescent="0.3">
      <c r="A27" s="41">
        <v>13</v>
      </c>
      <c r="B27" s="42">
        <v>13.18</v>
      </c>
      <c r="C27" s="41" t="s">
        <v>97</v>
      </c>
      <c r="D27" s="42" t="s">
        <v>76</v>
      </c>
      <c r="E27" s="43">
        <v>103.5</v>
      </c>
      <c r="F27" s="44">
        <v>79.95</v>
      </c>
      <c r="G27" s="44">
        <v>67.754237288135599</v>
      </c>
      <c r="H27" s="44">
        <f t="shared" si="0"/>
        <v>7012.5635593220341</v>
      </c>
    </row>
    <row r="28" spans="1:8" ht="90.75" customHeight="1" x14ac:dyDescent="0.3">
      <c r="A28" s="41">
        <v>14</v>
      </c>
      <c r="B28" s="42" t="s">
        <v>98</v>
      </c>
      <c r="C28" s="41" t="s">
        <v>99</v>
      </c>
      <c r="D28" s="42" t="s">
        <v>76</v>
      </c>
      <c r="E28" s="43">
        <v>239.02</v>
      </c>
      <c r="F28" s="44">
        <v>181.25</v>
      </c>
      <c r="G28" s="44">
        <v>153.60169491525426</v>
      </c>
      <c r="H28" s="44">
        <f t="shared" si="0"/>
        <v>36713.877118644072</v>
      </c>
    </row>
    <row r="29" spans="1:8" ht="27.75" customHeight="1" x14ac:dyDescent="0.3">
      <c r="A29" s="41">
        <v>15</v>
      </c>
      <c r="B29" s="42" t="s">
        <v>100</v>
      </c>
      <c r="C29" s="41" t="s">
        <v>101</v>
      </c>
      <c r="D29" s="42" t="s">
        <v>102</v>
      </c>
      <c r="E29" s="43">
        <v>25</v>
      </c>
      <c r="F29" s="44">
        <v>1552.4999999999998</v>
      </c>
      <c r="G29" s="44">
        <v>1552.4999999999998</v>
      </c>
      <c r="H29" s="44">
        <f t="shared" si="0"/>
        <v>38812.499999999993</v>
      </c>
    </row>
    <row r="30" spans="1:8" ht="27.75" customHeight="1" x14ac:dyDescent="0.3">
      <c r="A30" s="41">
        <v>16</v>
      </c>
      <c r="B30" s="42" t="s">
        <v>103</v>
      </c>
      <c r="C30" s="41" t="s">
        <v>104</v>
      </c>
      <c r="D30" s="42" t="s">
        <v>102</v>
      </c>
      <c r="E30" s="43">
        <v>25</v>
      </c>
      <c r="F30" s="44">
        <v>9027.5</v>
      </c>
      <c r="G30" s="44">
        <v>9027.5</v>
      </c>
      <c r="H30" s="44">
        <f t="shared" si="0"/>
        <v>225687.5</v>
      </c>
    </row>
    <row r="31" spans="1:8" ht="67.5" customHeight="1" x14ac:dyDescent="0.3">
      <c r="A31" s="41">
        <v>17</v>
      </c>
      <c r="B31" s="42" t="s">
        <v>105</v>
      </c>
      <c r="C31" s="41" t="s">
        <v>106</v>
      </c>
      <c r="D31" s="42" t="s">
        <v>69</v>
      </c>
      <c r="E31" s="43">
        <v>350</v>
      </c>
      <c r="F31" s="44">
        <v>34.15</v>
      </c>
      <c r="G31" s="44">
        <v>28.940677966101696</v>
      </c>
      <c r="H31" s="44">
        <f t="shared" si="0"/>
        <v>10129.237288135593</v>
      </c>
    </row>
    <row r="32" spans="1:8" ht="67.5" customHeight="1" x14ac:dyDescent="0.3">
      <c r="A32" s="41">
        <v>18</v>
      </c>
      <c r="B32" s="42" t="s">
        <v>107</v>
      </c>
      <c r="C32" s="41" t="s">
        <v>108</v>
      </c>
      <c r="D32" s="42" t="s">
        <v>50</v>
      </c>
      <c r="E32" s="43">
        <v>20.32</v>
      </c>
      <c r="F32" s="44">
        <v>7878.5</v>
      </c>
      <c r="G32" s="44">
        <v>6676.6949152542375</v>
      </c>
      <c r="H32" s="44">
        <f t="shared" si="0"/>
        <v>135670.44067796611</v>
      </c>
    </row>
    <row r="33" spans="1:8" ht="27.75" customHeight="1" x14ac:dyDescent="0.3">
      <c r="A33" s="41">
        <v>19</v>
      </c>
      <c r="B33" s="42" t="s">
        <v>109</v>
      </c>
      <c r="C33" s="41" t="s">
        <v>110</v>
      </c>
      <c r="D33" s="42" t="s">
        <v>102</v>
      </c>
      <c r="E33" s="43">
        <v>60</v>
      </c>
      <c r="F33" s="44">
        <v>919.99999999999989</v>
      </c>
      <c r="G33" s="44">
        <v>919.99999999999989</v>
      </c>
      <c r="H33" s="44">
        <f t="shared" si="0"/>
        <v>55199.999999999993</v>
      </c>
    </row>
    <row r="34" spans="1:8" ht="27.75" customHeight="1" x14ac:dyDescent="0.3">
      <c r="A34" s="41">
        <v>20</v>
      </c>
      <c r="B34" s="41"/>
      <c r="C34" s="41" t="s">
        <v>111</v>
      </c>
      <c r="D34" s="42" t="s">
        <v>69</v>
      </c>
      <c r="E34" s="43">
        <v>518</v>
      </c>
      <c r="F34" s="44">
        <v>55.932203389830512</v>
      </c>
      <c r="G34" s="44">
        <v>55.932203389830512</v>
      </c>
      <c r="H34" s="44">
        <f t="shared" si="0"/>
        <v>28972.881355932204</v>
      </c>
    </row>
    <row r="35" spans="1:8" ht="73.5" customHeight="1" x14ac:dyDescent="0.3">
      <c r="A35" s="41">
        <v>21</v>
      </c>
      <c r="B35" s="42" t="s">
        <v>112</v>
      </c>
      <c r="C35" s="41" t="s">
        <v>113</v>
      </c>
      <c r="D35" s="42" t="s">
        <v>69</v>
      </c>
      <c r="E35" s="43">
        <v>22.608000000000004</v>
      </c>
      <c r="F35" s="44">
        <v>1533.8</v>
      </c>
      <c r="G35" s="44">
        <v>1299.8305084745764</v>
      </c>
      <c r="H35" s="44">
        <f t="shared" si="0"/>
        <v>29386.568135593228</v>
      </c>
    </row>
    <row r="36" spans="1:8" ht="73.5" customHeight="1" x14ac:dyDescent="0.3">
      <c r="A36" s="41">
        <v>22</v>
      </c>
      <c r="B36" s="42" t="s">
        <v>114</v>
      </c>
      <c r="C36" s="41" t="s">
        <v>115</v>
      </c>
      <c r="D36" s="42" t="s">
        <v>50</v>
      </c>
      <c r="E36" s="43">
        <v>18.2685</v>
      </c>
      <c r="F36" s="44">
        <v>7370.65</v>
      </c>
      <c r="G36" s="44">
        <v>6246.3135593220341</v>
      </c>
      <c r="H36" s="44">
        <f t="shared" si="0"/>
        <v>114110.77925847458</v>
      </c>
    </row>
    <row r="37" spans="1:8" ht="73.5" customHeight="1" x14ac:dyDescent="0.3">
      <c r="A37" s="41">
        <v>23</v>
      </c>
      <c r="B37" s="42" t="s">
        <v>116</v>
      </c>
      <c r="C37" s="41" t="s">
        <v>117</v>
      </c>
      <c r="D37" s="42" t="s">
        <v>50</v>
      </c>
      <c r="E37" s="43">
        <v>20.664000000000001</v>
      </c>
      <c r="F37" s="44">
        <v>2123.75</v>
      </c>
      <c r="G37" s="44">
        <v>1799.7881355932204</v>
      </c>
      <c r="H37" s="44">
        <f t="shared" si="0"/>
        <v>37190.822033898308</v>
      </c>
    </row>
    <row r="38" spans="1:8" ht="409.5" customHeight="1" x14ac:dyDescent="0.3">
      <c r="A38" s="41">
        <v>24</v>
      </c>
      <c r="B38" s="42" t="s">
        <v>118</v>
      </c>
      <c r="C38" s="41" t="s">
        <v>119</v>
      </c>
      <c r="D38" s="42" t="s">
        <v>120</v>
      </c>
      <c r="E38" s="43">
        <v>140</v>
      </c>
      <c r="F38" s="44">
        <v>3439.5</v>
      </c>
      <c r="G38" s="44">
        <v>2914.8305084745766</v>
      </c>
      <c r="H38" s="44">
        <f t="shared" si="0"/>
        <v>408076.27118644072</v>
      </c>
    </row>
    <row r="39" spans="1:8" ht="101.25" customHeight="1" x14ac:dyDescent="0.3">
      <c r="A39" s="41" t="s">
        <v>121</v>
      </c>
      <c r="B39" s="42" t="s">
        <v>122</v>
      </c>
      <c r="C39" s="41" t="s">
        <v>123</v>
      </c>
      <c r="D39" s="42" t="s">
        <v>120</v>
      </c>
      <c r="E39" s="43">
        <v>90</v>
      </c>
      <c r="F39" s="44">
        <v>707.75</v>
      </c>
      <c r="G39" s="44">
        <v>599.78813559322032</v>
      </c>
      <c r="H39" s="44">
        <f t="shared" si="0"/>
        <v>53980.932203389828</v>
      </c>
    </row>
    <row r="40" spans="1:8" ht="105" customHeight="1" x14ac:dyDescent="0.3">
      <c r="A40" s="41" t="s">
        <v>77</v>
      </c>
      <c r="B40" s="42" t="s">
        <v>124</v>
      </c>
      <c r="C40" s="41" t="s">
        <v>125</v>
      </c>
      <c r="D40" s="42" t="s">
        <v>120</v>
      </c>
      <c r="E40" s="43">
        <v>60</v>
      </c>
      <c r="F40" s="44">
        <v>825.7</v>
      </c>
      <c r="G40" s="44">
        <v>699.74576271186447</v>
      </c>
      <c r="H40" s="44">
        <f t="shared" si="0"/>
        <v>41984.745762711871</v>
      </c>
    </row>
    <row r="41" spans="1:8" ht="27.75" customHeight="1" x14ac:dyDescent="0.3">
      <c r="A41" s="41">
        <v>26</v>
      </c>
      <c r="B41" s="42"/>
      <c r="C41" s="41" t="s">
        <v>126</v>
      </c>
      <c r="D41" s="42"/>
      <c r="E41" s="43"/>
      <c r="F41" s="44"/>
      <c r="G41" s="44"/>
      <c r="H41" s="44">
        <f t="shared" si="0"/>
        <v>0</v>
      </c>
    </row>
    <row r="42" spans="1:8" ht="81" customHeight="1" x14ac:dyDescent="0.3">
      <c r="A42" s="41" t="s">
        <v>73</v>
      </c>
      <c r="B42" s="42" t="s">
        <v>127</v>
      </c>
      <c r="C42" s="41" t="s">
        <v>128</v>
      </c>
      <c r="D42" s="42" t="s">
        <v>129</v>
      </c>
      <c r="E42" s="43">
        <v>1</v>
      </c>
      <c r="F42" s="44">
        <v>322</v>
      </c>
      <c r="G42" s="44">
        <v>272.88135593220341</v>
      </c>
      <c r="H42" s="44">
        <f t="shared" si="0"/>
        <v>272.88135593220341</v>
      </c>
    </row>
    <row r="43" spans="1:8" ht="81" customHeight="1" x14ac:dyDescent="0.3">
      <c r="A43" s="41" t="s">
        <v>77</v>
      </c>
      <c r="B43" s="42" t="s">
        <v>130</v>
      </c>
      <c r="C43" s="41" t="s">
        <v>131</v>
      </c>
      <c r="D43" s="42" t="s">
        <v>129</v>
      </c>
      <c r="E43" s="43">
        <v>1</v>
      </c>
      <c r="F43" s="44">
        <v>2019.05</v>
      </c>
      <c r="G43" s="44">
        <v>1711.0593220338983</v>
      </c>
      <c r="H43" s="44">
        <f t="shared" si="0"/>
        <v>1711.0593220338983</v>
      </c>
    </row>
    <row r="44" spans="1:8" s="33" customFormat="1" ht="77.25" customHeight="1" x14ac:dyDescent="0.25">
      <c r="A44" s="41">
        <v>27</v>
      </c>
      <c r="B44" s="42">
        <v>23.8</v>
      </c>
      <c r="C44" s="41" t="s">
        <v>132</v>
      </c>
      <c r="D44" s="42" t="s">
        <v>57</v>
      </c>
      <c r="E44" s="43">
        <v>7.9481249999999992</v>
      </c>
      <c r="F44" s="44">
        <v>2024.5</v>
      </c>
      <c r="G44" s="44">
        <v>1715.6779661016949</v>
      </c>
      <c r="H44" s="44">
        <f t="shared" si="0"/>
        <v>13636.422934322032</v>
      </c>
    </row>
    <row r="45" spans="1:8" s="33" customFormat="1" ht="143.25" customHeight="1" x14ac:dyDescent="0.25">
      <c r="A45" s="41">
        <v>28</v>
      </c>
      <c r="B45" s="42">
        <v>23.12</v>
      </c>
      <c r="C45" s="41" t="s">
        <v>133</v>
      </c>
      <c r="D45" s="42" t="s">
        <v>134</v>
      </c>
      <c r="E45" s="43">
        <v>48</v>
      </c>
      <c r="F45" s="44">
        <v>1085.05</v>
      </c>
      <c r="G45" s="44">
        <v>919.53389830508479</v>
      </c>
      <c r="H45" s="44">
        <f t="shared" si="0"/>
        <v>44137.627118644072</v>
      </c>
    </row>
    <row r="46" spans="1:8" s="33" customFormat="1" ht="77.25" customHeight="1" x14ac:dyDescent="0.25">
      <c r="A46" s="41">
        <v>29</v>
      </c>
      <c r="B46" s="42" t="s">
        <v>135</v>
      </c>
      <c r="C46" s="41" t="s">
        <v>136</v>
      </c>
      <c r="D46" s="42" t="s">
        <v>120</v>
      </c>
      <c r="E46" s="43">
        <v>60</v>
      </c>
      <c r="F46" s="44">
        <v>1113.3499999999999</v>
      </c>
      <c r="G46" s="44">
        <v>943.51694915254234</v>
      </c>
      <c r="H46" s="44">
        <f t="shared" si="0"/>
        <v>56611.016949152538</v>
      </c>
    </row>
    <row r="47" spans="1:8" s="33" customFormat="1" ht="80.25" customHeight="1" x14ac:dyDescent="0.25">
      <c r="A47" s="41">
        <v>30</v>
      </c>
      <c r="B47" s="42" t="s">
        <v>137</v>
      </c>
      <c r="C47" s="41" t="s">
        <v>138</v>
      </c>
      <c r="D47" s="42" t="s">
        <v>120</v>
      </c>
      <c r="E47" s="43">
        <v>40</v>
      </c>
      <c r="F47" s="44">
        <v>793.25</v>
      </c>
      <c r="G47" s="44">
        <v>672.24576271186447</v>
      </c>
      <c r="H47" s="44">
        <f t="shared" si="0"/>
        <v>26889.830508474581</v>
      </c>
    </row>
    <row r="48" spans="1:8" s="33" customFormat="1" ht="77.25" customHeight="1" x14ac:dyDescent="0.25">
      <c r="A48" s="41">
        <v>31</v>
      </c>
      <c r="B48" s="42" t="s">
        <v>139</v>
      </c>
      <c r="C48" s="41" t="s">
        <v>140</v>
      </c>
      <c r="D48" s="42" t="s">
        <v>120</v>
      </c>
      <c r="E48" s="43">
        <v>20</v>
      </c>
      <c r="F48" s="44">
        <v>807.45</v>
      </c>
      <c r="G48" s="44">
        <v>684.27966101694926</v>
      </c>
      <c r="H48" s="44">
        <f t="shared" si="0"/>
        <v>13685.593220338986</v>
      </c>
    </row>
    <row r="49" spans="1:8" s="33" customFormat="1" ht="77.25" customHeight="1" x14ac:dyDescent="0.25">
      <c r="A49" s="41">
        <v>32</v>
      </c>
      <c r="B49" s="42" t="s">
        <v>141</v>
      </c>
      <c r="C49" s="41" t="s">
        <v>142</v>
      </c>
      <c r="D49" s="42" t="s">
        <v>143</v>
      </c>
      <c r="E49" s="43">
        <v>1</v>
      </c>
      <c r="F49" s="44">
        <v>4275</v>
      </c>
      <c r="G49" s="44">
        <v>4275</v>
      </c>
      <c r="H49" s="44">
        <f t="shared" si="0"/>
        <v>4275</v>
      </c>
    </row>
    <row r="50" spans="1:8" s="33" customFormat="1" ht="77.25" customHeight="1" x14ac:dyDescent="0.25">
      <c r="A50" s="41">
        <v>33</v>
      </c>
      <c r="B50" s="42" t="s">
        <v>144</v>
      </c>
      <c r="C50" s="41" t="s">
        <v>145</v>
      </c>
      <c r="D50" s="42" t="s">
        <v>143</v>
      </c>
      <c r="E50" s="43">
        <v>1</v>
      </c>
      <c r="F50" s="44">
        <v>66334</v>
      </c>
      <c r="G50" s="44">
        <v>66334</v>
      </c>
      <c r="H50" s="44">
        <f t="shared" si="0"/>
        <v>66334</v>
      </c>
    </row>
    <row r="51" spans="1:8" ht="92.25" customHeight="1" x14ac:dyDescent="0.3">
      <c r="A51" s="41">
        <v>34</v>
      </c>
      <c r="B51" s="42" t="s">
        <v>146</v>
      </c>
      <c r="C51" s="41" t="s">
        <v>147</v>
      </c>
      <c r="D51" s="42" t="s">
        <v>148</v>
      </c>
      <c r="E51" s="43">
        <v>2000</v>
      </c>
      <c r="F51" s="45">
        <v>11</v>
      </c>
      <c r="G51" s="44">
        <v>9.3220338983050848</v>
      </c>
      <c r="H51" s="44">
        <f t="shared" si="0"/>
        <v>18644.067796610168</v>
      </c>
    </row>
    <row r="52" spans="1:8" ht="92.25" customHeight="1" x14ac:dyDescent="0.3">
      <c r="A52" s="41">
        <v>35</v>
      </c>
      <c r="B52" s="42" t="s">
        <v>149</v>
      </c>
      <c r="C52" s="41" t="s">
        <v>150</v>
      </c>
      <c r="D52" s="42" t="s">
        <v>69</v>
      </c>
      <c r="E52" s="43">
        <v>13.140625</v>
      </c>
      <c r="F52" s="45">
        <v>475.23</v>
      </c>
      <c r="G52" s="44">
        <v>402.73728813559325</v>
      </c>
      <c r="H52" s="44">
        <f t="shared" si="0"/>
        <v>5292.2196769067796</v>
      </c>
    </row>
    <row r="53" spans="1:8" ht="92.25" customHeight="1" x14ac:dyDescent="0.3">
      <c r="A53" s="41">
        <v>36</v>
      </c>
      <c r="B53" s="42" t="s">
        <v>151</v>
      </c>
      <c r="C53" s="41" t="s">
        <v>152</v>
      </c>
      <c r="D53" s="42" t="s">
        <v>69</v>
      </c>
      <c r="E53" s="43">
        <v>18.059999999999999</v>
      </c>
      <c r="F53" s="45">
        <v>931.75</v>
      </c>
      <c r="G53" s="44">
        <v>789.61864406779671</v>
      </c>
      <c r="H53" s="44">
        <f t="shared" si="0"/>
        <v>14260.512711864407</v>
      </c>
    </row>
    <row r="54" spans="1:8" ht="92.25" customHeight="1" x14ac:dyDescent="0.3">
      <c r="A54" s="41">
        <v>37</v>
      </c>
      <c r="B54" s="42" t="s">
        <v>153</v>
      </c>
      <c r="C54" s="41" t="s">
        <v>154</v>
      </c>
      <c r="D54" s="42" t="s">
        <v>69</v>
      </c>
      <c r="E54" s="43">
        <v>38.975999999999999</v>
      </c>
      <c r="F54" s="45">
        <v>399.45</v>
      </c>
      <c r="G54" s="44">
        <v>338.5169491525424</v>
      </c>
      <c r="H54" s="44">
        <f t="shared" si="0"/>
        <v>13194.036610169493</v>
      </c>
    </row>
    <row r="55" spans="1:8" ht="159" customHeight="1" x14ac:dyDescent="0.3">
      <c r="A55" s="41">
        <v>38</v>
      </c>
      <c r="B55" s="42" t="s">
        <v>155</v>
      </c>
      <c r="C55" s="41" t="s">
        <v>156</v>
      </c>
      <c r="D55" s="42" t="s">
        <v>69</v>
      </c>
      <c r="E55" s="43">
        <v>8.1000000000000014</v>
      </c>
      <c r="F55" s="45">
        <v>1464.85</v>
      </c>
      <c r="G55" s="44">
        <v>1241.3983050847457</v>
      </c>
      <c r="H55" s="44">
        <f t="shared" si="0"/>
        <v>10055.326271186443</v>
      </c>
    </row>
    <row r="56" spans="1:8" ht="120.75" customHeight="1" x14ac:dyDescent="0.3">
      <c r="A56" s="41">
        <v>39</v>
      </c>
      <c r="B56" s="42">
        <v>8.31</v>
      </c>
      <c r="C56" s="41" t="s">
        <v>157</v>
      </c>
      <c r="D56" s="42" t="s">
        <v>69</v>
      </c>
      <c r="E56" s="43">
        <v>29.25</v>
      </c>
      <c r="F56" s="45">
        <v>1267.95</v>
      </c>
      <c r="G56" s="44">
        <v>1074.5338983050849</v>
      </c>
      <c r="H56" s="44">
        <f t="shared" si="0"/>
        <v>31430.116525423735</v>
      </c>
    </row>
    <row r="57" spans="1:8" ht="258" customHeight="1" x14ac:dyDescent="0.3">
      <c r="A57" s="41">
        <v>40</v>
      </c>
      <c r="B57" s="42" t="s">
        <v>158</v>
      </c>
      <c r="C57" s="41" t="s">
        <v>159</v>
      </c>
      <c r="D57" s="42" t="s">
        <v>120</v>
      </c>
      <c r="E57" s="43">
        <v>20.399999999999999</v>
      </c>
      <c r="F57" s="45">
        <v>705.85</v>
      </c>
      <c r="G57" s="44">
        <v>598.17796610169501</v>
      </c>
      <c r="H57" s="44">
        <f t="shared" si="0"/>
        <v>12202.830508474577</v>
      </c>
    </row>
    <row r="58" spans="1:8" ht="191.25" customHeight="1" x14ac:dyDescent="0.3">
      <c r="A58" s="41">
        <v>41</v>
      </c>
      <c r="B58" s="42" t="s">
        <v>160</v>
      </c>
      <c r="C58" s="41" t="s">
        <v>161</v>
      </c>
      <c r="D58" s="42" t="s">
        <v>69</v>
      </c>
      <c r="E58" s="43">
        <v>7.2</v>
      </c>
      <c r="F58" s="45">
        <v>4346.7</v>
      </c>
      <c r="G58" s="44">
        <v>3683.6440677966102</v>
      </c>
      <c r="H58" s="44">
        <f t="shared" si="0"/>
        <v>26522.237288135595</v>
      </c>
    </row>
    <row r="59" spans="1:8" ht="180.75" customHeight="1" x14ac:dyDescent="0.3">
      <c r="A59" s="41">
        <v>42</v>
      </c>
      <c r="B59" s="42"/>
      <c r="C59" s="41" t="s">
        <v>162</v>
      </c>
      <c r="D59" s="42"/>
      <c r="E59" s="43"/>
      <c r="F59" s="45"/>
      <c r="G59" s="44"/>
      <c r="H59" s="44">
        <f t="shared" si="0"/>
        <v>0</v>
      </c>
    </row>
    <row r="60" spans="1:8" ht="30" x14ac:dyDescent="0.3">
      <c r="A60" s="41" t="s">
        <v>73</v>
      </c>
      <c r="B60" s="42" t="s">
        <v>163</v>
      </c>
      <c r="C60" s="41" t="s">
        <v>164</v>
      </c>
      <c r="D60" s="42" t="s">
        <v>67</v>
      </c>
      <c r="E60" s="43">
        <v>50</v>
      </c>
      <c r="F60" s="45">
        <v>530.9</v>
      </c>
      <c r="G60" s="44">
        <v>449.91525423728814</v>
      </c>
      <c r="H60" s="44">
        <f t="shared" si="0"/>
        <v>22495.762711864409</v>
      </c>
    </row>
    <row r="61" spans="1:8" ht="78.75" customHeight="1" x14ac:dyDescent="0.3">
      <c r="A61" s="41" t="s">
        <v>77</v>
      </c>
      <c r="B61" s="42" t="s">
        <v>165</v>
      </c>
      <c r="C61" s="41" t="s">
        <v>166</v>
      </c>
      <c r="D61" s="42" t="s">
        <v>67</v>
      </c>
      <c r="E61" s="43">
        <v>50</v>
      </c>
      <c r="F61" s="45">
        <v>634.45000000000005</v>
      </c>
      <c r="G61" s="44">
        <v>537.66949152542384</v>
      </c>
      <c r="H61" s="44">
        <f t="shared" si="0"/>
        <v>26883.47457627119</v>
      </c>
    </row>
    <row r="62" spans="1:8" ht="78.75" customHeight="1" x14ac:dyDescent="0.3">
      <c r="A62" s="41">
        <v>43</v>
      </c>
      <c r="B62" s="42" t="s">
        <v>167</v>
      </c>
      <c r="C62" s="41" t="s">
        <v>168</v>
      </c>
      <c r="D62" s="42" t="s">
        <v>69</v>
      </c>
      <c r="E62" s="43">
        <v>10</v>
      </c>
      <c r="F62" s="45">
        <v>1505.25</v>
      </c>
      <c r="G62" s="44">
        <v>1275.6355932203392</v>
      </c>
      <c r="H62" s="44">
        <f t="shared" si="0"/>
        <v>12756.355932203391</v>
      </c>
    </row>
    <row r="63" spans="1:8" ht="108" customHeight="1" x14ac:dyDescent="0.3">
      <c r="A63" s="41">
        <v>44</v>
      </c>
      <c r="B63" s="42" t="s">
        <v>169</v>
      </c>
      <c r="C63" s="41" t="s">
        <v>170</v>
      </c>
      <c r="D63" s="42" t="s">
        <v>69</v>
      </c>
      <c r="E63" s="43">
        <v>62.759999999999991</v>
      </c>
      <c r="F63" s="45">
        <v>185.65</v>
      </c>
      <c r="G63" s="44">
        <v>157.33050847457628</v>
      </c>
      <c r="H63" s="44">
        <f t="shared" si="0"/>
        <v>9874.0627118644061</v>
      </c>
    </row>
    <row r="64" spans="1:8" ht="108" customHeight="1" x14ac:dyDescent="0.3">
      <c r="A64" s="41">
        <v>45</v>
      </c>
      <c r="B64" s="42" t="s">
        <v>171</v>
      </c>
      <c r="C64" s="41" t="s">
        <v>172</v>
      </c>
      <c r="D64" s="42" t="s">
        <v>143</v>
      </c>
      <c r="E64" s="43">
        <v>2</v>
      </c>
      <c r="F64" s="45">
        <v>3960.55</v>
      </c>
      <c r="G64" s="44">
        <v>3356.398305084746</v>
      </c>
      <c r="H64" s="44">
        <f t="shared" si="0"/>
        <v>6712.7966101694919</v>
      </c>
    </row>
    <row r="65" spans="1:8" ht="108" customHeight="1" x14ac:dyDescent="0.3">
      <c r="A65" s="41">
        <v>46</v>
      </c>
      <c r="B65" s="42">
        <v>18.8</v>
      </c>
      <c r="C65" s="41" t="s">
        <v>173</v>
      </c>
      <c r="D65" s="42"/>
      <c r="E65" s="43"/>
      <c r="F65" s="45"/>
      <c r="G65" s="44"/>
      <c r="H65" s="44">
        <f t="shared" si="0"/>
        <v>0</v>
      </c>
    </row>
    <row r="66" spans="1:8" x14ac:dyDescent="0.3">
      <c r="A66" s="41" t="s">
        <v>73</v>
      </c>
      <c r="B66" s="42" t="s">
        <v>174</v>
      </c>
      <c r="C66" s="41" t="s">
        <v>175</v>
      </c>
      <c r="D66" s="42" t="s">
        <v>120</v>
      </c>
      <c r="E66" s="43">
        <v>25</v>
      </c>
      <c r="F66" s="45">
        <v>537.6</v>
      </c>
      <c r="G66" s="44">
        <v>455.59322033898309</v>
      </c>
      <c r="H66" s="44">
        <f t="shared" si="0"/>
        <v>11389.830508474577</v>
      </c>
    </row>
    <row r="67" spans="1:8" x14ac:dyDescent="0.3">
      <c r="A67" s="41" t="s">
        <v>77</v>
      </c>
      <c r="B67" s="42" t="s">
        <v>176</v>
      </c>
      <c r="C67" s="41" t="s">
        <v>177</v>
      </c>
      <c r="D67" s="42" t="s">
        <v>120</v>
      </c>
      <c r="E67" s="43">
        <v>25</v>
      </c>
      <c r="F67" s="45">
        <v>627.25</v>
      </c>
      <c r="G67" s="44">
        <v>531.56779661016947</v>
      </c>
      <c r="H67" s="44">
        <f t="shared" si="0"/>
        <v>13289.194915254237</v>
      </c>
    </row>
    <row r="68" spans="1:8" ht="75" x14ac:dyDescent="0.3">
      <c r="A68" s="41">
        <v>47</v>
      </c>
      <c r="B68" s="42" t="s">
        <v>178</v>
      </c>
      <c r="C68" s="41" t="s">
        <v>179</v>
      </c>
      <c r="D68" s="42" t="s">
        <v>120</v>
      </c>
      <c r="E68" s="43">
        <v>50</v>
      </c>
      <c r="F68" s="45">
        <v>438.6</v>
      </c>
      <c r="G68" s="44">
        <v>371.69491525423734</v>
      </c>
      <c r="H68" s="44">
        <f t="shared" si="0"/>
        <v>18584.745762711867</v>
      </c>
    </row>
    <row r="69" spans="1:8" ht="42" customHeight="1" x14ac:dyDescent="0.3">
      <c r="A69" s="41">
        <v>48</v>
      </c>
      <c r="B69" s="42">
        <v>18.170000000000002</v>
      </c>
      <c r="C69" s="41" t="s">
        <v>180</v>
      </c>
      <c r="D69" s="42"/>
      <c r="E69" s="43"/>
      <c r="F69" s="45"/>
      <c r="G69" s="44"/>
      <c r="H69" s="44">
        <f t="shared" si="0"/>
        <v>0</v>
      </c>
    </row>
    <row r="70" spans="1:8" x14ac:dyDescent="0.3">
      <c r="A70" s="41"/>
      <c r="B70" s="42" t="s">
        <v>181</v>
      </c>
      <c r="C70" s="41" t="s">
        <v>182</v>
      </c>
      <c r="D70" s="42" t="s">
        <v>143</v>
      </c>
      <c r="E70" s="43">
        <v>1</v>
      </c>
      <c r="F70" s="45">
        <v>689.6</v>
      </c>
      <c r="G70" s="44">
        <v>584.40677966101703</v>
      </c>
      <c r="H70" s="44">
        <f t="shared" si="0"/>
        <v>584.40677966101703</v>
      </c>
    </row>
    <row r="71" spans="1:8" ht="30" x14ac:dyDescent="0.3">
      <c r="A71" s="41">
        <v>49</v>
      </c>
      <c r="B71" s="42" t="s">
        <v>183</v>
      </c>
      <c r="C71" s="41" t="s">
        <v>184</v>
      </c>
      <c r="D71" s="42" t="s">
        <v>143</v>
      </c>
      <c r="E71" s="43">
        <v>4</v>
      </c>
      <c r="F71" s="45">
        <v>441.6</v>
      </c>
      <c r="G71" s="44">
        <v>374.23728813559325</v>
      </c>
      <c r="H71" s="44">
        <f t="shared" si="0"/>
        <v>1496.949152542373</v>
      </c>
    </row>
    <row r="72" spans="1:8" ht="75.75" customHeight="1" x14ac:dyDescent="0.3">
      <c r="A72" s="41">
        <v>50</v>
      </c>
      <c r="B72" s="42" t="s">
        <v>185</v>
      </c>
      <c r="C72" s="41" t="s">
        <v>186</v>
      </c>
      <c r="D72" s="42" t="s">
        <v>143</v>
      </c>
      <c r="E72" s="43">
        <v>4</v>
      </c>
      <c r="F72" s="45">
        <v>303.25</v>
      </c>
      <c r="G72" s="44">
        <v>256.99152542372883</v>
      </c>
      <c r="H72" s="44">
        <f t="shared" si="0"/>
        <v>1027.9661016949153</v>
      </c>
    </row>
    <row r="73" spans="1:8" ht="31.5" customHeight="1" x14ac:dyDescent="0.3">
      <c r="A73" s="41">
        <v>51</v>
      </c>
      <c r="B73" s="42" t="s">
        <v>187</v>
      </c>
      <c r="C73" s="41" t="s">
        <v>188</v>
      </c>
      <c r="D73" s="42" t="s">
        <v>189</v>
      </c>
      <c r="E73" s="43">
        <v>8</v>
      </c>
      <c r="F73" s="45">
        <v>256.64999999999998</v>
      </c>
      <c r="G73" s="44">
        <v>217.5</v>
      </c>
      <c r="H73" s="44">
        <f t="shared" si="0"/>
        <v>1740</v>
      </c>
    </row>
    <row r="74" spans="1:8" ht="30" x14ac:dyDescent="0.3">
      <c r="A74" s="41">
        <v>52</v>
      </c>
      <c r="B74" s="42" t="s">
        <v>190</v>
      </c>
      <c r="C74" s="41" t="s">
        <v>191</v>
      </c>
      <c r="D74" s="42" t="s">
        <v>143</v>
      </c>
      <c r="E74" s="43">
        <v>6</v>
      </c>
      <c r="F74" s="45">
        <v>506.8</v>
      </c>
      <c r="G74" s="44">
        <v>429.49152542372883</v>
      </c>
      <c r="H74" s="44">
        <f t="shared" ref="H74:H76" si="1">G74*E74</f>
        <v>2576.9491525423728</v>
      </c>
    </row>
    <row r="75" spans="1:8" ht="30" x14ac:dyDescent="0.3">
      <c r="A75" s="41">
        <v>53</v>
      </c>
      <c r="B75" s="42" t="s">
        <v>192</v>
      </c>
      <c r="C75" s="41" t="s">
        <v>193</v>
      </c>
      <c r="D75" s="42" t="s">
        <v>143</v>
      </c>
      <c r="E75" s="43">
        <v>2</v>
      </c>
      <c r="F75" s="45">
        <v>1034.8</v>
      </c>
      <c r="G75" s="44">
        <v>876.94915254237287</v>
      </c>
      <c r="H75" s="44">
        <f t="shared" si="1"/>
        <v>1753.8983050847457</v>
      </c>
    </row>
    <row r="76" spans="1:8" ht="45" x14ac:dyDescent="0.3">
      <c r="A76" s="41">
        <v>54</v>
      </c>
      <c r="B76" s="42">
        <v>10.1</v>
      </c>
      <c r="C76" s="41" t="s">
        <v>194</v>
      </c>
      <c r="D76" s="42" t="s">
        <v>67</v>
      </c>
      <c r="E76" s="43">
        <v>100</v>
      </c>
      <c r="F76" s="45">
        <v>117.35</v>
      </c>
      <c r="G76" s="44">
        <v>99.449152542372886</v>
      </c>
      <c r="H76" s="44">
        <f t="shared" si="1"/>
        <v>9944.9152542372885</v>
      </c>
    </row>
    <row r="77" spans="1:8" x14ac:dyDescent="0.3">
      <c r="A77" s="34"/>
      <c r="B77" s="35"/>
      <c r="C77" s="36"/>
      <c r="D77" s="37"/>
      <c r="E77" s="38"/>
      <c r="F77" s="39"/>
      <c r="G77" s="38"/>
      <c r="H77" s="38"/>
    </row>
    <row r="78" spans="1:8" x14ac:dyDescent="0.3">
      <c r="A78" s="32"/>
      <c r="B78" s="73" t="s">
        <v>44</v>
      </c>
      <c r="C78" s="73"/>
      <c r="D78" s="73"/>
      <c r="E78" s="73"/>
      <c r="F78" s="73"/>
      <c r="G78" s="74"/>
      <c r="H78" s="31">
        <f>SUM(H9:H76)</f>
        <v>7003616.5853303745</v>
      </c>
    </row>
    <row r="79" spans="1:8" ht="35.25" customHeight="1" x14ac:dyDescent="0.3">
      <c r="A79" s="75" t="s">
        <v>40</v>
      </c>
      <c r="B79" s="76"/>
      <c r="C79" s="76"/>
      <c r="D79" s="76"/>
      <c r="E79" s="76"/>
      <c r="F79" s="76"/>
      <c r="G79" s="77"/>
      <c r="H79" s="27"/>
    </row>
    <row r="80" spans="1:8" ht="33" customHeight="1" x14ac:dyDescent="0.3">
      <c r="A80" s="75" t="s">
        <v>32</v>
      </c>
      <c r="B80" s="76"/>
      <c r="C80" s="76"/>
      <c r="D80" s="76"/>
      <c r="E80" s="76"/>
      <c r="F80" s="76"/>
      <c r="G80" s="77"/>
      <c r="H80" s="26">
        <f>H78*(1+H79)</f>
        <v>7003616.5853303745</v>
      </c>
    </row>
    <row r="81" spans="1:8" ht="31.5" customHeight="1" x14ac:dyDescent="0.3">
      <c r="A81" s="78" t="s">
        <v>33</v>
      </c>
      <c r="B81" s="79"/>
      <c r="C81" s="79"/>
      <c r="D81" s="80"/>
      <c r="E81" s="40">
        <v>0.18</v>
      </c>
      <c r="F81" s="22"/>
      <c r="G81" s="22" t="s">
        <v>36</v>
      </c>
      <c r="H81" s="28">
        <f>H80*E81</f>
        <v>1260650.9853594673</v>
      </c>
    </row>
    <row r="82" spans="1:8" ht="34.5" customHeight="1" x14ac:dyDescent="0.3">
      <c r="A82" s="78" t="s">
        <v>34</v>
      </c>
      <c r="B82" s="79"/>
      <c r="C82" s="79"/>
      <c r="D82" s="79"/>
      <c r="E82" s="79"/>
      <c r="F82" s="79"/>
      <c r="G82" s="80"/>
      <c r="H82" s="29">
        <f>H80+H81</f>
        <v>8264267.5706898421</v>
      </c>
    </row>
    <row r="84" spans="1:8" ht="45.75" customHeight="1" x14ac:dyDescent="0.3">
      <c r="A84" s="82" t="s">
        <v>41</v>
      </c>
      <c r="B84" s="83" t="s">
        <v>42</v>
      </c>
      <c r="C84" s="83"/>
      <c r="D84" s="83"/>
      <c r="E84" s="83"/>
      <c r="F84" s="83"/>
      <c r="G84" s="83"/>
      <c r="H84" s="83"/>
    </row>
    <row r="85" spans="1:8" ht="31.5" customHeight="1" x14ac:dyDescent="0.3">
      <c r="A85" s="82"/>
      <c r="B85" s="83" t="s">
        <v>43</v>
      </c>
      <c r="C85" s="83"/>
      <c r="D85" s="83"/>
      <c r="E85" s="83"/>
      <c r="F85" s="83"/>
      <c r="G85" s="83"/>
      <c r="H85" s="83"/>
    </row>
    <row r="86" spans="1:8" x14ac:dyDescent="0.3">
      <c r="A86" s="23" t="s">
        <v>19</v>
      </c>
      <c r="B86" s="81" t="str">
        <f>IF(Details!E18="","",Details!E18)</f>
        <v/>
      </c>
      <c r="C86" s="81"/>
      <c r="G86" s="23" t="s">
        <v>35</v>
      </c>
      <c r="H86" s="30" t="str">
        <f>IF(Details!E13="","",Details!E13)</f>
        <v/>
      </c>
    </row>
    <row r="88" spans="1:8" x14ac:dyDescent="0.3">
      <c r="A88" s="23" t="s">
        <v>18</v>
      </c>
      <c r="B88" s="81" t="str">
        <f>IF(Details!E17="","",Details!E17)</f>
        <v/>
      </c>
      <c r="C88" s="81"/>
      <c r="G88" s="23" t="s">
        <v>24</v>
      </c>
      <c r="H88" s="30" t="str">
        <f>IF(Details!E14="","",Details!E14)</f>
        <v/>
      </c>
    </row>
  </sheetData>
  <sheetProtection algorithmName="SHA-512" hashValue="f1G+yMdT38WHnLPYg5+7SJWW+bl9JiQr7wcIxqrLJRwcDJjQukyOTJbA2ttGgww1Oov+Pe7cAydpp3XMaelo9w==" saltValue="QPR648eWbblD1TfZo2BzHg==" spinCount="100000" sheet="1" selectLockedCells="1"/>
  <mergeCells count="22">
    <mergeCell ref="A2:H2"/>
    <mergeCell ref="G5:H5"/>
    <mergeCell ref="G6:H6"/>
    <mergeCell ref="G7:H7"/>
    <mergeCell ref="A4:B4"/>
    <mergeCell ref="A5:B5"/>
    <mergeCell ref="A6:B6"/>
    <mergeCell ref="C4:D4"/>
    <mergeCell ref="C5:D5"/>
    <mergeCell ref="C6:D6"/>
    <mergeCell ref="C7:D7"/>
    <mergeCell ref="A7:B7"/>
    <mergeCell ref="B78:G78"/>
    <mergeCell ref="A79:G79"/>
    <mergeCell ref="A82:G82"/>
    <mergeCell ref="B86:C86"/>
    <mergeCell ref="B88:C88"/>
    <mergeCell ref="A81:D81"/>
    <mergeCell ref="A80:G80"/>
    <mergeCell ref="A84:A85"/>
    <mergeCell ref="B84:H84"/>
    <mergeCell ref="B85:H85"/>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workbookViewId="0">
      <selection activeCell="L23" sqref="L23"/>
    </sheetView>
  </sheetViews>
  <sheetFormatPr defaultColWidth="9.140625" defaultRowHeight="15" x14ac:dyDescent="0.25"/>
  <cols>
    <col min="1" max="3" width="9.140625" style="14"/>
    <col min="4" max="4" width="27.28515625" style="14" customWidth="1"/>
    <col min="5" max="6" width="9.140625" style="14"/>
    <col min="7" max="7" width="6.140625" style="14" customWidth="1"/>
    <col min="8" max="8" width="45.42578125" style="14" customWidth="1"/>
    <col min="9" max="16384" width="9.140625" style="14"/>
  </cols>
  <sheetData>
    <row r="1" spans="1:8" ht="19.5" customHeight="1" x14ac:dyDescent="0.25">
      <c r="A1" s="13" t="str">
        <f>Sheet1!A2</f>
        <v>RFX. No. 5002004460</v>
      </c>
      <c r="B1" s="13"/>
      <c r="C1" s="13"/>
    </row>
    <row r="2" spans="1:8" ht="31.5" customHeight="1" x14ac:dyDescent="0.25">
      <c r="A2" s="99" t="str">
        <f>Sheet1!B3</f>
        <v>Construction of pond bank retaining wall, bathing room &amp; covered shed for community function in Mahtha village, Ladaniya block of Jhanjharpur constituency, Madhubani district under CSR.</v>
      </c>
      <c r="B2" s="99"/>
      <c r="C2" s="99"/>
      <c r="D2" s="99"/>
      <c r="E2" s="99"/>
      <c r="F2" s="99"/>
      <c r="G2" s="99"/>
      <c r="H2" s="99"/>
    </row>
    <row r="4" spans="1:8" ht="30.75" customHeight="1" x14ac:dyDescent="0.25">
      <c r="A4" s="109" t="s">
        <v>11</v>
      </c>
      <c r="B4" s="109"/>
      <c r="C4" s="97">
        <f>Details!E13</f>
        <v>0</v>
      </c>
      <c r="D4" s="97"/>
      <c r="E4" s="15"/>
      <c r="F4" s="16" t="s">
        <v>20</v>
      </c>
    </row>
    <row r="5" spans="1:8" ht="27.75" customHeight="1" x14ac:dyDescent="0.25">
      <c r="A5" s="109" t="s">
        <v>12</v>
      </c>
      <c r="B5" s="109"/>
      <c r="C5" s="97">
        <f>Details!E7</f>
        <v>0</v>
      </c>
      <c r="D5" s="97"/>
      <c r="E5" s="15"/>
      <c r="F5" s="110" t="s">
        <v>21</v>
      </c>
      <c r="G5" s="110"/>
      <c r="H5" s="110"/>
    </row>
    <row r="6" spans="1:8" ht="32.25" customHeight="1" x14ac:dyDescent="0.25">
      <c r="C6" s="97">
        <f>Details!E8</f>
        <v>0</v>
      </c>
      <c r="D6" s="97"/>
      <c r="E6" s="15"/>
      <c r="F6" s="110" t="s">
        <v>22</v>
      </c>
      <c r="G6" s="110"/>
      <c r="H6" s="110"/>
    </row>
    <row r="7" spans="1:8" ht="30.75" customHeight="1" x14ac:dyDescent="0.25">
      <c r="C7" s="97">
        <f>Details!E9</f>
        <v>0</v>
      </c>
      <c r="D7" s="97"/>
      <c r="E7" s="15"/>
      <c r="F7" s="98" t="s">
        <v>23</v>
      </c>
      <c r="G7" s="98"/>
      <c r="H7" s="98"/>
    </row>
    <row r="8" spans="1:8" ht="15.75" thickBot="1" x14ac:dyDescent="0.3">
      <c r="A8" s="94"/>
      <c r="B8" s="94"/>
      <c r="C8" s="94"/>
      <c r="D8" s="94"/>
      <c r="E8" s="94"/>
      <c r="F8" s="94"/>
      <c r="G8" s="94"/>
      <c r="H8" s="94"/>
    </row>
    <row r="9" spans="1:8" x14ac:dyDescent="0.25">
      <c r="A9" s="100" t="s">
        <v>25</v>
      </c>
      <c r="B9" s="101"/>
      <c r="C9" s="101"/>
      <c r="D9" s="101"/>
      <c r="E9" s="101"/>
      <c r="F9" s="101"/>
      <c r="G9" s="101"/>
      <c r="H9" s="102"/>
    </row>
    <row r="10" spans="1:8" x14ac:dyDescent="0.25">
      <c r="A10" s="103"/>
      <c r="B10" s="104"/>
      <c r="C10" s="104"/>
      <c r="D10" s="104"/>
      <c r="E10" s="104"/>
      <c r="F10" s="104"/>
      <c r="G10" s="104"/>
      <c r="H10" s="105"/>
    </row>
    <row r="11" spans="1:8" x14ac:dyDescent="0.25">
      <c r="A11" s="103"/>
      <c r="B11" s="104"/>
      <c r="C11" s="104"/>
      <c r="D11" s="104"/>
      <c r="E11" s="104"/>
      <c r="F11" s="104"/>
      <c r="G11" s="104"/>
      <c r="H11" s="105"/>
    </row>
    <row r="12" spans="1:8" ht="2.25" customHeight="1" thickBot="1" x14ac:dyDescent="0.3">
      <c r="A12" s="106"/>
      <c r="B12" s="107"/>
      <c r="C12" s="107"/>
      <c r="D12" s="107"/>
      <c r="E12" s="107"/>
      <c r="F12" s="107"/>
      <c r="G12" s="107"/>
      <c r="H12" s="108"/>
    </row>
    <row r="13" spans="1:8" x14ac:dyDescent="0.25">
      <c r="A13" s="95"/>
      <c r="B13" s="95"/>
      <c r="C13" s="95"/>
      <c r="D13" s="95"/>
      <c r="E13" s="95"/>
      <c r="F13" s="95"/>
      <c r="G13" s="95"/>
      <c r="H13" s="95"/>
    </row>
    <row r="14" spans="1:8" ht="30" customHeight="1" x14ac:dyDescent="0.25">
      <c r="A14" s="96" t="s">
        <v>26</v>
      </c>
      <c r="B14" s="96"/>
      <c r="C14" s="96" t="s">
        <v>37</v>
      </c>
      <c r="D14" s="96"/>
      <c r="E14" s="96"/>
      <c r="F14" s="96"/>
      <c r="G14" s="96"/>
      <c r="H14" s="20">
        <f>'Schedule-I'!H80</f>
        <v>7003616.5853303745</v>
      </c>
    </row>
    <row r="15" spans="1:8" ht="31.5" customHeight="1" x14ac:dyDescent="0.25">
      <c r="A15" s="96" t="s">
        <v>27</v>
      </c>
      <c r="B15" s="96"/>
      <c r="C15" s="96" t="s">
        <v>28</v>
      </c>
      <c r="D15" s="96"/>
      <c r="E15" s="96"/>
      <c r="F15" s="96"/>
      <c r="G15" s="96"/>
      <c r="H15" s="12">
        <f>'Schedule-I'!H81</f>
        <v>1260650.9853594673</v>
      </c>
    </row>
    <row r="16" spans="1:8" ht="29.25" customHeight="1" x14ac:dyDescent="0.25">
      <c r="A16" s="96" t="s">
        <v>29</v>
      </c>
      <c r="B16" s="96"/>
      <c r="C16" s="96" t="s">
        <v>30</v>
      </c>
      <c r="D16" s="96"/>
      <c r="E16" s="96"/>
      <c r="F16" s="96"/>
      <c r="G16" s="96"/>
      <c r="H16" s="12">
        <f>SUM(H14:H15)</f>
        <v>8264267.5706898421</v>
      </c>
    </row>
    <row r="19" spans="1:8" ht="25.5" customHeight="1" x14ac:dyDescent="0.25">
      <c r="A19" s="14" t="s">
        <v>19</v>
      </c>
      <c r="B19" s="93">
        <f>Details!E2</f>
        <v>0</v>
      </c>
      <c r="C19" s="93"/>
      <c r="D19" s="17"/>
      <c r="E19" s="94" t="s">
        <v>16</v>
      </c>
      <c r="F19" s="94"/>
      <c r="G19" s="93">
        <f>Details!E13</f>
        <v>0</v>
      </c>
      <c r="H19" s="93"/>
    </row>
    <row r="20" spans="1:8" ht="24.75" customHeight="1" x14ac:dyDescent="0.25">
      <c r="A20" s="14" t="s">
        <v>18</v>
      </c>
      <c r="B20" s="93">
        <f>Details!E1</f>
        <v>0</v>
      </c>
      <c r="C20" s="93"/>
      <c r="D20" s="17"/>
      <c r="E20" s="94" t="s">
        <v>24</v>
      </c>
      <c r="F20" s="94"/>
      <c r="G20" s="93">
        <f>Details!E14</f>
        <v>0</v>
      </c>
      <c r="H20" s="93"/>
    </row>
  </sheetData>
  <sheetProtection password="DC1A" sheet="1" objects="1" scenarios="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Basic</vt:lpstr>
      <vt:lpstr>Details</vt:lpstr>
      <vt:lpstr>Schedule-I</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2025-05-26T13:00:44Z</dcterms:modified>
</cp:coreProperties>
</file>