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9.xml" ContentType="application/vnd.ms-excel.controlproperties+xml"/>
  <Override PartName="/xl/drawings/drawing9.xml" ContentType="application/vnd.openxmlformats-officedocument.drawing+xml"/>
  <Override PartName="/xl/ctrlProps/ctrlProp20.xml" ContentType="application/vnd.ms-excel.controlproperties+xml"/>
  <Override PartName="/xl/drawings/drawing10.xml" ContentType="application/vnd.openxmlformats-officedocument.drawing+xml"/>
  <Override PartName="/xl/ctrlProps/ctrlProp21.xml" ContentType="application/vnd.ms-excel.controlproperties+xml"/>
  <Override PartName="/xl/drawings/drawing11.xml" ContentType="application/vnd.openxmlformats-officedocument.drawing+xml"/>
  <Override PartName="/xl/ctrlProps/ctrlProp22.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trlProps/ctrlProp23.xml" ContentType="application/vnd.ms-excel.controlproperties+xml"/>
  <Override PartName="/xl/ctrlProps/ctrlProp24.xml" ContentType="application/vnd.ms-excel.controlpropertie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never" codeName="ThisWorkbook" defaultThemeVersion="124226"/>
  <mc:AlternateContent xmlns:mc="http://schemas.openxmlformats.org/markup-compatibility/2006">
    <mc:Choice Requires="x15">
      <x15ac:absPath xmlns:x15ac="http://schemas.microsoft.com/office/spreadsheetml/2010/11/ac" url="C:\Users\chandra.kumar\Desktop\30-765kV Monopole\Bidding Documents\"/>
    </mc:Choice>
  </mc:AlternateContent>
  <xr:revisionPtr revIDLastSave="0" documentId="13_ncr:1_{52935D53-930C-406E-A2EC-28B395709F7F}" xr6:coauthVersionLast="47" xr6:coauthVersionMax="47" xr10:uidLastSave="{00000000-0000-0000-0000-000000000000}"/>
  <bookViews>
    <workbookView xWindow="-120" yWindow="-120" windowWidth="29040" windowHeight="15720" tabRatio="866" firstSheet="7" activeTab="27" xr2:uid="{00000000-000D-0000-FFFF-FFFF00000000}"/>
  </bookViews>
  <sheets>
    <sheet name="Basic" sheetId="1" state="hidden" r:id="rId1"/>
    <sheet name="Cover" sheetId="2" r:id="rId2"/>
    <sheet name="Names of Bidder" sheetId="3" r:id="rId3"/>
    <sheet name="Attach 3(JV)" sheetId="4" r:id="rId4"/>
    <sheet name="Attach-3 (QR)" sheetId="5" r:id="rId5"/>
    <sheet name="Attach 4" sheetId="6" r:id="rId6"/>
    <sheet name="Attach 4 (A)" sheetId="7" r:id="rId7"/>
    <sheet name="Attach 4 (B)" sheetId="8" r:id="rId8"/>
    <sheet name="Attach 5" sheetId="9" r:id="rId9"/>
    <sheet name="Attach 5A" sheetId="10" r:id="rId10"/>
    <sheet name="Attach 5B" sheetId="11" state="hidden" r:id="rId11"/>
    <sheet name="Attach 6" sheetId="12" r:id="rId12"/>
    <sheet name="Attach 7" sheetId="13" r:id="rId13"/>
    <sheet name="Attach 9" sheetId="31" r:id="rId14"/>
    <sheet name="Attach 10" sheetId="15" r:id="rId15"/>
    <sheet name="Attach 11" sheetId="16" r:id="rId16"/>
    <sheet name="Attach 12" sheetId="17" r:id="rId17"/>
    <sheet name="Attach 13" sheetId="18" r:id="rId18"/>
    <sheet name="Attach 14" sheetId="19" r:id="rId19"/>
    <sheet name="Attach 14-IP" sheetId="20" state="hidden" r:id="rId20"/>
    <sheet name="Attach 15" sheetId="21" r:id="rId21"/>
    <sheet name="Attach 16" sheetId="22" r:id="rId22"/>
    <sheet name="Attach 17" sheetId="23" r:id="rId23"/>
    <sheet name="Attach 18" sheetId="24" state="hidden" r:id="rId24"/>
    <sheet name="Attach_18" sheetId="25" r:id="rId25"/>
    <sheet name="Attach-20" sheetId="26" state="hidden" r:id="rId26"/>
    <sheet name="Attach 25" sheetId="27" state="hidden" r:id="rId27"/>
    <sheet name="Bid Form 1st Envelope " sheetId="28" r:id="rId28"/>
    <sheet name="N to W" sheetId="29" state="hidden" r:id="rId29"/>
    <sheet name="Sheet1" sheetId="30" state="hidden" r:id="rId30"/>
  </sheets>
  <externalReferences>
    <externalReference r:id="rId31"/>
    <externalReference r:id="rId32"/>
    <externalReference r:id="rId33"/>
  </externalReferences>
  <definedNames>
    <definedName name="\A" localSheetId="22">#REF!</definedName>
    <definedName name="\A" localSheetId="26">#REF!</definedName>
    <definedName name="\A" localSheetId="10">#REF!</definedName>
    <definedName name="\A" localSheetId="4">#REF!</definedName>
    <definedName name="\A">#REF!</definedName>
    <definedName name="\aa" localSheetId="26">#REF!</definedName>
    <definedName name="\aa" localSheetId="10">#REF!</definedName>
    <definedName name="\aa">#REF!</definedName>
    <definedName name="\B" localSheetId="22">#REF!</definedName>
    <definedName name="\B" localSheetId="26">#REF!</definedName>
    <definedName name="\B" localSheetId="10">#REF!</definedName>
    <definedName name="\B" localSheetId="4">#REF!</definedName>
    <definedName name="\B">#REF!</definedName>
    <definedName name="\C" localSheetId="22">#REF!</definedName>
    <definedName name="\C" localSheetId="26">#REF!</definedName>
    <definedName name="\C" localSheetId="10">#REF!</definedName>
    <definedName name="\C" localSheetId="4">#REF!</definedName>
    <definedName name="\C">#REF!</definedName>
    <definedName name="\M" localSheetId="26">#REF!</definedName>
    <definedName name="\M" localSheetId="10">#REF!</definedName>
    <definedName name="\M" localSheetId="4">#REF!</definedName>
    <definedName name="\M">#REF!</definedName>
    <definedName name="\N" localSheetId="26">#REF!</definedName>
    <definedName name="\N" localSheetId="10">#REF!</definedName>
    <definedName name="\N" localSheetId="4">#REF!</definedName>
    <definedName name="\N">#REF!</definedName>
    <definedName name="\P" localSheetId="26">#REF!</definedName>
    <definedName name="\P" localSheetId="10">#REF!</definedName>
    <definedName name="\P" localSheetId="4">#REF!</definedName>
    <definedName name="\P">#REF!</definedName>
    <definedName name="\R" localSheetId="26">#REF!</definedName>
    <definedName name="\R" localSheetId="10">#REF!</definedName>
    <definedName name="\R" localSheetId="4">#REF!</definedName>
    <definedName name="\R">#REF!</definedName>
    <definedName name="\U" localSheetId="26">#REF!</definedName>
    <definedName name="\U" localSheetId="10">#REF!</definedName>
    <definedName name="\U" localSheetId="4">#REF!</definedName>
    <definedName name="\U">#REF!</definedName>
    <definedName name="\V" localSheetId="26">#REF!</definedName>
    <definedName name="\V" localSheetId="10">#REF!</definedName>
    <definedName name="\V" localSheetId="4">#REF!</definedName>
    <definedName name="\V">#REF!</definedName>
    <definedName name="\x" localSheetId="26">#REF!</definedName>
    <definedName name="\x" localSheetId="10">#REF!</definedName>
    <definedName name="\x">#REF!</definedName>
    <definedName name="ab" localSheetId="26">#REF!</definedName>
    <definedName name="ab" localSheetId="10">#REF!</definedName>
    <definedName name="ab" localSheetId="4">#REF!</definedName>
    <definedName name="ab">#REF!</definedName>
    <definedName name="biddername" localSheetId="26">#REF!</definedName>
    <definedName name="biddername" localSheetId="10">#REF!</definedName>
    <definedName name="biddername">#REF!</definedName>
    <definedName name="BL2A" localSheetId="26">#REF!</definedName>
    <definedName name="BL2A" localSheetId="10">#REF!</definedName>
    <definedName name="BL2A" localSheetId="4">'Attach-3 (QR)'!$J$331</definedName>
    <definedName name="BL2A">#REF!</definedName>
    <definedName name="BL2A2" localSheetId="26">#REF!</definedName>
    <definedName name="BL2A2" localSheetId="10">#REF!</definedName>
    <definedName name="BL2A2" localSheetId="4">'Attach-3 (QR)'!#REF!</definedName>
    <definedName name="BL2A2">#REF!</definedName>
    <definedName name="BL2AA" localSheetId="26">#REF!</definedName>
    <definedName name="BL2AA" localSheetId="10">#REF!</definedName>
    <definedName name="BL2AA" localSheetId="4">'Attach-3 (QR)'!$J$331</definedName>
    <definedName name="BL2AA">#REF!</definedName>
    <definedName name="BL2AAA" localSheetId="22">'[1]Attach QR'!$J$785</definedName>
    <definedName name="BL2AAA" localSheetId="26">#REF!</definedName>
    <definedName name="BL2AAA" localSheetId="10">#REF!</definedName>
    <definedName name="BL2AAA" localSheetId="4">'Attach-3 (QR)'!#REF!</definedName>
    <definedName name="BL2AAA">#REF!</definedName>
    <definedName name="BL2B" localSheetId="26">#REF!</definedName>
    <definedName name="BL2B" localSheetId="10">#REF!</definedName>
    <definedName name="BL2B" localSheetId="4">'Attach-3 (QR)'!$K$331</definedName>
    <definedName name="BL2B">#REF!</definedName>
    <definedName name="BL2BB" localSheetId="26">#REF!</definedName>
    <definedName name="BL2BB" localSheetId="10">#REF!</definedName>
    <definedName name="BL2BB" localSheetId="4">'Attach-3 (QR)'!#REF!</definedName>
    <definedName name="BL2BB">#REF!</definedName>
    <definedName name="BL2BBB" localSheetId="22">'[1]Attach QR'!$K$785</definedName>
    <definedName name="BL2BBB" localSheetId="26">#REF!</definedName>
    <definedName name="BL2BBB" localSheetId="10">#REF!</definedName>
    <definedName name="BL2BBB" localSheetId="4">'Attach-3 (QR)'!#REF!</definedName>
    <definedName name="BL2BBB">#REF!</definedName>
    <definedName name="BL2C" localSheetId="26">#REF!</definedName>
    <definedName name="BL2C" localSheetId="10">#REF!</definedName>
    <definedName name="BL2C" localSheetId="4">'Attach-3 (QR)'!$L$331</definedName>
    <definedName name="BL2C">#REF!</definedName>
    <definedName name="BL2CC" localSheetId="26">#REF!</definedName>
    <definedName name="BL2CC" localSheetId="10">#REF!</definedName>
    <definedName name="BL2CC" localSheetId="4">'Attach-3 (QR)'!#REF!</definedName>
    <definedName name="BL2CC">#REF!</definedName>
    <definedName name="BL2CCC" localSheetId="22">'[1]Attach QR'!$L$785</definedName>
    <definedName name="BL2CCC" localSheetId="26">#REF!</definedName>
    <definedName name="BL2CCC" localSheetId="10">#REF!</definedName>
    <definedName name="BL2CCC" localSheetId="4">'Attach-3 (QR)'!#REF!</definedName>
    <definedName name="BL2CCC">#REF!</definedName>
    <definedName name="BL3A" localSheetId="26">#REF!</definedName>
    <definedName name="BL3A" localSheetId="10">#REF!</definedName>
    <definedName name="BL3A" localSheetId="4">'Attach-3 (QR)'!$J$332</definedName>
    <definedName name="BL3A">#REF!</definedName>
    <definedName name="BL3AA" localSheetId="26">#REF!</definedName>
    <definedName name="BL3AA" localSheetId="10">#REF!</definedName>
    <definedName name="BL3AA" localSheetId="4">'Attach-3 (QR)'!#REF!</definedName>
    <definedName name="BL3AA">#REF!</definedName>
    <definedName name="BL3AAA" localSheetId="22">'[1]Attach QR'!$J$788</definedName>
    <definedName name="BL3AAA" localSheetId="26">#REF!</definedName>
    <definedName name="BL3AAA" localSheetId="10">#REF!</definedName>
    <definedName name="BL3AAA" localSheetId="4">'Attach-3 (QR)'!#REF!</definedName>
    <definedName name="BL3AAA">#REF!</definedName>
    <definedName name="BL3B" localSheetId="26">#REF!</definedName>
    <definedName name="BL3B" localSheetId="10">#REF!</definedName>
    <definedName name="BL3B" localSheetId="4">'Attach-3 (QR)'!$K$332</definedName>
    <definedName name="BL3B">#REF!</definedName>
    <definedName name="BL3BB" localSheetId="26">#REF!</definedName>
    <definedName name="BL3BB" localSheetId="10">#REF!</definedName>
    <definedName name="BL3BB" localSheetId="4">'Attach-3 (QR)'!#REF!</definedName>
    <definedName name="BL3BB">#REF!</definedName>
    <definedName name="BL3BBB" localSheetId="22">'[1]Attach QR'!$K$788</definedName>
    <definedName name="BL3BBB" localSheetId="26">#REF!</definedName>
    <definedName name="BL3BBB" localSheetId="10">#REF!</definedName>
    <definedName name="BL3BBB" localSheetId="4">'Attach-3 (QR)'!#REF!</definedName>
    <definedName name="BL3BBB">#REF!</definedName>
    <definedName name="BL3C" localSheetId="26">#REF!</definedName>
    <definedName name="BL3C" localSheetId="10">#REF!</definedName>
    <definedName name="BL3C" localSheetId="4">'Attach-3 (QR)'!$L$332</definedName>
    <definedName name="BL3C">#REF!</definedName>
    <definedName name="BL3CC" localSheetId="26">#REF!</definedName>
    <definedName name="BL3CC" localSheetId="10">#REF!</definedName>
    <definedName name="BL3CC" localSheetId="4">'Attach-3 (QR)'!#REF!</definedName>
    <definedName name="BL3CC">#REF!</definedName>
    <definedName name="BL3CCC" localSheetId="22">'[1]Attach QR'!$L$788</definedName>
    <definedName name="BL3CCC" localSheetId="26">#REF!</definedName>
    <definedName name="BL3CCC" localSheetId="10">#REF!</definedName>
    <definedName name="BL3CCC" localSheetId="4">'Attach-3 (QR)'!#REF!</definedName>
    <definedName name="BL3CCC">#REF!</definedName>
    <definedName name="BL4A" localSheetId="26">#REF!</definedName>
    <definedName name="BL4A" localSheetId="10">#REF!</definedName>
    <definedName name="BL4A" localSheetId="4">'Attach-3 (QR)'!$J$333</definedName>
    <definedName name="BL4A">#REF!</definedName>
    <definedName name="BL4AA" localSheetId="26">#REF!</definedName>
    <definedName name="BL4AA" localSheetId="10">#REF!</definedName>
    <definedName name="BL4AA" localSheetId="4">'Attach-3 (QR)'!#REF!</definedName>
    <definedName name="BL4AA">#REF!</definedName>
    <definedName name="BL4AAA" localSheetId="22">'[1]Attach QR'!$J$791</definedName>
    <definedName name="BL4AAA" localSheetId="26">#REF!</definedName>
    <definedName name="BL4AAA" localSheetId="10">#REF!</definedName>
    <definedName name="BL4AAA" localSheetId="4">'Attach-3 (QR)'!#REF!</definedName>
    <definedName name="BL4AAA">#REF!</definedName>
    <definedName name="BL4B" localSheetId="26">#REF!</definedName>
    <definedName name="BL4B" localSheetId="10">#REF!</definedName>
    <definedName name="BL4B" localSheetId="4">'Attach-3 (QR)'!$K$333</definedName>
    <definedName name="BL4B">#REF!</definedName>
    <definedName name="BL4BB" localSheetId="26">#REF!</definedName>
    <definedName name="BL4BB" localSheetId="10">#REF!</definedName>
    <definedName name="BL4BB" localSheetId="4">'Attach-3 (QR)'!#REF!</definedName>
    <definedName name="BL4BB">#REF!</definedName>
    <definedName name="BL4BBB" localSheetId="22">'[1]Attach QR'!$K$791</definedName>
    <definedName name="BL4BBB" localSheetId="26">#REF!</definedName>
    <definedName name="BL4BBB" localSheetId="10">#REF!</definedName>
    <definedName name="BL4BBB" localSheetId="4">'Attach-3 (QR)'!#REF!</definedName>
    <definedName name="BL4BBB">#REF!</definedName>
    <definedName name="BL4C" localSheetId="26">#REF!</definedName>
    <definedName name="BL4C" localSheetId="10">#REF!</definedName>
    <definedName name="BL4C" localSheetId="4">'Attach-3 (QR)'!$L$333</definedName>
    <definedName name="BL4C">#REF!</definedName>
    <definedName name="BL4CC" localSheetId="26">#REF!</definedName>
    <definedName name="BL4CC" localSheetId="10">#REF!</definedName>
    <definedName name="BL4CC" localSheetId="4">'Attach-3 (QR)'!#REF!</definedName>
    <definedName name="BL4CC">#REF!</definedName>
    <definedName name="BL4CCC" localSheetId="22">'[1]Attach QR'!$L$791</definedName>
    <definedName name="BL4CCC" localSheetId="26">#REF!</definedName>
    <definedName name="BL4CCC" localSheetId="10">#REF!</definedName>
    <definedName name="BL4CCC" localSheetId="4">'Attach-3 (QR)'!#REF!</definedName>
    <definedName name="BL4CCC">#REF!</definedName>
    <definedName name="BL5A" localSheetId="26">#REF!</definedName>
    <definedName name="BL5A" localSheetId="10">#REF!</definedName>
    <definedName name="BL5A" localSheetId="4">'Attach-3 (QR)'!$J$334</definedName>
    <definedName name="BL5A">#REF!</definedName>
    <definedName name="BL5AA" localSheetId="26">#REF!</definedName>
    <definedName name="BL5AA" localSheetId="10">#REF!</definedName>
    <definedName name="BL5AA" localSheetId="4">'Attach-3 (QR)'!#REF!</definedName>
    <definedName name="BL5AA">#REF!</definedName>
    <definedName name="BL5AAA" localSheetId="22">'[1]Attach QR'!$J$794</definedName>
    <definedName name="BL5AAA" localSheetId="26">#REF!</definedName>
    <definedName name="BL5AAA" localSheetId="10">#REF!</definedName>
    <definedName name="BL5AAA" localSheetId="4">'Attach-3 (QR)'!#REF!</definedName>
    <definedName name="BL5AAA">#REF!</definedName>
    <definedName name="BL5B" localSheetId="26">#REF!</definedName>
    <definedName name="BL5B" localSheetId="10">#REF!</definedName>
    <definedName name="BL5B" localSheetId="4">'Attach-3 (QR)'!$K$334</definedName>
    <definedName name="BL5B">#REF!</definedName>
    <definedName name="BL5BB" localSheetId="26">#REF!</definedName>
    <definedName name="BL5BB" localSheetId="10">#REF!</definedName>
    <definedName name="BL5BB" localSheetId="4">'Attach-3 (QR)'!#REF!</definedName>
    <definedName name="BL5BB">#REF!</definedName>
    <definedName name="BL5BBB" localSheetId="22">'[1]Attach QR'!$K$794</definedName>
    <definedName name="BL5BBB" localSheetId="26">#REF!</definedName>
    <definedName name="BL5BBB" localSheetId="10">#REF!</definedName>
    <definedName name="BL5BBB" localSheetId="4">'Attach-3 (QR)'!#REF!</definedName>
    <definedName name="BL5BBB">#REF!</definedName>
    <definedName name="BL5C" localSheetId="26">#REF!</definedName>
    <definedName name="BL5C" localSheetId="10">#REF!</definedName>
    <definedName name="BL5C" localSheetId="4">'Attach-3 (QR)'!$L$334</definedName>
    <definedName name="BL5C">#REF!</definedName>
    <definedName name="BL5CC" localSheetId="26">#REF!</definedName>
    <definedName name="BL5CC" localSheetId="10">#REF!</definedName>
    <definedName name="BL5CC" localSheetId="4">'Attach-3 (QR)'!#REF!</definedName>
    <definedName name="BL5CC">#REF!</definedName>
    <definedName name="BL5CCC" localSheetId="22">'[1]Attach QR'!$L$794</definedName>
    <definedName name="BL5CCC" localSheetId="26">#REF!</definedName>
    <definedName name="BL5CCC" localSheetId="10">#REF!</definedName>
    <definedName name="BL5CCC" localSheetId="4">'Attach-3 (QR)'!#REF!</definedName>
    <definedName name="BL5CCC">#REF!</definedName>
    <definedName name="CAPA1" localSheetId="26">#REF!</definedName>
    <definedName name="CAPA1" localSheetId="10">#REF!</definedName>
    <definedName name="CAPA1" localSheetId="4">'Attach-3 (QR)'!#REF!</definedName>
    <definedName name="CAPA1">#REF!</definedName>
    <definedName name="CAPA11" localSheetId="26">#REF!</definedName>
    <definedName name="CAPA11" localSheetId="10">#REF!</definedName>
    <definedName name="CAPA11" localSheetId="4">'Attach-3 (QR)'!#REF!</definedName>
    <definedName name="CAPA11">#REF!</definedName>
    <definedName name="CAPA111" localSheetId="22">'[1]Attach QR'!$F$505</definedName>
    <definedName name="CAPA111" localSheetId="26">#REF!</definedName>
    <definedName name="CAPA111" localSheetId="10">#REF!</definedName>
    <definedName name="CAPA111" localSheetId="4">'Attach-3 (QR)'!#REF!</definedName>
    <definedName name="CAPA111">#REF!</definedName>
    <definedName name="CAPA2" localSheetId="26">#REF!</definedName>
    <definedName name="CAPA2" localSheetId="10">#REF!</definedName>
    <definedName name="CAPA2" localSheetId="4">'Attach-3 (QR)'!#REF!</definedName>
    <definedName name="CAPA2">#REF!</definedName>
    <definedName name="CAPA22" localSheetId="26">#REF!</definedName>
    <definedName name="CAPA22" localSheetId="10">#REF!</definedName>
    <definedName name="CAPA22" localSheetId="4">'Attach-3 (QR)'!#REF!</definedName>
    <definedName name="CAPA22">#REF!</definedName>
    <definedName name="CAPA222" localSheetId="22">'[1]Attach QR'!$I$505</definedName>
    <definedName name="CAPA222" localSheetId="26">#REF!</definedName>
    <definedName name="CAPA222" localSheetId="10">#REF!</definedName>
    <definedName name="CAPA222" localSheetId="4">'Attach-3 (QR)'!#REF!</definedName>
    <definedName name="CAPA222">#REF!</definedName>
    <definedName name="CAPA3" localSheetId="26">#REF!</definedName>
    <definedName name="CAPA3" localSheetId="10">#REF!</definedName>
    <definedName name="CAPA3" localSheetId="4">'Attach-3 (QR)'!#REF!</definedName>
    <definedName name="CAPA3">#REF!</definedName>
    <definedName name="CAPA33" localSheetId="26">#REF!</definedName>
    <definedName name="CAPA33" localSheetId="10">#REF!</definedName>
    <definedName name="CAPA33" localSheetId="4">'Attach-3 (QR)'!#REF!</definedName>
    <definedName name="CAPA33">#REF!</definedName>
    <definedName name="CAPA333" localSheetId="22">'[1]Attach QR'!$G$651</definedName>
    <definedName name="CAPA333" localSheetId="26">#REF!</definedName>
    <definedName name="CAPA333" localSheetId="10">#REF!</definedName>
    <definedName name="CAPA333" localSheetId="4">'Attach-3 (QR)'!#REF!</definedName>
    <definedName name="CAPA333">#REF!</definedName>
    <definedName name="CAPA4" localSheetId="26">#REF!</definedName>
    <definedName name="CAPA4" localSheetId="10">#REF!</definedName>
    <definedName name="CAPA4" localSheetId="4">'Attach-3 (QR)'!#REF!</definedName>
    <definedName name="CAPA4">#REF!</definedName>
    <definedName name="CAPA44" localSheetId="26">#REF!</definedName>
    <definedName name="CAPA44" localSheetId="10">#REF!</definedName>
    <definedName name="CAPA44" localSheetId="4">'Attach-3 (QR)'!#REF!</definedName>
    <definedName name="CAPA44">#REF!</definedName>
    <definedName name="CAPA444" localSheetId="22">'[1]Attach QR'!$I$651</definedName>
    <definedName name="CAPA444" localSheetId="26">#REF!</definedName>
    <definedName name="CAPA444" localSheetId="10">#REF!</definedName>
    <definedName name="CAPA444" localSheetId="4">'Attach-3 (QR)'!#REF!</definedName>
    <definedName name="CAPA444">#REF!</definedName>
    <definedName name="CAPA7" localSheetId="26">#REF!</definedName>
    <definedName name="CAPA7" localSheetId="10">#REF!</definedName>
    <definedName name="CAPA7" localSheetId="4">'Attach-3 (QR)'!#REF!</definedName>
    <definedName name="CAPA7">#REF!</definedName>
    <definedName name="CAPA77" localSheetId="26">#REF!</definedName>
    <definedName name="CAPA77" localSheetId="10">#REF!</definedName>
    <definedName name="CAPA77" localSheetId="4">'Attach-3 (QR)'!#REF!</definedName>
    <definedName name="CAPA77">#REF!</definedName>
    <definedName name="CAPA777" localSheetId="22">'[1]Attach QR'!$D$505</definedName>
    <definedName name="CAPA777" localSheetId="26">#REF!</definedName>
    <definedName name="CAPA777" localSheetId="10">#REF!</definedName>
    <definedName name="CAPA777" localSheetId="4">'Attach-3 (QR)'!#REF!</definedName>
    <definedName name="CAPA777">#REF!</definedName>
    <definedName name="COO" localSheetId="26">'[2]Sch-1a'!#REF!</definedName>
    <definedName name="COO" localSheetId="10">'[2]Sch-1a'!#REF!</definedName>
    <definedName name="COO">'[2]Sch-1a'!#REF!</definedName>
    <definedName name="date" localSheetId="26">#REF!</definedName>
    <definedName name="date" localSheetId="10">#REF!</definedName>
    <definedName name="date">#REF!</definedName>
    <definedName name="iii" localSheetId="26">#REF!</definedName>
    <definedName name="iii" localSheetId="10">#REF!</definedName>
    <definedName name="iii">#REF!</definedName>
    <definedName name="LA" localSheetId="26">'Attach 12'!#REF!</definedName>
    <definedName name="LA">'Attach 12'!#REF!</definedName>
    <definedName name="logo1">"Picture 7"</definedName>
    <definedName name="MANU1" localSheetId="26">#REF!</definedName>
    <definedName name="MANU1" localSheetId="10">#REF!</definedName>
    <definedName name="MANU1" localSheetId="4">'Attach-3 (QR)'!#REF!</definedName>
    <definedName name="MANU1">#REF!</definedName>
    <definedName name="MANU11" localSheetId="26">#REF!</definedName>
    <definedName name="MANU11" localSheetId="10">#REF!</definedName>
    <definedName name="MANU11" localSheetId="4">'Attach-3 (QR)'!#REF!</definedName>
    <definedName name="MANU11">#REF!</definedName>
    <definedName name="MANU111" localSheetId="22">'[1]Attach QR'!$H$350</definedName>
    <definedName name="MANU111" localSheetId="26">#REF!</definedName>
    <definedName name="MANU111" localSheetId="10">#REF!</definedName>
    <definedName name="MANU111" localSheetId="4">'Attach-3 (QR)'!#REF!</definedName>
    <definedName name="MANU111">#REF!</definedName>
    <definedName name="MANU2" localSheetId="26">#REF!</definedName>
    <definedName name="MANU2" localSheetId="10">#REF!</definedName>
    <definedName name="MANU2" localSheetId="4">'Attach-3 (QR)'!#REF!</definedName>
    <definedName name="MANU2">#REF!</definedName>
    <definedName name="MANU22" localSheetId="26">#REF!</definedName>
    <definedName name="MANU22" localSheetId="10">#REF!</definedName>
    <definedName name="MANU22" localSheetId="4">'Attach-3 (QR)'!#REF!</definedName>
    <definedName name="MANU22">#REF!</definedName>
    <definedName name="MANU222" localSheetId="22">'[1]Attach QR'!$H$419</definedName>
    <definedName name="MANU222" localSheetId="26">#REF!</definedName>
    <definedName name="MANU222" localSheetId="10">#REF!</definedName>
    <definedName name="MANU222" localSheetId="4">'Attach-3 (QR)'!#REF!</definedName>
    <definedName name="MANU222">#REF!</definedName>
    <definedName name="MANU3" localSheetId="26">#REF!</definedName>
    <definedName name="MANU3" localSheetId="10">#REF!</definedName>
    <definedName name="MANU3" localSheetId="4">'Attach-3 (QR)'!#REF!</definedName>
    <definedName name="MANU3">#REF!</definedName>
    <definedName name="MANU33" localSheetId="26">#REF!</definedName>
    <definedName name="MANU33" localSheetId="10">#REF!</definedName>
    <definedName name="MANU33" localSheetId="4">'Attach-3 (QR)'!#REF!</definedName>
    <definedName name="MANU33">#REF!</definedName>
    <definedName name="MANU333" localSheetId="22">'[1]Attach QR'!$G$560</definedName>
    <definedName name="MANU333" localSheetId="26">#REF!</definedName>
    <definedName name="MANU333" localSheetId="10">#REF!</definedName>
    <definedName name="MANU333" localSheetId="4">'Attach-3 (QR)'!#REF!</definedName>
    <definedName name="MANU333">#REF!</definedName>
    <definedName name="MANU4" localSheetId="26">#REF!</definedName>
    <definedName name="MANU4" localSheetId="10">#REF!</definedName>
    <definedName name="MANU4" localSheetId="4">'Attach-3 (QR)'!#REF!</definedName>
    <definedName name="MANU4">#REF!</definedName>
    <definedName name="MANU44" localSheetId="26">#REF!</definedName>
    <definedName name="MANU44" localSheetId="10">#REF!</definedName>
    <definedName name="MANU44" localSheetId="4">'Attach-3 (QR)'!#REF!</definedName>
    <definedName name="MANU44">#REF!</definedName>
    <definedName name="MANU444" localSheetId="22">'[1]Attach QR'!$I$560</definedName>
    <definedName name="MANU444" localSheetId="26">#REF!</definedName>
    <definedName name="MANU444" localSheetId="10">#REF!</definedName>
    <definedName name="MANU444" localSheetId="4">'Attach-3 (QR)'!#REF!</definedName>
    <definedName name="MANU444">#REF!</definedName>
    <definedName name="MANU5" localSheetId="26">#REF!</definedName>
    <definedName name="MANU5" localSheetId="10">#REF!</definedName>
    <definedName name="MANU5" localSheetId="4">'Attach-3 (QR)'!#REF!</definedName>
    <definedName name="MANU5">#REF!</definedName>
    <definedName name="MANU55" localSheetId="26">#REF!</definedName>
    <definedName name="MANU55" localSheetId="10">#REF!</definedName>
    <definedName name="MANU55" localSheetId="4">'Attach-3 (QR)'!#REF!</definedName>
    <definedName name="MANU55">#REF!</definedName>
    <definedName name="MANU555" localSheetId="22">'[1]Attach QR'!$E$560</definedName>
    <definedName name="MANU555" localSheetId="26">#REF!</definedName>
    <definedName name="MANU555" localSheetId="10">#REF!</definedName>
    <definedName name="MANU555" localSheetId="4">'Attach-3 (QR)'!#REF!</definedName>
    <definedName name="MANU555">#REF!</definedName>
    <definedName name="PATH1" localSheetId="26">#REF!</definedName>
    <definedName name="PATH1" localSheetId="10">#REF!</definedName>
    <definedName name="PATH1" localSheetId="4">'Attach-3 (QR)'!#REF!</definedName>
    <definedName name="PATH1">#REF!</definedName>
    <definedName name="PATH11" localSheetId="26">#REF!</definedName>
    <definedName name="PATH11" localSheetId="10">#REF!</definedName>
    <definedName name="PATH11" localSheetId="4">'Attach-3 (QR)'!#REF!</definedName>
    <definedName name="PATH11">#REF!</definedName>
    <definedName name="PATH111" localSheetId="22">'[1]Attach QR'!$G$170</definedName>
    <definedName name="PATH111" localSheetId="26">#REF!</definedName>
    <definedName name="PATH111" localSheetId="10">#REF!</definedName>
    <definedName name="PATH111" localSheetId="4">'Attach-3 (QR)'!#REF!</definedName>
    <definedName name="PATH111">#REF!</definedName>
    <definedName name="PATH2" localSheetId="26">#REF!</definedName>
    <definedName name="PATH2" localSheetId="10">#REF!</definedName>
    <definedName name="PATH2" localSheetId="4">'Attach-3 (QR)'!#REF!</definedName>
    <definedName name="PATH2">#REF!</definedName>
    <definedName name="PATH22" localSheetId="26">#REF!</definedName>
    <definedName name="PATH22" localSheetId="10">#REF!</definedName>
    <definedName name="PATH22" localSheetId="4">'Attach-3 (QR)'!#REF!</definedName>
    <definedName name="PATH22">#REF!</definedName>
    <definedName name="PATH222" localSheetId="22">'[1]Attach QR'!$I$170</definedName>
    <definedName name="PATH222" localSheetId="26">#REF!</definedName>
    <definedName name="PATH222" localSheetId="10">#REF!</definedName>
    <definedName name="PATH222" localSheetId="4">'Attach-3 (QR)'!#REF!</definedName>
    <definedName name="PATH222">#REF!</definedName>
    <definedName name="PATH3" localSheetId="26">#REF!</definedName>
    <definedName name="PATH3" localSheetId="10">#REF!</definedName>
    <definedName name="PATH3" localSheetId="4">'Attach-3 (QR)'!#REF!</definedName>
    <definedName name="PATH3">#REF!</definedName>
    <definedName name="PATH33" localSheetId="26">#REF!</definedName>
    <definedName name="PATH33" localSheetId="10">#REF!</definedName>
    <definedName name="PATH33" localSheetId="4">'Attach-3 (QR)'!#REF!</definedName>
    <definedName name="PATH33">#REF!</definedName>
    <definedName name="PATH333" localSheetId="22">'[1]Attach QR'!$G$246</definedName>
    <definedName name="PATH333" localSheetId="26">#REF!</definedName>
    <definedName name="PATH333" localSheetId="10">#REF!</definedName>
    <definedName name="PATH333" localSheetId="4">'Attach-3 (QR)'!#REF!</definedName>
    <definedName name="PATH333">#REF!</definedName>
    <definedName name="PATH4" localSheetId="26">#REF!</definedName>
    <definedName name="PATH4" localSheetId="10">#REF!</definedName>
    <definedName name="PATH4" localSheetId="4">'Attach-3 (QR)'!#REF!</definedName>
    <definedName name="PATH4">#REF!</definedName>
    <definedName name="PATH44" localSheetId="26">#REF!</definedName>
    <definedName name="PATH44" localSheetId="10">#REF!</definedName>
    <definedName name="PATH44" localSheetId="4">'Attach-3 (QR)'!#REF!</definedName>
    <definedName name="PATH44">#REF!</definedName>
    <definedName name="PATH444" localSheetId="22">'[1]Attach QR'!$I$246</definedName>
    <definedName name="PATH444" localSheetId="26">#REF!</definedName>
    <definedName name="PATH444" localSheetId="10">#REF!</definedName>
    <definedName name="PATH444" localSheetId="4">'Attach-3 (QR)'!#REF!</definedName>
    <definedName name="PATH444">#REF!</definedName>
    <definedName name="PATH5" localSheetId="26">#REF!</definedName>
    <definedName name="PATH5" localSheetId="10">#REF!</definedName>
    <definedName name="PATH5" localSheetId="4">'Attach-3 (QR)'!#REF!</definedName>
    <definedName name="PATH5">#REF!</definedName>
    <definedName name="PATH55" localSheetId="26">#REF!</definedName>
    <definedName name="PATH55" localSheetId="10">#REF!</definedName>
    <definedName name="PATH55" localSheetId="4">'Attach-3 (QR)'!#REF!</definedName>
    <definedName name="PATH55">#REF!</definedName>
    <definedName name="PATH555" localSheetId="26">#REF!</definedName>
    <definedName name="PATH555" localSheetId="10">#REF!</definedName>
    <definedName name="PATH555" localSheetId="4">'Attach-3 (QR)'!#REF!</definedName>
    <definedName name="PATH555">#REF!</definedName>
    <definedName name="PATHAR1" localSheetId="26">#REF!</definedName>
    <definedName name="PATHAR1" localSheetId="10">#REF!</definedName>
    <definedName name="PATHAR1" localSheetId="4">'Attach-3 (QR)'!$AN$294</definedName>
    <definedName name="PATHAR1">#REF!</definedName>
    <definedName name="PATHAR2" localSheetId="26">#REF!</definedName>
    <definedName name="PATHAR2" localSheetId="10">#REF!</definedName>
    <definedName name="PATHAR2" localSheetId="4">'Attach-3 (QR)'!$AN$295</definedName>
    <definedName name="PATHAR2">#REF!</definedName>
    <definedName name="PATHAR3" localSheetId="22">'[1]Attach QR'!$AO$750</definedName>
    <definedName name="PATHAR3" localSheetId="26">#REF!</definedName>
    <definedName name="PATHAR3" localSheetId="10">#REF!</definedName>
    <definedName name="PATHAR3" localSheetId="4">'Attach-3 (QR)'!$AN$296</definedName>
    <definedName name="PATHAR3">#REF!</definedName>
    <definedName name="PATHJV1" localSheetId="26">#REF!</definedName>
    <definedName name="PATHJV1" localSheetId="10">#REF!</definedName>
    <definedName name="PATHJV1" localSheetId="4">'Attach-3 (QR)'!#REF!</definedName>
    <definedName name="PATHJV1">#REF!</definedName>
    <definedName name="PATHJV11" localSheetId="26">#REF!</definedName>
    <definedName name="PATHJV11" localSheetId="10">#REF!</definedName>
    <definedName name="PATHJV11" localSheetId="4">'Attach-3 (QR)'!#REF!</definedName>
    <definedName name="PATHJV11">#REF!</definedName>
    <definedName name="PATHJV111" localSheetId="26">#REF!</definedName>
    <definedName name="PATHJV111" localSheetId="10">#REF!</definedName>
    <definedName name="PATHJV111" localSheetId="4">'Attach-3 (QR)'!#REF!</definedName>
    <definedName name="PATHJV111">#REF!</definedName>
    <definedName name="PATHJV2" localSheetId="26">#REF!</definedName>
    <definedName name="PATHJV2" localSheetId="10">#REF!</definedName>
    <definedName name="PATHJV2" localSheetId="4">'Attach-3 (QR)'!#REF!</definedName>
    <definedName name="PATHJV2">#REF!</definedName>
    <definedName name="PATHJV22" localSheetId="26">#REF!</definedName>
    <definedName name="PATHJV22" localSheetId="10">#REF!</definedName>
    <definedName name="PATHJV22" localSheetId="4">'Attach-3 (QR)'!#REF!</definedName>
    <definedName name="PATHJV22">#REF!</definedName>
    <definedName name="PATHJV222" localSheetId="26">#REF!</definedName>
    <definedName name="PATHJV222" localSheetId="10">#REF!</definedName>
    <definedName name="PATHJV222" localSheetId="4">'Attach-3 (QR)'!#REF!</definedName>
    <definedName name="PATHJV222">#REF!</definedName>
    <definedName name="PATHJV3" localSheetId="22">'[1]Attach QR'!$I$61</definedName>
    <definedName name="PATHJV3" localSheetId="26">#REF!</definedName>
    <definedName name="PATHJV3" localSheetId="10">#REF!</definedName>
    <definedName name="PATHJV3" localSheetId="4">'Attach-3 (QR)'!#REF!</definedName>
    <definedName name="PATHJV3">#REF!</definedName>
    <definedName name="PATHJV33" localSheetId="22">'[1]Attach QR'!$G$61</definedName>
    <definedName name="PATHJV33" localSheetId="26">#REF!</definedName>
    <definedName name="PATHJV33" localSheetId="10">#REF!</definedName>
    <definedName name="PATHJV33" localSheetId="4">'Attach-3 (QR)'!#REF!</definedName>
    <definedName name="PATHJV33">#REF!</definedName>
    <definedName name="PATHJV333" localSheetId="22">'[1]Attach QR'!$E$61</definedName>
    <definedName name="PATHJV333" localSheetId="26">#REF!</definedName>
    <definedName name="PATHJV333" localSheetId="10">#REF!</definedName>
    <definedName name="PATHJV333" localSheetId="4">'Attach-3 (QR)'!#REF!</definedName>
    <definedName name="PATHJV333">#REF!</definedName>
    <definedName name="PATHJVPR1" localSheetId="26">#REF!</definedName>
    <definedName name="PATHJVPR1" localSheetId="10">#REF!</definedName>
    <definedName name="PATHJVPR1" localSheetId="4">'Attach-3 (QR)'!$K$330</definedName>
    <definedName name="PATHJVPR1">#REF!</definedName>
    <definedName name="PATHJVPR11" localSheetId="26">#REF!</definedName>
    <definedName name="PATHJVPR11" localSheetId="10">#REF!</definedName>
    <definedName name="PATHJVPR11" localSheetId="4">'Attach-3 (QR)'!#REF!</definedName>
    <definedName name="PATHJVPR11">#REF!</definedName>
    <definedName name="PATHJVPR111" localSheetId="22">'[1]Attach QR'!$K$782</definedName>
    <definedName name="PATHJVPR111" localSheetId="26">#REF!</definedName>
    <definedName name="PATHJVPR111" localSheetId="10">#REF!</definedName>
    <definedName name="PATHJVPR111" localSheetId="4">'Attach-3 (QR)'!#REF!</definedName>
    <definedName name="PATHJVPR111">#REF!</definedName>
    <definedName name="PATHJVPR2" localSheetId="26">#REF!</definedName>
    <definedName name="PATHJVPR2" localSheetId="10">#REF!</definedName>
    <definedName name="PATHJVPR2" localSheetId="4">'Attach-3 (QR)'!$L$330</definedName>
    <definedName name="PATHJVPR2">#REF!</definedName>
    <definedName name="PATHJVPR22" localSheetId="26">#REF!</definedName>
    <definedName name="PATHJVPR22" localSheetId="10">#REF!</definedName>
    <definedName name="PATHJVPR22" localSheetId="4">'Attach-3 (QR)'!#REF!</definedName>
    <definedName name="PATHJVPR22">#REF!</definedName>
    <definedName name="PATHJVPR222" localSheetId="22">'[1]Attach QR'!$L$782</definedName>
    <definedName name="PATHJVPR222" localSheetId="26">#REF!</definedName>
    <definedName name="PATHJVPR222" localSheetId="10">#REF!</definedName>
    <definedName name="PATHJVPR222" localSheetId="4">'Attach-3 (QR)'!#REF!</definedName>
    <definedName name="PATHJVPR222">#REF!</definedName>
    <definedName name="PATHLA1" localSheetId="26">#REF!</definedName>
    <definedName name="PATHLA1" localSheetId="10">#REF!</definedName>
    <definedName name="PATHLA1" localSheetId="4">'Attach-3 (QR)'!#REF!</definedName>
    <definedName name="PATHLA1">#REF!</definedName>
    <definedName name="PATHLA2" localSheetId="26">#REF!</definedName>
    <definedName name="PATHLA2" localSheetId="10">#REF!</definedName>
    <definedName name="PATHLA2" localSheetId="4">'Attach-3 (QR)'!#REF!</definedName>
    <definedName name="PATHLA2">#REF!</definedName>
    <definedName name="PATHLA3" localSheetId="22">'[1]Attach QR'!$D$651</definedName>
    <definedName name="PATHLA3" localSheetId="26">#REF!</definedName>
    <definedName name="PATHLA3" localSheetId="10">#REF!</definedName>
    <definedName name="PATHLA3" localSheetId="4">'Attach-3 (QR)'!#REF!</definedName>
    <definedName name="PATHLA3">#REF!</definedName>
    <definedName name="PATHLP1" localSheetId="26">#REF!</definedName>
    <definedName name="PATHLP1" localSheetId="10">#REF!</definedName>
    <definedName name="PATHLP1" localSheetId="4">'Attach-3 (QR)'!$J$330</definedName>
    <definedName name="PATHLP1">#REF!</definedName>
    <definedName name="PATHLP2" localSheetId="26">#REF!</definedName>
    <definedName name="PATHLP2" localSheetId="10">#REF!</definedName>
    <definedName name="PATHLP2" localSheetId="4">'Attach-3 (QR)'!#REF!</definedName>
    <definedName name="PATHLP2">#REF!</definedName>
    <definedName name="PATHLP3" localSheetId="22">'[1]Attach QR'!$J$782</definedName>
    <definedName name="PATHLP3" localSheetId="26">#REF!</definedName>
    <definedName name="PATHLP3" localSheetId="10">#REF!</definedName>
    <definedName name="PATHLP3" localSheetId="4">'Attach-3 (QR)'!#REF!</definedName>
    <definedName name="PATHLP3">#REF!</definedName>
    <definedName name="PATHPR1" localSheetId="26">#REF!</definedName>
    <definedName name="PATHPR1" localSheetId="10">#REF!</definedName>
    <definedName name="PATHPR1" localSheetId="4">'Attach-3 (QR)'!$K$330</definedName>
    <definedName name="PATHPR1">#REF!</definedName>
    <definedName name="PATHPR2" localSheetId="26">#REF!</definedName>
    <definedName name="PATHPR2" localSheetId="10">#REF!</definedName>
    <definedName name="PATHPR2" localSheetId="4">'Attach-3 (QR)'!#REF!</definedName>
    <definedName name="PATHPR2">#REF!</definedName>
    <definedName name="_xlnm.Print_Area" localSheetId="14">'Attach 10'!$A$1:$E$20</definedName>
    <definedName name="_xlnm.Print_Area" localSheetId="15">'Attach 11'!$A$1:$E$28</definedName>
    <definedName name="_xlnm.Print_Area" localSheetId="16">'Attach 12'!$A$1:$E$82</definedName>
    <definedName name="_xlnm.Print_Area" localSheetId="17">'Attach 13'!$A$1:$E$27</definedName>
    <definedName name="_xlnm.Print_Area" localSheetId="18">'Attach 14'!$A$1:$E$27</definedName>
    <definedName name="_xlnm.Print_Area" localSheetId="19">'Attach 14-IP'!$A$8:$I$222</definedName>
    <definedName name="_xlnm.Print_Area" localSheetId="20">'Attach 15'!$A$1:$E$80</definedName>
    <definedName name="_xlnm.Print_Area" localSheetId="21">'Attach 16'!$A$1:$L$94</definedName>
    <definedName name="_xlnm.Print_Area" localSheetId="22">'Attach 17'!$A$1:$E$30</definedName>
    <definedName name="_xlnm.Print_Area" localSheetId="23">'Attach 18'!$A$1:$E$31</definedName>
    <definedName name="_xlnm.Print_Area" localSheetId="26">'Attach 25'!$A$1:$E$27</definedName>
    <definedName name="_xlnm.Print_Area" localSheetId="3">'Attach 3(JV)'!$A$1:$E$26</definedName>
    <definedName name="_xlnm.Print_Area" localSheetId="5">'Attach 4'!$A$1:$G$24</definedName>
    <definedName name="_xlnm.Print_Area" localSheetId="6">'Attach 4 (A)'!$A$1:$E$26</definedName>
    <definedName name="_xlnm.Print_Area" localSheetId="7">'Attach 4 (B)'!$A$1:$E$25</definedName>
    <definedName name="_xlnm.Print_Area" localSheetId="8">'Attach 5'!$A$1:$E$28</definedName>
    <definedName name="_xlnm.Print_Area" localSheetId="9">'Attach 5A'!$A$1:$E$29</definedName>
    <definedName name="_xlnm.Print_Area" localSheetId="10">'Attach 5B'!$A$1:$E$28</definedName>
    <definedName name="_xlnm.Print_Area" localSheetId="11">'Attach 6'!$A$1:$E$27</definedName>
    <definedName name="_xlnm.Print_Area" localSheetId="12">'Attach 7'!$A$1:$E$28</definedName>
    <definedName name="_xlnm.Print_Area" localSheetId="13">'Attach 9'!$A$1:$H$54</definedName>
    <definedName name="_xlnm.Print_Area" localSheetId="24">Attach_18!$A$1:$E$31</definedName>
    <definedName name="_xlnm.Print_Area" localSheetId="25">'Attach-20'!$A$1:$E$36</definedName>
    <definedName name="_xlnm.Print_Area" localSheetId="4">'Attach-3 (QR)'!$A$1:$I$340</definedName>
    <definedName name="_xlnm.Print_Area" localSheetId="27">'Bid Form 1st Envelope '!$A$1:$F$124</definedName>
    <definedName name="_xlnm.Print_Area" localSheetId="1">Cover!$A$1:$E$19</definedName>
    <definedName name="_xlnm.Print_Area" localSheetId="2">'Names of Bidder'!$B$1:$D$36</definedName>
    <definedName name="_xlnm.Print_Titles" localSheetId="16">'Attach 12'!#REF!</definedName>
    <definedName name="printedname" localSheetId="26">#REF!</definedName>
    <definedName name="printedname" localSheetId="10">#REF!</definedName>
    <definedName name="printedname">#REF!</definedName>
    <definedName name="_xlnm.Recorder" localSheetId="22">#REF!</definedName>
    <definedName name="_xlnm.Recorder" localSheetId="26">#REF!</definedName>
    <definedName name="_xlnm.Recorder" localSheetId="10">#REF!</definedName>
    <definedName name="_xlnm.Recorder" localSheetId="4">#REF!</definedName>
    <definedName name="_xlnm.Recorder">#REF!</definedName>
    <definedName name="TEST" localSheetId="22">#REF!</definedName>
    <definedName name="TEST" localSheetId="26">#REF!</definedName>
    <definedName name="TEST" localSheetId="10">#REF!</definedName>
    <definedName name="TEST" localSheetId="4">#REF!</definedName>
    <definedName name="TEST">#REF!</definedName>
    <definedName name="TO" localSheetId="26">'Attach 12'!#REF!</definedName>
    <definedName name="TO">'Attach 12'!#REF!</definedName>
    <definedName name="ttt" localSheetId="26">#REF!</definedName>
    <definedName name="ttt" localSheetId="10">#REF!</definedName>
    <definedName name="ttt">#REF!</definedName>
    <definedName name="typeofbidder" localSheetId="26">#REF!</definedName>
    <definedName name="typeofbidder" localSheetId="10">#REF!</definedName>
    <definedName name="typeofbidder">#REF!</definedName>
    <definedName name="uuu" localSheetId="26">#REF!</definedName>
    <definedName name="uuu" localSheetId="10">#REF!</definedName>
    <definedName name="uuu">#REF!</definedName>
    <definedName name="yyy" localSheetId="26">#REF!</definedName>
    <definedName name="yyy" localSheetId="10">#REF!</definedName>
    <definedName name="yyy">#REF!</definedName>
    <definedName name="Z_010B040B_83D1_42E5_9354_A9BE9113BDAC_.wvu.Cols" localSheetId="16" hidden="1">'Attach 12'!$G:$I</definedName>
    <definedName name="Z_010B040B_83D1_42E5_9354_A9BE9113BDAC_.wvu.Cols" localSheetId="20" hidden="1">'Attach 15'!$F:$F,'Attach 15'!$H:$H</definedName>
    <definedName name="Z_010B040B_83D1_42E5_9354_A9BE9113BDAC_.wvu.Cols" localSheetId="3" hidden="1">'Attach 3(JV)'!$F:$F</definedName>
    <definedName name="Z_010B040B_83D1_42E5_9354_A9BE9113BDAC_.wvu.Cols" localSheetId="8" hidden="1">'Attach 5'!$H:$H</definedName>
    <definedName name="Z_010B040B_83D1_42E5_9354_A9BE9113BDAC_.wvu.Cols" localSheetId="11" hidden="1">'Attach 6'!$H:$H</definedName>
    <definedName name="Z_010B040B_83D1_42E5_9354_A9BE9113BDAC_.wvu.Cols" localSheetId="2" hidden="1">'Names of Bidder'!$F:$I</definedName>
    <definedName name="Z_010B040B_83D1_42E5_9354_A9BE9113BDAC_.wvu.PrintArea" localSheetId="14" hidden="1">'Attach 10'!$A$1:$E$20</definedName>
    <definedName name="Z_010B040B_83D1_42E5_9354_A9BE9113BDAC_.wvu.PrintArea" localSheetId="15" hidden="1">'Attach 11'!$A$1:$E$28</definedName>
    <definedName name="Z_010B040B_83D1_42E5_9354_A9BE9113BDAC_.wvu.PrintArea" localSheetId="16" hidden="1">'Attach 12'!$A$1:$E$82</definedName>
    <definedName name="Z_010B040B_83D1_42E5_9354_A9BE9113BDAC_.wvu.PrintArea" localSheetId="17" hidden="1">'Attach 13'!$A$1:$E$27</definedName>
    <definedName name="Z_010B040B_83D1_42E5_9354_A9BE9113BDAC_.wvu.PrintArea" localSheetId="18" hidden="1">'Attach 14'!$A$1:$E$29</definedName>
    <definedName name="Z_010B040B_83D1_42E5_9354_A9BE9113BDAC_.wvu.PrintArea" localSheetId="19" hidden="1">'Attach 14-IP'!$A$8:$I$222</definedName>
    <definedName name="Z_010B040B_83D1_42E5_9354_A9BE9113BDAC_.wvu.PrintArea" localSheetId="20" hidden="1">'Attach 15'!$A$1:$E$80</definedName>
    <definedName name="Z_010B040B_83D1_42E5_9354_A9BE9113BDAC_.wvu.PrintArea" localSheetId="21" hidden="1">'Attach 16'!$A$1:$L$94</definedName>
    <definedName name="Z_010B040B_83D1_42E5_9354_A9BE9113BDAC_.wvu.PrintArea" localSheetId="22" hidden="1">'Attach 17'!$A$1:$E$30</definedName>
    <definedName name="Z_010B040B_83D1_42E5_9354_A9BE9113BDAC_.wvu.PrintArea" localSheetId="23" hidden="1">'Attach 18'!$A$1:$E$31</definedName>
    <definedName name="Z_010B040B_83D1_42E5_9354_A9BE9113BDAC_.wvu.PrintArea" localSheetId="26" hidden="1">'Attach 25'!$A$1:$E$27</definedName>
    <definedName name="Z_010B040B_83D1_42E5_9354_A9BE9113BDAC_.wvu.PrintArea" localSheetId="3" hidden="1">'Attach 3(JV)'!$A$1:$E$26</definedName>
    <definedName name="Z_010B040B_83D1_42E5_9354_A9BE9113BDAC_.wvu.PrintArea" localSheetId="5" hidden="1">'Attach 4'!$A$1:$E$24</definedName>
    <definedName name="Z_010B040B_83D1_42E5_9354_A9BE9113BDAC_.wvu.PrintArea" localSheetId="6" hidden="1">'Attach 4 (A)'!$A$1:$E$26</definedName>
    <definedName name="Z_010B040B_83D1_42E5_9354_A9BE9113BDAC_.wvu.PrintArea" localSheetId="7" hidden="1">'Attach 4 (B)'!$A$1:$E$25</definedName>
    <definedName name="Z_010B040B_83D1_42E5_9354_A9BE9113BDAC_.wvu.PrintArea" localSheetId="8" hidden="1">'Attach 5'!$A$1:$E$28</definedName>
    <definedName name="Z_010B040B_83D1_42E5_9354_A9BE9113BDAC_.wvu.PrintArea" localSheetId="9" hidden="1">'Attach 5A'!$A$1:$E$29</definedName>
    <definedName name="Z_010B040B_83D1_42E5_9354_A9BE9113BDAC_.wvu.PrintArea" localSheetId="10" hidden="1">'Attach 5B'!$A$1:$E$28</definedName>
    <definedName name="Z_010B040B_83D1_42E5_9354_A9BE9113BDAC_.wvu.PrintArea" localSheetId="11" hidden="1">'Attach 6'!$A$1:$E$27</definedName>
    <definedName name="Z_010B040B_83D1_42E5_9354_A9BE9113BDAC_.wvu.PrintArea" localSheetId="12" hidden="1">'Attach 7'!$A$1:$E$28</definedName>
    <definedName name="Z_010B040B_83D1_42E5_9354_A9BE9113BDAC_.wvu.PrintArea" localSheetId="24" hidden="1">Attach_18!$A$1:$E$31</definedName>
    <definedName name="Z_010B040B_83D1_42E5_9354_A9BE9113BDAC_.wvu.PrintArea" localSheetId="25" hidden="1">'Attach-20'!$A$1:$E$36</definedName>
    <definedName name="Z_010B040B_83D1_42E5_9354_A9BE9113BDAC_.wvu.PrintArea" localSheetId="4" hidden="1">'Attach-3 (QR)'!$A$1:$I$340</definedName>
    <definedName name="Z_010B040B_83D1_42E5_9354_A9BE9113BDAC_.wvu.PrintArea" localSheetId="27" hidden="1">'Bid Form 1st Envelope '!$A$1:$F$124</definedName>
    <definedName name="Z_010B040B_83D1_42E5_9354_A9BE9113BDAC_.wvu.PrintArea" localSheetId="2" hidden="1">'Names of Bidder'!$B$1:$D$36</definedName>
    <definedName name="Z_010B040B_83D1_42E5_9354_A9BE9113BDAC_.wvu.PrintTitles" localSheetId="16" hidden="1">'Attach 12'!#REF!</definedName>
    <definedName name="Z_010B040B_83D1_42E5_9354_A9BE9113BDAC_.wvu.Rows" localSheetId="15" hidden="1">'Attach 11'!$29:$85</definedName>
    <definedName name="Z_010B040B_83D1_42E5_9354_A9BE9113BDAC_.wvu.Rows" localSheetId="16" hidden="1">'Attach 12'!#REF!,'Attach 12'!#REF!,'Attach 12'!$22:$79</definedName>
    <definedName name="Z_010B040B_83D1_42E5_9354_A9BE9113BDAC_.wvu.Rows" localSheetId="20" hidden="1">'Attach 15'!$15:$15</definedName>
    <definedName name="Z_010B040B_83D1_42E5_9354_A9BE9113BDAC_.wvu.Rows" localSheetId="21" hidden="1">'Attach 16'!$89:$92</definedName>
    <definedName name="Z_010B040B_83D1_42E5_9354_A9BE9113BDAC_.wvu.Rows" localSheetId="22" hidden="1">'Attach 17'!$26:$26,'Attach 17'!$32:$209</definedName>
    <definedName name="Z_010B040B_83D1_42E5_9354_A9BE9113BDAC_.wvu.Rows" localSheetId="23" hidden="1">'Attach 18'!$13:$13</definedName>
    <definedName name="Z_010B040B_83D1_42E5_9354_A9BE9113BDAC_.wvu.Rows" localSheetId="26" hidden="1">'Attach 25'!$12:$12,'Attach 25'!$19:$24</definedName>
    <definedName name="Z_010B040B_83D1_42E5_9354_A9BE9113BDAC_.wvu.Rows" localSheetId="24" hidden="1">Attach_18!$13:$13,Attach_18!$20:$28</definedName>
    <definedName name="Z_010B040B_83D1_42E5_9354_A9BE9113BDAC_.wvu.Rows" localSheetId="25" hidden="1">'Attach-20'!$13:$13</definedName>
    <definedName name="Z_010B040B_83D1_42E5_9354_A9BE9113BDAC_.wvu.Rows" localSheetId="4" hidden="1">'Attach-3 (QR)'!$16:$337</definedName>
    <definedName name="Z_010B040B_83D1_42E5_9354_A9BE9113BDAC_.wvu.Rows" localSheetId="27" hidden="1">'Bid Form 1st Envelope '!$32:$32</definedName>
    <definedName name="Z_010B040B_83D1_42E5_9354_A9BE9113BDAC_.wvu.Rows" localSheetId="2" hidden="1">'Names of Bidder'!$11:$11,'Names of Bidder'!$28:$30</definedName>
    <definedName name="Z_012A8702_091E_4FD1_8E26_12B65B8B3B8C_.wvu.Cols" localSheetId="16" hidden="1">'Attach 12'!$G:$I</definedName>
    <definedName name="Z_012A8702_091E_4FD1_8E26_12B65B8B3B8C_.wvu.Cols" localSheetId="20" hidden="1">'Attach 15'!$F:$F,'Attach 15'!$H:$H</definedName>
    <definedName name="Z_012A8702_091E_4FD1_8E26_12B65B8B3B8C_.wvu.Cols" localSheetId="3" hidden="1">'Attach 3(JV)'!$F:$F</definedName>
    <definedName name="Z_012A8702_091E_4FD1_8E26_12B65B8B3B8C_.wvu.Cols" localSheetId="8" hidden="1">'Attach 5'!$H:$H</definedName>
    <definedName name="Z_012A8702_091E_4FD1_8E26_12B65B8B3B8C_.wvu.Cols" localSheetId="11" hidden="1">'Attach 6'!$H:$H</definedName>
    <definedName name="Z_012A8702_091E_4FD1_8E26_12B65B8B3B8C_.wvu.Cols" localSheetId="2" hidden="1">'Names of Bidder'!$F:$I</definedName>
    <definedName name="Z_012A8702_091E_4FD1_8E26_12B65B8B3B8C_.wvu.PrintArea" localSheetId="14" hidden="1">'Attach 10'!$A$1:$E$20</definedName>
    <definedName name="Z_012A8702_091E_4FD1_8E26_12B65B8B3B8C_.wvu.PrintArea" localSheetId="15" hidden="1">'Attach 11'!$A$1:$E$28</definedName>
    <definedName name="Z_012A8702_091E_4FD1_8E26_12B65B8B3B8C_.wvu.PrintArea" localSheetId="16" hidden="1">'Attach 12'!$A$1:$E$82</definedName>
    <definedName name="Z_012A8702_091E_4FD1_8E26_12B65B8B3B8C_.wvu.PrintArea" localSheetId="17" hidden="1">'Attach 13'!$A$1:$E$27</definedName>
    <definedName name="Z_012A8702_091E_4FD1_8E26_12B65B8B3B8C_.wvu.PrintArea" localSheetId="18" hidden="1">'Attach 14'!$A$1:$E$29</definedName>
    <definedName name="Z_012A8702_091E_4FD1_8E26_12B65B8B3B8C_.wvu.PrintArea" localSheetId="19" hidden="1">'Attach 14-IP'!$A$8:$I$222</definedName>
    <definedName name="Z_012A8702_091E_4FD1_8E26_12B65B8B3B8C_.wvu.PrintArea" localSheetId="20" hidden="1">'Attach 15'!$A$1:$E$80</definedName>
    <definedName name="Z_012A8702_091E_4FD1_8E26_12B65B8B3B8C_.wvu.PrintArea" localSheetId="21" hidden="1">'Attach 16'!$A$1:$L$94</definedName>
    <definedName name="Z_012A8702_091E_4FD1_8E26_12B65B8B3B8C_.wvu.PrintArea" localSheetId="22" hidden="1">'Attach 17'!$A$1:$E$30</definedName>
    <definedName name="Z_012A8702_091E_4FD1_8E26_12B65B8B3B8C_.wvu.PrintArea" localSheetId="23" hidden="1">'Attach 18'!$A$1:$E$31</definedName>
    <definedName name="Z_012A8702_091E_4FD1_8E26_12B65B8B3B8C_.wvu.PrintArea" localSheetId="26" hidden="1">'Attach 25'!$A$1:$E$27</definedName>
    <definedName name="Z_012A8702_091E_4FD1_8E26_12B65B8B3B8C_.wvu.PrintArea" localSheetId="3" hidden="1">'Attach 3(JV)'!$A$1:$E$26</definedName>
    <definedName name="Z_012A8702_091E_4FD1_8E26_12B65B8B3B8C_.wvu.PrintArea" localSheetId="5" hidden="1">'Attach 4'!$A$1:$E$24</definedName>
    <definedName name="Z_012A8702_091E_4FD1_8E26_12B65B8B3B8C_.wvu.PrintArea" localSheetId="6" hidden="1">'Attach 4 (A)'!$A$1:$E$26</definedName>
    <definedName name="Z_012A8702_091E_4FD1_8E26_12B65B8B3B8C_.wvu.PrintArea" localSheetId="7" hidden="1">'Attach 4 (B)'!$A$1:$E$25</definedName>
    <definedName name="Z_012A8702_091E_4FD1_8E26_12B65B8B3B8C_.wvu.PrintArea" localSheetId="8" hidden="1">'Attach 5'!$A$1:$E$28</definedName>
    <definedName name="Z_012A8702_091E_4FD1_8E26_12B65B8B3B8C_.wvu.PrintArea" localSheetId="9" hidden="1">'Attach 5A'!$A$1:$E$29</definedName>
    <definedName name="Z_012A8702_091E_4FD1_8E26_12B65B8B3B8C_.wvu.PrintArea" localSheetId="10" hidden="1">'Attach 5B'!$A$1:$E$28</definedName>
    <definedName name="Z_012A8702_091E_4FD1_8E26_12B65B8B3B8C_.wvu.PrintArea" localSheetId="11" hidden="1">'Attach 6'!$A$1:$E$27</definedName>
    <definedName name="Z_012A8702_091E_4FD1_8E26_12B65B8B3B8C_.wvu.PrintArea" localSheetId="12" hidden="1">'Attach 7'!$A$1:$E$28</definedName>
    <definedName name="Z_012A8702_091E_4FD1_8E26_12B65B8B3B8C_.wvu.PrintArea" localSheetId="24" hidden="1">Attach_18!$A$1:$E$31</definedName>
    <definedName name="Z_012A8702_091E_4FD1_8E26_12B65B8B3B8C_.wvu.PrintArea" localSheetId="25" hidden="1">'Attach-20'!$A$1:$E$36</definedName>
    <definedName name="Z_012A8702_091E_4FD1_8E26_12B65B8B3B8C_.wvu.PrintArea" localSheetId="4" hidden="1">'Attach-3 (QR)'!$A$1:$I$340</definedName>
    <definedName name="Z_012A8702_091E_4FD1_8E26_12B65B8B3B8C_.wvu.PrintArea" localSheetId="27" hidden="1">'Bid Form 1st Envelope '!$A$1:$F$124</definedName>
    <definedName name="Z_012A8702_091E_4FD1_8E26_12B65B8B3B8C_.wvu.PrintArea" localSheetId="2" hidden="1">'Names of Bidder'!$B$1:$D$36</definedName>
    <definedName name="Z_012A8702_091E_4FD1_8E26_12B65B8B3B8C_.wvu.PrintTitles" localSheetId="16" hidden="1">'Attach 12'!#REF!</definedName>
    <definedName name="Z_012A8702_091E_4FD1_8E26_12B65B8B3B8C_.wvu.Rows" localSheetId="15" hidden="1">'Attach 11'!$29:$85</definedName>
    <definedName name="Z_012A8702_091E_4FD1_8E26_12B65B8B3B8C_.wvu.Rows" localSheetId="16" hidden="1">'Attach 12'!#REF!,'Attach 12'!#REF!,'Attach 12'!$22:$79</definedName>
    <definedName name="Z_012A8702_091E_4FD1_8E26_12B65B8B3B8C_.wvu.Rows" localSheetId="20" hidden="1">'Attach 15'!$15:$15</definedName>
    <definedName name="Z_012A8702_091E_4FD1_8E26_12B65B8B3B8C_.wvu.Rows" localSheetId="21" hidden="1">'Attach 16'!$89:$92</definedName>
    <definedName name="Z_012A8702_091E_4FD1_8E26_12B65B8B3B8C_.wvu.Rows" localSheetId="22" hidden="1">'Attach 17'!$26:$26,'Attach 17'!$32:$209</definedName>
    <definedName name="Z_012A8702_091E_4FD1_8E26_12B65B8B3B8C_.wvu.Rows" localSheetId="23" hidden="1">'Attach 18'!$13:$13</definedName>
    <definedName name="Z_012A8702_091E_4FD1_8E26_12B65B8B3B8C_.wvu.Rows" localSheetId="26" hidden="1">'Attach 25'!$12:$12,'Attach 25'!$19:$24</definedName>
    <definedName name="Z_012A8702_091E_4FD1_8E26_12B65B8B3B8C_.wvu.Rows" localSheetId="24" hidden="1">Attach_18!$13:$13,Attach_18!$20:$28</definedName>
    <definedName name="Z_012A8702_091E_4FD1_8E26_12B65B8B3B8C_.wvu.Rows" localSheetId="25" hidden="1">'Attach-20'!$13:$13</definedName>
    <definedName name="Z_012A8702_091E_4FD1_8E26_12B65B8B3B8C_.wvu.Rows" localSheetId="4" hidden="1">'Attach-3 (QR)'!$16:$337</definedName>
    <definedName name="Z_012A8702_091E_4FD1_8E26_12B65B8B3B8C_.wvu.Rows" localSheetId="27" hidden="1">'Bid Form 1st Envelope '!$32:$32</definedName>
    <definedName name="Z_012A8702_091E_4FD1_8E26_12B65B8B3B8C_.wvu.Rows" localSheetId="2" hidden="1">'Names of Bidder'!$11:$11,'Names of Bidder'!$28:$30</definedName>
    <definedName name="Z_0D490C87_B003_4943_9825_ACE0B8E7CC06_.wvu.Cols" localSheetId="16" hidden="1">'Attach 12'!$G:$I</definedName>
    <definedName name="Z_0D490C87_B003_4943_9825_ACE0B8E7CC06_.wvu.Cols" localSheetId="20" hidden="1">'Attach 15'!$F:$F,'Attach 15'!$H:$H</definedName>
    <definedName name="Z_0D490C87_B003_4943_9825_ACE0B8E7CC06_.wvu.Cols" localSheetId="3" hidden="1">'Attach 3(JV)'!$F:$F</definedName>
    <definedName name="Z_0D490C87_B003_4943_9825_ACE0B8E7CC06_.wvu.Cols" localSheetId="8" hidden="1">'Attach 5'!$H:$H</definedName>
    <definedName name="Z_0D490C87_B003_4943_9825_ACE0B8E7CC06_.wvu.Cols" localSheetId="11" hidden="1">'Attach 6'!$H:$H</definedName>
    <definedName name="Z_0D490C87_B003_4943_9825_ACE0B8E7CC06_.wvu.Cols" localSheetId="2" hidden="1">'Names of Bidder'!$F:$G,'Names of Bidder'!$I:$I</definedName>
    <definedName name="Z_0D490C87_B003_4943_9825_ACE0B8E7CC06_.wvu.PrintArea" localSheetId="14" hidden="1">'Attach 10'!$A$1:$E$20</definedName>
    <definedName name="Z_0D490C87_B003_4943_9825_ACE0B8E7CC06_.wvu.PrintArea" localSheetId="15" hidden="1">'Attach 11'!$A$1:$E$28</definedName>
    <definedName name="Z_0D490C87_B003_4943_9825_ACE0B8E7CC06_.wvu.PrintArea" localSheetId="16" hidden="1">'Attach 12'!$A$1:$E$82</definedName>
    <definedName name="Z_0D490C87_B003_4943_9825_ACE0B8E7CC06_.wvu.PrintArea" localSheetId="17" hidden="1">'Attach 13'!$A$1:$E$27</definedName>
    <definedName name="Z_0D490C87_B003_4943_9825_ACE0B8E7CC06_.wvu.PrintArea" localSheetId="18" hidden="1">'Attach 14'!$A$1:$E$29</definedName>
    <definedName name="Z_0D490C87_B003_4943_9825_ACE0B8E7CC06_.wvu.PrintArea" localSheetId="19" hidden="1">'Attach 14-IP'!$A$8:$I$222</definedName>
    <definedName name="Z_0D490C87_B003_4943_9825_ACE0B8E7CC06_.wvu.PrintArea" localSheetId="20" hidden="1">'Attach 15'!$A$1:$E$80</definedName>
    <definedName name="Z_0D490C87_B003_4943_9825_ACE0B8E7CC06_.wvu.PrintArea" localSheetId="21" hidden="1">'Attach 16'!$A$1:$L$94</definedName>
    <definedName name="Z_0D490C87_B003_4943_9825_ACE0B8E7CC06_.wvu.PrintArea" localSheetId="22" hidden="1">'Attach 17'!$A$1:$E$30</definedName>
    <definedName name="Z_0D490C87_B003_4943_9825_ACE0B8E7CC06_.wvu.PrintArea" localSheetId="23" hidden="1">'Attach 18'!$A$1:$E$31</definedName>
    <definedName name="Z_0D490C87_B003_4943_9825_ACE0B8E7CC06_.wvu.PrintArea" localSheetId="26" hidden="1">'Attach 25'!$A$1:$E$27</definedName>
    <definedName name="Z_0D490C87_B003_4943_9825_ACE0B8E7CC06_.wvu.PrintArea" localSheetId="3" hidden="1">'Attach 3(JV)'!$A$1:$E$26</definedName>
    <definedName name="Z_0D490C87_B003_4943_9825_ACE0B8E7CC06_.wvu.PrintArea" localSheetId="5" hidden="1">'Attach 4'!$A$1:$E$24</definedName>
    <definedName name="Z_0D490C87_B003_4943_9825_ACE0B8E7CC06_.wvu.PrintArea" localSheetId="6" hidden="1">'Attach 4 (A)'!$A$1:$E$26</definedName>
    <definedName name="Z_0D490C87_B003_4943_9825_ACE0B8E7CC06_.wvu.PrintArea" localSheetId="7" hidden="1">'Attach 4 (B)'!$A$1:$E$25</definedName>
    <definedName name="Z_0D490C87_B003_4943_9825_ACE0B8E7CC06_.wvu.PrintArea" localSheetId="8" hidden="1">'Attach 5'!$A$1:$E$28</definedName>
    <definedName name="Z_0D490C87_B003_4943_9825_ACE0B8E7CC06_.wvu.PrintArea" localSheetId="9" hidden="1">'Attach 5A'!$A$1:$E$29</definedName>
    <definedName name="Z_0D490C87_B003_4943_9825_ACE0B8E7CC06_.wvu.PrintArea" localSheetId="10" hidden="1">'Attach 5B'!$A$1:$E$28</definedName>
    <definedName name="Z_0D490C87_B003_4943_9825_ACE0B8E7CC06_.wvu.PrintArea" localSheetId="11" hidden="1">'Attach 6'!$A$1:$E$27</definedName>
    <definedName name="Z_0D490C87_B003_4943_9825_ACE0B8E7CC06_.wvu.PrintArea" localSheetId="12" hidden="1">'Attach 7'!$A$1:$E$28</definedName>
    <definedName name="Z_0D490C87_B003_4943_9825_ACE0B8E7CC06_.wvu.PrintArea" localSheetId="24" hidden="1">Attach_18!$A$1:$E$31</definedName>
    <definedName name="Z_0D490C87_B003_4943_9825_ACE0B8E7CC06_.wvu.PrintArea" localSheetId="25" hidden="1">'Attach-20'!$A$1:$E$36</definedName>
    <definedName name="Z_0D490C87_B003_4943_9825_ACE0B8E7CC06_.wvu.PrintArea" localSheetId="4" hidden="1">'Attach-3 (QR)'!$A$1:$I$340</definedName>
    <definedName name="Z_0D490C87_B003_4943_9825_ACE0B8E7CC06_.wvu.PrintArea" localSheetId="27" hidden="1">'Bid Form 1st Envelope '!$A$1:$F$124</definedName>
    <definedName name="Z_0D490C87_B003_4943_9825_ACE0B8E7CC06_.wvu.PrintArea" localSheetId="2" hidden="1">'Names of Bidder'!$B$1:$D$36</definedName>
    <definedName name="Z_0D490C87_B003_4943_9825_ACE0B8E7CC06_.wvu.PrintTitles" localSheetId="16" hidden="1">'Attach 12'!#REF!</definedName>
    <definedName name="Z_0D490C87_B003_4943_9825_ACE0B8E7CC06_.wvu.Rows" localSheetId="15" hidden="1">'Attach 11'!$29:$85</definedName>
    <definedName name="Z_0D490C87_B003_4943_9825_ACE0B8E7CC06_.wvu.Rows" localSheetId="16" hidden="1">'Attach 12'!#REF!,'Attach 12'!#REF!,'Attach 12'!#REF!,'Attach 12'!$39:$79</definedName>
    <definedName name="Z_0D490C87_B003_4943_9825_ACE0B8E7CC06_.wvu.Rows" localSheetId="20" hidden="1">'Attach 15'!$15:$15</definedName>
    <definedName name="Z_0D490C87_B003_4943_9825_ACE0B8E7CC06_.wvu.Rows" localSheetId="21" hidden="1">'Attach 16'!$89:$92</definedName>
    <definedName name="Z_0D490C87_B003_4943_9825_ACE0B8E7CC06_.wvu.Rows" localSheetId="22" hidden="1">'Attach 17'!$26:$26,'Attach 17'!$32:$209</definedName>
    <definedName name="Z_0D490C87_B003_4943_9825_ACE0B8E7CC06_.wvu.Rows" localSheetId="23" hidden="1">'Attach 18'!$13:$13</definedName>
    <definedName name="Z_0D490C87_B003_4943_9825_ACE0B8E7CC06_.wvu.Rows" localSheetId="26" hidden="1">'Attach 25'!$12:$12,'Attach 25'!$19:$24</definedName>
    <definedName name="Z_0D490C87_B003_4943_9825_ACE0B8E7CC06_.wvu.Rows" localSheetId="24" hidden="1">Attach_18!$13:$13,Attach_18!$20:$28</definedName>
    <definedName name="Z_0D490C87_B003_4943_9825_ACE0B8E7CC06_.wvu.Rows" localSheetId="25" hidden="1">'Attach-20'!$13:$13</definedName>
    <definedName name="Z_0D490C87_B003_4943_9825_ACE0B8E7CC06_.wvu.Rows" localSheetId="4" hidden="1">'Attach-3 (QR)'!$85:$85,'Attach-3 (QR)'!$144:$151,'Attach-3 (QR)'!$240:$277</definedName>
    <definedName name="Z_0D490C87_B003_4943_9825_ACE0B8E7CC06_.wvu.Rows" localSheetId="2" hidden="1">'Names of Bidder'!$11:$11,'Names of Bidder'!$28:$30</definedName>
    <definedName name="Z_13A93EBF_985A_49FD_9FE0_DC75D238EC8C_.wvu.Cols" localSheetId="16" hidden="1">'Attach 12'!$G:$I</definedName>
    <definedName name="Z_13A93EBF_985A_49FD_9FE0_DC75D238EC8C_.wvu.Cols" localSheetId="20" hidden="1">'Attach 15'!$F:$F,'Attach 15'!$H:$H</definedName>
    <definedName name="Z_13A93EBF_985A_49FD_9FE0_DC75D238EC8C_.wvu.Cols" localSheetId="8" hidden="1">'Attach 5'!$H:$H</definedName>
    <definedName name="Z_13A93EBF_985A_49FD_9FE0_DC75D238EC8C_.wvu.Cols" localSheetId="11" hidden="1">'Attach 6'!$H:$H</definedName>
    <definedName name="Z_13A93EBF_985A_49FD_9FE0_DC75D238EC8C_.wvu.Cols" localSheetId="4" hidden="1">'Attach-3 (QR)'!$N:$O</definedName>
    <definedName name="Z_13A93EBF_985A_49FD_9FE0_DC75D238EC8C_.wvu.Cols" localSheetId="2" hidden="1">'Names of Bidder'!$I:$I</definedName>
    <definedName name="Z_13A93EBF_985A_49FD_9FE0_DC75D238EC8C_.wvu.PrintArea" localSheetId="14" hidden="1">'Attach 10'!$A$1:$E$20</definedName>
    <definedName name="Z_13A93EBF_985A_49FD_9FE0_DC75D238EC8C_.wvu.PrintArea" localSheetId="15" hidden="1">'Attach 11'!$A$1:$E$28</definedName>
    <definedName name="Z_13A93EBF_985A_49FD_9FE0_DC75D238EC8C_.wvu.PrintArea" localSheetId="16" hidden="1">'Attach 12'!$A$1:$E$82</definedName>
    <definedName name="Z_13A93EBF_985A_49FD_9FE0_DC75D238EC8C_.wvu.PrintArea" localSheetId="17" hidden="1">'Attach 13'!$A$1:$E$27</definedName>
    <definedName name="Z_13A93EBF_985A_49FD_9FE0_DC75D238EC8C_.wvu.PrintArea" localSheetId="18" hidden="1">'Attach 14'!$A$1:$E$29</definedName>
    <definedName name="Z_13A93EBF_985A_49FD_9FE0_DC75D238EC8C_.wvu.PrintArea" localSheetId="19" hidden="1">'Attach 14-IP'!$A$8:$I$222</definedName>
    <definedName name="Z_13A93EBF_985A_49FD_9FE0_DC75D238EC8C_.wvu.PrintArea" localSheetId="20" hidden="1">'Attach 15'!$A$1:$E$80</definedName>
    <definedName name="Z_13A93EBF_985A_49FD_9FE0_DC75D238EC8C_.wvu.PrintArea" localSheetId="21" hidden="1">'Attach 16'!$A$1:$L$94</definedName>
    <definedName name="Z_13A93EBF_985A_49FD_9FE0_DC75D238EC8C_.wvu.PrintArea" localSheetId="22" hidden="1">'Attach 17'!$A$1:$E$30</definedName>
    <definedName name="Z_13A93EBF_985A_49FD_9FE0_DC75D238EC8C_.wvu.PrintArea" localSheetId="23" hidden="1">'Attach 18'!$A$1:$E$31</definedName>
    <definedName name="Z_13A93EBF_985A_49FD_9FE0_DC75D238EC8C_.wvu.PrintArea" localSheetId="26" hidden="1">'Attach 25'!$A$1:$E$27</definedName>
    <definedName name="Z_13A93EBF_985A_49FD_9FE0_DC75D238EC8C_.wvu.PrintArea" localSheetId="3" hidden="1">'Attach 3(JV)'!$A$1:$E$26</definedName>
    <definedName name="Z_13A93EBF_985A_49FD_9FE0_DC75D238EC8C_.wvu.PrintArea" localSheetId="5" hidden="1">'Attach 4'!$A$1:$E$24</definedName>
    <definedName name="Z_13A93EBF_985A_49FD_9FE0_DC75D238EC8C_.wvu.PrintArea" localSheetId="6" hidden="1">'Attach 4 (A)'!$A$1:$E$26</definedName>
    <definedName name="Z_13A93EBF_985A_49FD_9FE0_DC75D238EC8C_.wvu.PrintArea" localSheetId="7" hidden="1">'Attach 4 (B)'!$A$1:$E$25</definedName>
    <definedName name="Z_13A93EBF_985A_49FD_9FE0_DC75D238EC8C_.wvu.PrintArea" localSheetId="8" hidden="1">'Attach 5'!$A$1:$E$28</definedName>
    <definedName name="Z_13A93EBF_985A_49FD_9FE0_DC75D238EC8C_.wvu.PrintArea" localSheetId="9" hidden="1">'Attach 5A'!$A$1:$E$29</definedName>
    <definedName name="Z_13A93EBF_985A_49FD_9FE0_DC75D238EC8C_.wvu.PrintArea" localSheetId="10" hidden="1">'Attach 5B'!$A$1:$E$28</definedName>
    <definedName name="Z_13A93EBF_985A_49FD_9FE0_DC75D238EC8C_.wvu.PrintArea" localSheetId="11" hidden="1">'Attach 6'!$A$1:$E$27</definedName>
    <definedName name="Z_13A93EBF_985A_49FD_9FE0_DC75D238EC8C_.wvu.PrintArea" localSheetId="12" hidden="1">'Attach 7'!$A$1:$E$28</definedName>
    <definedName name="Z_13A93EBF_985A_49FD_9FE0_DC75D238EC8C_.wvu.PrintArea" localSheetId="24" hidden="1">Attach_18!$A$1:$E$31</definedName>
    <definedName name="Z_13A93EBF_985A_49FD_9FE0_DC75D238EC8C_.wvu.PrintArea" localSheetId="25" hidden="1">'Attach-20'!$A$1:$E$36</definedName>
    <definedName name="Z_13A93EBF_985A_49FD_9FE0_DC75D238EC8C_.wvu.PrintArea" localSheetId="4" hidden="1">'Attach-3 (QR)'!$A$1:$I$340</definedName>
    <definedName name="Z_13A93EBF_985A_49FD_9FE0_DC75D238EC8C_.wvu.PrintArea" localSheetId="27" hidden="1">'Bid Form 1st Envelope '!$A$1:$F$124</definedName>
    <definedName name="Z_13A93EBF_985A_49FD_9FE0_DC75D238EC8C_.wvu.PrintArea" localSheetId="2" hidden="1">'Names of Bidder'!$B$1:$D$36</definedName>
    <definedName name="Z_13A93EBF_985A_49FD_9FE0_DC75D238EC8C_.wvu.PrintTitles" localSheetId="16" hidden="1">'Attach 12'!#REF!</definedName>
    <definedName name="Z_13A93EBF_985A_49FD_9FE0_DC75D238EC8C_.wvu.Rows" localSheetId="15" hidden="1">'Attach 11'!$29:$85</definedName>
    <definedName name="Z_13A93EBF_985A_49FD_9FE0_DC75D238EC8C_.wvu.Rows" localSheetId="16" hidden="1">'Attach 12'!#REF!,'Attach 12'!$66:$66</definedName>
    <definedName name="Z_13A93EBF_985A_49FD_9FE0_DC75D238EC8C_.wvu.Rows" localSheetId="20" hidden="1">'Attach 15'!$15:$15</definedName>
    <definedName name="Z_13A93EBF_985A_49FD_9FE0_DC75D238EC8C_.wvu.Rows" localSheetId="21" hidden="1">'Attach 16'!$89:$92</definedName>
    <definedName name="Z_13A93EBF_985A_49FD_9FE0_DC75D238EC8C_.wvu.Rows" localSheetId="22" hidden="1">'Attach 17'!$26:$26,'Attach 17'!$32:$209</definedName>
    <definedName name="Z_13A93EBF_985A_49FD_9FE0_DC75D238EC8C_.wvu.Rows" localSheetId="23" hidden="1">'Attach 18'!$13:$13</definedName>
    <definedName name="Z_13A93EBF_985A_49FD_9FE0_DC75D238EC8C_.wvu.Rows" localSheetId="26" hidden="1">'Attach 25'!$12:$12,'Attach 25'!$19:$24</definedName>
    <definedName name="Z_13A93EBF_985A_49FD_9FE0_DC75D238EC8C_.wvu.Rows" localSheetId="8" hidden="1">'Attach 5'!$4:$4</definedName>
    <definedName name="Z_13A93EBF_985A_49FD_9FE0_DC75D238EC8C_.wvu.Rows" localSheetId="24" hidden="1">Attach_18!$13:$13,Attach_18!$20:$28</definedName>
    <definedName name="Z_13A93EBF_985A_49FD_9FE0_DC75D238EC8C_.wvu.Rows" localSheetId="25" hidden="1">'Attach-20'!$13:$13</definedName>
    <definedName name="Z_13A93EBF_985A_49FD_9FE0_DC75D238EC8C_.wvu.Rows" localSheetId="4" hidden="1">'Attach-3 (QR)'!$160:$160,'Attach-3 (QR)'!#REF!,'Attach-3 (QR)'!#REF!,'Attach-3 (QR)'!$218:$220,'Attach-3 (QR)'!$239:$278</definedName>
    <definedName name="Z_13A93EBF_985A_49FD_9FE0_DC75D238EC8C_.wvu.Rows" localSheetId="2" hidden="1">'Names of Bidder'!$11:$11,'Names of Bidder'!$28:$30</definedName>
    <definedName name="Z_14C32814_5A59_4863_9FB1_822FBB75D7D1_.wvu.Cols" localSheetId="16" hidden="1">'Attach 12'!$G:$I</definedName>
    <definedName name="Z_14C32814_5A59_4863_9FB1_822FBB75D7D1_.wvu.Cols" localSheetId="20" hidden="1">'Attach 15'!$F:$F,'Attach 15'!$H:$H</definedName>
    <definedName name="Z_14C32814_5A59_4863_9FB1_822FBB75D7D1_.wvu.Cols" localSheetId="8" hidden="1">'Attach 5'!$H:$H</definedName>
    <definedName name="Z_14C32814_5A59_4863_9FB1_822FBB75D7D1_.wvu.Cols" localSheetId="11" hidden="1">'Attach 6'!$H:$H</definedName>
    <definedName name="Z_14C32814_5A59_4863_9FB1_822FBB75D7D1_.wvu.PrintArea" localSheetId="14" hidden="1">'Attach 10'!$A$1:$E$20</definedName>
    <definedName name="Z_14C32814_5A59_4863_9FB1_822FBB75D7D1_.wvu.PrintArea" localSheetId="15" hidden="1">'Attach 11'!$A$1:$E$28</definedName>
    <definedName name="Z_14C32814_5A59_4863_9FB1_822FBB75D7D1_.wvu.PrintArea" localSheetId="16" hidden="1">'Attach 12'!$A$1:$E$83</definedName>
    <definedName name="Z_14C32814_5A59_4863_9FB1_822FBB75D7D1_.wvu.PrintArea" localSheetId="17" hidden="1">'Attach 13'!$A$1:$E$27</definedName>
    <definedName name="Z_14C32814_5A59_4863_9FB1_822FBB75D7D1_.wvu.PrintArea" localSheetId="18" hidden="1">'Attach 14'!$A$1:$E$29</definedName>
    <definedName name="Z_14C32814_5A59_4863_9FB1_822FBB75D7D1_.wvu.PrintArea" localSheetId="19" hidden="1">'Attach 14-IP'!$A$8:$I$222</definedName>
    <definedName name="Z_14C32814_5A59_4863_9FB1_822FBB75D7D1_.wvu.PrintArea" localSheetId="20" hidden="1">'Attach 15'!$A$1:$E$80</definedName>
    <definedName name="Z_14C32814_5A59_4863_9FB1_822FBB75D7D1_.wvu.PrintArea" localSheetId="21" hidden="1">'Attach 16'!$A$1:$L$94</definedName>
    <definedName name="Z_14C32814_5A59_4863_9FB1_822FBB75D7D1_.wvu.PrintArea" localSheetId="22" hidden="1">'Attach 17'!$A$1:$E$30</definedName>
    <definedName name="Z_14C32814_5A59_4863_9FB1_822FBB75D7D1_.wvu.PrintArea" localSheetId="23" hidden="1">'Attach 18'!$A$1:$E$31</definedName>
    <definedName name="Z_14C32814_5A59_4863_9FB1_822FBB75D7D1_.wvu.PrintArea" localSheetId="26" hidden="1">'Attach 25'!$A$1:$E$27</definedName>
    <definedName name="Z_14C32814_5A59_4863_9FB1_822FBB75D7D1_.wvu.PrintArea" localSheetId="3" hidden="1">'Attach 3(JV)'!$A$1:$E$26</definedName>
    <definedName name="Z_14C32814_5A59_4863_9FB1_822FBB75D7D1_.wvu.PrintArea" localSheetId="5" hidden="1">'Attach 4'!$A$1:$E$24</definedName>
    <definedName name="Z_14C32814_5A59_4863_9FB1_822FBB75D7D1_.wvu.PrintArea" localSheetId="6" hidden="1">'Attach 4 (A)'!$A$1:$E$26</definedName>
    <definedName name="Z_14C32814_5A59_4863_9FB1_822FBB75D7D1_.wvu.PrintArea" localSheetId="7" hidden="1">'Attach 4 (B)'!$A$1:$E$25</definedName>
    <definedName name="Z_14C32814_5A59_4863_9FB1_822FBB75D7D1_.wvu.PrintArea" localSheetId="8" hidden="1">'Attach 5'!$A$1:$E$28</definedName>
    <definedName name="Z_14C32814_5A59_4863_9FB1_822FBB75D7D1_.wvu.PrintArea" localSheetId="9" hidden="1">'Attach 5A'!$A$1:$E$29</definedName>
    <definedName name="Z_14C32814_5A59_4863_9FB1_822FBB75D7D1_.wvu.PrintArea" localSheetId="10" hidden="1">'Attach 5B'!$A$1:$E$28</definedName>
    <definedName name="Z_14C32814_5A59_4863_9FB1_822FBB75D7D1_.wvu.PrintArea" localSheetId="11" hidden="1">'Attach 6'!$A$1:$E$27</definedName>
    <definedName name="Z_14C32814_5A59_4863_9FB1_822FBB75D7D1_.wvu.PrintArea" localSheetId="12" hidden="1">'Attach 7'!$A$1:$E$28</definedName>
    <definedName name="Z_14C32814_5A59_4863_9FB1_822FBB75D7D1_.wvu.PrintArea" localSheetId="24" hidden="1">Attach_18!$A$1:$E$31</definedName>
    <definedName name="Z_14C32814_5A59_4863_9FB1_822FBB75D7D1_.wvu.PrintArea" localSheetId="25" hidden="1">'Attach-20'!$A$1:$E$36</definedName>
    <definedName name="Z_14C32814_5A59_4863_9FB1_822FBB75D7D1_.wvu.PrintArea" localSheetId="27" hidden="1">'Bid Form 1st Envelope '!$A$1:$F$124</definedName>
    <definedName name="Z_14C32814_5A59_4863_9FB1_822FBB75D7D1_.wvu.PrintArea" localSheetId="2" hidden="1">'Names of Bidder'!$B$1:$D$36</definedName>
    <definedName name="Z_14C32814_5A59_4863_9FB1_822FBB75D7D1_.wvu.PrintTitles" localSheetId="16" hidden="1">'Attach 12'!#REF!</definedName>
    <definedName name="Z_14C32814_5A59_4863_9FB1_822FBB75D7D1_.wvu.Rows" localSheetId="15" hidden="1">'Attach 11'!$29:$85</definedName>
    <definedName name="Z_14C32814_5A59_4863_9FB1_822FBB75D7D1_.wvu.Rows" localSheetId="16" hidden="1">'Attach 12'!#REF!,'Attach 12'!#REF!,'Attach 12'!#REF!,'Attach 12'!#REF!,'Attach 12'!#REF!</definedName>
    <definedName name="Z_14C32814_5A59_4863_9FB1_822FBB75D7D1_.wvu.Rows" localSheetId="20" hidden="1">'Attach 15'!$15:$15</definedName>
    <definedName name="Z_14C32814_5A59_4863_9FB1_822FBB75D7D1_.wvu.Rows" localSheetId="22" hidden="1">'Attach 17'!$26:$26,'Attach 17'!$32:$209</definedName>
    <definedName name="Z_14C32814_5A59_4863_9FB1_822FBB75D7D1_.wvu.Rows" localSheetId="23" hidden="1">'Attach 18'!$13:$13</definedName>
    <definedName name="Z_14C32814_5A59_4863_9FB1_822FBB75D7D1_.wvu.Rows" localSheetId="26" hidden="1">'Attach 25'!$12:$12,'Attach 25'!$19:$24</definedName>
    <definedName name="Z_14C32814_5A59_4863_9FB1_822FBB75D7D1_.wvu.Rows" localSheetId="8" hidden="1">'Attach 5'!$4:$4</definedName>
    <definedName name="Z_14C32814_5A59_4863_9FB1_822FBB75D7D1_.wvu.Rows" localSheetId="24" hidden="1">Attach_18!$13:$13,Attach_18!$20:$28</definedName>
    <definedName name="Z_14C32814_5A59_4863_9FB1_822FBB75D7D1_.wvu.Rows" localSheetId="25" hidden="1">'Attach-20'!$13:$13</definedName>
    <definedName name="Z_14C32814_5A59_4863_9FB1_822FBB75D7D1_.wvu.Rows" localSheetId="2" hidden="1">'Names of Bidder'!$28:$30</definedName>
    <definedName name="Z_1586E746_E770_4DE8_8EE8_42BC4CF5206B_.wvu.Cols" localSheetId="4" hidden="1">'Attach-3 (QR)'!$L:$M</definedName>
    <definedName name="Z_1586E746_E770_4DE8_8EE8_42BC4CF5206B_.wvu.PrintArea" localSheetId="4" hidden="1">'Attach-3 (QR)'!$A$1:$I$341</definedName>
    <definedName name="Z_1E2D7167_D6B7_4690_9A83_BF768C4223A4_.wvu.Cols" localSheetId="16" hidden="1">'Attach 12'!$G:$I</definedName>
    <definedName name="Z_1E2D7167_D6B7_4690_9A83_BF768C4223A4_.wvu.Cols" localSheetId="20" hidden="1">'Attach 15'!$H:$H</definedName>
    <definedName name="Z_1E2D7167_D6B7_4690_9A83_BF768C4223A4_.wvu.Cols" localSheetId="8" hidden="1">'Attach 5'!$H:$H</definedName>
    <definedName name="Z_1E2D7167_D6B7_4690_9A83_BF768C4223A4_.wvu.Cols" localSheetId="11" hidden="1">'Attach 6'!$H:$H</definedName>
    <definedName name="Z_1E2D7167_D6B7_4690_9A83_BF768C4223A4_.wvu.PrintArea" localSheetId="14" hidden="1">'Attach 10'!$A$1:$E$20</definedName>
    <definedName name="Z_1E2D7167_D6B7_4690_9A83_BF768C4223A4_.wvu.PrintArea" localSheetId="15" hidden="1">'Attach 11'!$A$1:$E$28</definedName>
    <definedName name="Z_1E2D7167_D6B7_4690_9A83_BF768C4223A4_.wvu.PrintArea" localSheetId="16" hidden="1">'Attach 12'!$A$1:$E$83</definedName>
    <definedName name="Z_1E2D7167_D6B7_4690_9A83_BF768C4223A4_.wvu.PrintArea" localSheetId="17" hidden="1">'Attach 13'!$A$1:$E$27</definedName>
    <definedName name="Z_1E2D7167_D6B7_4690_9A83_BF768C4223A4_.wvu.PrintArea" localSheetId="18" hidden="1">'Attach 14'!$A$1:$E$29</definedName>
    <definedName name="Z_1E2D7167_D6B7_4690_9A83_BF768C4223A4_.wvu.PrintArea" localSheetId="19" hidden="1">'Attach 14-IP'!$A$8:$I$222</definedName>
    <definedName name="Z_1E2D7167_D6B7_4690_9A83_BF768C4223A4_.wvu.PrintArea" localSheetId="20" hidden="1">'Attach 15'!$A$1:$E$80</definedName>
    <definedName name="Z_1E2D7167_D6B7_4690_9A83_BF768C4223A4_.wvu.PrintArea" localSheetId="21" hidden="1">'Attach 16'!$A$1:$L$94</definedName>
    <definedName name="Z_1E2D7167_D6B7_4690_9A83_BF768C4223A4_.wvu.PrintArea" localSheetId="22" hidden="1">'Attach 17'!$A$1:$E$30</definedName>
    <definedName name="Z_1E2D7167_D6B7_4690_9A83_BF768C4223A4_.wvu.PrintArea" localSheetId="23" hidden="1">'Attach 18'!$A$1:$E$31</definedName>
    <definedName name="Z_1E2D7167_D6B7_4690_9A83_BF768C4223A4_.wvu.PrintArea" localSheetId="26" hidden="1">'Attach 25'!$A$1:$E$27</definedName>
    <definedName name="Z_1E2D7167_D6B7_4690_9A83_BF768C4223A4_.wvu.PrintArea" localSheetId="3" hidden="1">'Attach 3(JV)'!$A$1:$E$26</definedName>
    <definedName name="Z_1E2D7167_D6B7_4690_9A83_BF768C4223A4_.wvu.PrintArea" localSheetId="5" hidden="1">'Attach 4'!$A$1:$E$24</definedName>
    <definedName name="Z_1E2D7167_D6B7_4690_9A83_BF768C4223A4_.wvu.PrintArea" localSheetId="6" hidden="1">'Attach 4 (A)'!$A$1:$E$26</definedName>
    <definedName name="Z_1E2D7167_D6B7_4690_9A83_BF768C4223A4_.wvu.PrintArea" localSheetId="7" hidden="1">'Attach 4 (B)'!$A$1:$E$25</definedName>
    <definedName name="Z_1E2D7167_D6B7_4690_9A83_BF768C4223A4_.wvu.PrintArea" localSheetId="8" hidden="1">'Attach 5'!$A$1:$E$28</definedName>
    <definedName name="Z_1E2D7167_D6B7_4690_9A83_BF768C4223A4_.wvu.PrintArea" localSheetId="9" hidden="1">'Attach 5A'!$A$1:$E$29</definedName>
    <definedName name="Z_1E2D7167_D6B7_4690_9A83_BF768C4223A4_.wvu.PrintArea" localSheetId="10" hidden="1">'Attach 5B'!$A$1:$E$28</definedName>
    <definedName name="Z_1E2D7167_D6B7_4690_9A83_BF768C4223A4_.wvu.PrintArea" localSheetId="11" hidden="1">'Attach 6'!$A$1:$E$27</definedName>
    <definedName name="Z_1E2D7167_D6B7_4690_9A83_BF768C4223A4_.wvu.PrintArea" localSheetId="12" hidden="1">'Attach 7'!$A$1:$E$28</definedName>
    <definedName name="Z_1E2D7167_D6B7_4690_9A83_BF768C4223A4_.wvu.PrintArea" localSheetId="24" hidden="1">Attach_18!$A$1:$E$31</definedName>
    <definedName name="Z_1E2D7167_D6B7_4690_9A83_BF768C4223A4_.wvu.PrintArea" localSheetId="25" hidden="1">'Attach-20'!$A$1:$E$36</definedName>
    <definedName name="Z_1E2D7167_D6B7_4690_9A83_BF768C4223A4_.wvu.PrintArea" localSheetId="27" hidden="1">'Bid Form 1st Envelope '!$A$1:$F$124</definedName>
    <definedName name="Z_1E2D7167_D6B7_4690_9A83_BF768C4223A4_.wvu.PrintArea" localSheetId="2" hidden="1">'Names of Bidder'!$B$1:$D$36</definedName>
    <definedName name="Z_1E2D7167_D6B7_4690_9A83_BF768C4223A4_.wvu.PrintTitles" localSheetId="16" hidden="1">'Attach 12'!#REF!</definedName>
    <definedName name="Z_1E2D7167_D6B7_4690_9A83_BF768C4223A4_.wvu.Rows" localSheetId="15" hidden="1">'Attach 11'!$29:$85</definedName>
    <definedName name="Z_1E2D7167_D6B7_4690_9A83_BF768C4223A4_.wvu.Rows" localSheetId="16" hidden="1">'Attach 12'!#REF!,'Attach 12'!#REF!,'Attach 12'!#REF!,'Attach 12'!#REF!,'Attach 12'!#REF!</definedName>
    <definedName name="Z_1E2D7167_D6B7_4690_9A83_BF768C4223A4_.wvu.Rows" localSheetId="20" hidden="1">'Attach 15'!$15:$15</definedName>
    <definedName name="Z_1E2D7167_D6B7_4690_9A83_BF768C4223A4_.wvu.Rows" localSheetId="22" hidden="1">'Attach 17'!$26:$26,'Attach 17'!$32:$209</definedName>
    <definedName name="Z_1E2D7167_D6B7_4690_9A83_BF768C4223A4_.wvu.Rows" localSheetId="23" hidden="1">'Attach 18'!$13:$13</definedName>
    <definedName name="Z_1E2D7167_D6B7_4690_9A83_BF768C4223A4_.wvu.Rows" localSheetId="26" hidden="1">'Attach 25'!$12:$12,'Attach 25'!$19:$24</definedName>
    <definedName name="Z_1E2D7167_D6B7_4690_9A83_BF768C4223A4_.wvu.Rows" localSheetId="8" hidden="1">'Attach 5'!$4:$4</definedName>
    <definedName name="Z_1E2D7167_D6B7_4690_9A83_BF768C4223A4_.wvu.Rows" localSheetId="24" hidden="1">Attach_18!$13:$13,Attach_18!$20:$28</definedName>
    <definedName name="Z_1E2D7167_D6B7_4690_9A83_BF768C4223A4_.wvu.Rows" localSheetId="25" hidden="1">'Attach-20'!$13:$13</definedName>
    <definedName name="Z_1E2D7167_D6B7_4690_9A83_BF768C4223A4_.wvu.Rows" localSheetId="2" hidden="1">'Names of Bidder'!$28:$30</definedName>
    <definedName name="Z_1F125E51_1799_42D0_B41E_DC039BB17D59_.wvu.Cols" localSheetId="16" hidden="1">'Attach 12'!$G:$I</definedName>
    <definedName name="Z_1F125E51_1799_42D0_B41E_DC039BB17D59_.wvu.Cols" localSheetId="20" hidden="1">'Attach 15'!$F:$F,'Attach 15'!$H:$H</definedName>
    <definedName name="Z_1F125E51_1799_42D0_B41E_DC039BB17D59_.wvu.Cols" localSheetId="3" hidden="1">'Attach 3(JV)'!$F:$F</definedName>
    <definedName name="Z_1F125E51_1799_42D0_B41E_DC039BB17D59_.wvu.Cols" localSheetId="8" hidden="1">'Attach 5'!$H:$H</definedName>
    <definedName name="Z_1F125E51_1799_42D0_B41E_DC039BB17D59_.wvu.Cols" localSheetId="11" hidden="1">'Attach 6'!$H:$H</definedName>
    <definedName name="Z_1F125E51_1799_42D0_B41E_DC039BB17D59_.wvu.Cols" localSheetId="2" hidden="1">'Names of Bidder'!$F:$G,'Names of Bidder'!$I:$I</definedName>
    <definedName name="Z_1F125E51_1799_42D0_B41E_DC039BB17D59_.wvu.PrintArea" localSheetId="14" hidden="1">'Attach 10'!$A$1:$E$20</definedName>
    <definedName name="Z_1F125E51_1799_42D0_B41E_DC039BB17D59_.wvu.PrintArea" localSheetId="15" hidden="1">'Attach 11'!$A$1:$E$28</definedName>
    <definedName name="Z_1F125E51_1799_42D0_B41E_DC039BB17D59_.wvu.PrintArea" localSheetId="16" hidden="1">'Attach 12'!$A$1:$E$82</definedName>
    <definedName name="Z_1F125E51_1799_42D0_B41E_DC039BB17D59_.wvu.PrintArea" localSheetId="17" hidden="1">'Attach 13'!$A$1:$E$27</definedName>
    <definedName name="Z_1F125E51_1799_42D0_B41E_DC039BB17D59_.wvu.PrintArea" localSheetId="18" hidden="1">'Attach 14'!$A$1:$E$29</definedName>
    <definedName name="Z_1F125E51_1799_42D0_B41E_DC039BB17D59_.wvu.PrintArea" localSheetId="19" hidden="1">'Attach 14-IP'!$A$8:$I$222</definedName>
    <definedName name="Z_1F125E51_1799_42D0_B41E_DC039BB17D59_.wvu.PrintArea" localSheetId="20" hidden="1">'Attach 15'!$A$1:$E$80</definedName>
    <definedName name="Z_1F125E51_1799_42D0_B41E_DC039BB17D59_.wvu.PrintArea" localSheetId="21" hidden="1">'Attach 16'!$A$1:$L$94</definedName>
    <definedName name="Z_1F125E51_1799_42D0_B41E_DC039BB17D59_.wvu.PrintArea" localSheetId="22" hidden="1">'Attach 17'!$A$1:$E$30</definedName>
    <definedName name="Z_1F125E51_1799_42D0_B41E_DC039BB17D59_.wvu.PrintArea" localSheetId="23" hidden="1">'Attach 18'!$A$1:$E$31</definedName>
    <definedName name="Z_1F125E51_1799_42D0_B41E_DC039BB17D59_.wvu.PrintArea" localSheetId="26" hidden="1">'Attach 25'!$A$1:$E$27</definedName>
    <definedName name="Z_1F125E51_1799_42D0_B41E_DC039BB17D59_.wvu.PrintArea" localSheetId="3" hidden="1">'Attach 3(JV)'!$A$1:$E$26</definedName>
    <definedName name="Z_1F125E51_1799_42D0_B41E_DC039BB17D59_.wvu.PrintArea" localSheetId="5" hidden="1">'Attach 4'!$A$1:$E$24</definedName>
    <definedName name="Z_1F125E51_1799_42D0_B41E_DC039BB17D59_.wvu.PrintArea" localSheetId="6" hidden="1">'Attach 4 (A)'!$A$1:$E$26</definedName>
    <definedName name="Z_1F125E51_1799_42D0_B41E_DC039BB17D59_.wvu.PrintArea" localSheetId="7" hidden="1">'Attach 4 (B)'!$A$1:$E$25</definedName>
    <definedName name="Z_1F125E51_1799_42D0_B41E_DC039BB17D59_.wvu.PrintArea" localSheetId="8" hidden="1">'Attach 5'!$A$1:$E$28</definedName>
    <definedName name="Z_1F125E51_1799_42D0_B41E_DC039BB17D59_.wvu.PrintArea" localSheetId="9" hidden="1">'Attach 5A'!$A$1:$E$29</definedName>
    <definedName name="Z_1F125E51_1799_42D0_B41E_DC039BB17D59_.wvu.PrintArea" localSheetId="10" hidden="1">'Attach 5B'!$A$1:$E$28</definedName>
    <definedName name="Z_1F125E51_1799_42D0_B41E_DC039BB17D59_.wvu.PrintArea" localSheetId="11" hidden="1">'Attach 6'!$A$1:$E$27</definedName>
    <definedName name="Z_1F125E51_1799_42D0_B41E_DC039BB17D59_.wvu.PrintArea" localSheetId="12" hidden="1">'Attach 7'!$A$1:$E$28</definedName>
    <definedName name="Z_1F125E51_1799_42D0_B41E_DC039BB17D59_.wvu.PrintArea" localSheetId="24" hidden="1">Attach_18!$A$1:$E$31</definedName>
    <definedName name="Z_1F125E51_1799_42D0_B41E_DC039BB17D59_.wvu.PrintArea" localSheetId="25" hidden="1">'Attach-20'!$A$1:$E$36</definedName>
    <definedName name="Z_1F125E51_1799_42D0_B41E_DC039BB17D59_.wvu.PrintArea" localSheetId="4" hidden="1">'Attach-3 (QR)'!$A$1:$I$340</definedName>
    <definedName name="Z_1F125E51_1799_42D0_B41E_DC039BB17D59_.wvu.PrintArea" localSheetId="27" hidden="1">'Bid Form 1st Envelope '!$A$1:$F$124</definedName>
    <definedName name="Z_1F125E51_1799_42D0_B41E_DC039BB17D59_.wvu.PrintArea" localSheetId="2" hidden="1">'Names of Bidder'!$B$1:$D$36</definedName>
    <definedName name="Z_1F125E51_1799_42D0_B41E_DC039BB17D59_.wvu.PrintTitles" localSheetId="16" hidden="1">'Attach 12'!#REF!</definedName>
    <definedName name="Z_1F125E51_1799_42D0_B41E_DC039BB17D59_.wvu.Rows" localSheetId="15" hidden="1">'Attach 11'!$29:$85</definedName>
    <definedName name="Z_1F125E51_1799_42D0_B41E_DC039BB17D59_.wvu.Rows" localSheetId="16" hidden="1">'Attach 12'!#REF!</definedName>
    <definedName name="Z_1F125E51_1799_42D0_B41E_DC039BB17D59_.wvu.Rows" localSheetId="20" hidden="1">'Attach 15'!$15:$15</definedName>
    <definedName name="Z_1F125E51_1799_42D0_B41E_DC039BB17D59_.wvu.Rows" localSheetId="21" hidden="1">'Attach 16'!$89:$92</definedName>
    <definedName name="Z_1F125E51_1799_42D0_B41E_DC039BB17D59_.wvu.Rows" localSheetId="22" hidden="1">'Attach 17'!$26:$26,'Attach 17'!$32:$209</definedName>
    <definedName name="Z_1F125E51_1799_42D0_B41E_DC039BB17D59_.wvu.Rows" localSheetId="23" hidden="1">'Attach 18'!$13:$13</definedName>
    <definedName name="Z_1F125E51_1799_42D0_B41E_DC039BB17D59_.wvu.Rows" localSheetId="26" hidden="1">'Attach 25'!$12:$12,'Attach 25'!$19:$24</definedName>
    <definedName name="Z_1F125E51_1799_42D0_B41E_DC039BB17D59_.wvu.Rows" localSheetId="8" hidden="1">'Attach 5'!$4:$4</definedName>
    <definedName name="Z_1F125E51_1799_42D0_B41E_DC039BB17D59_.wvu.Rows" localSheetId="24" hidden="1">Attach_18!$13:$13,Attach_18!$20:$28</definedName>
    <definedName name="Z_1F125E51_1799_42D0_B41E_DC039BB17D59_.wvu.Rows" localSheetId="25" hidden="1">'Attach-20'!$13:$13</definedName>
    <definedName name="Z_1F125E51_1799_42D0_B41E_DC039BB17D59_.wvu.Rows" localSheetId="4" hidden="1">'Attach-3 (QR)'!$85:$85,'Attach-3 (QR)'!$128:$153,'Attach-3 (QR)'!$240:$277</definedName>
    <definedName name="Z_1F125E51_1799_42D0_B41E_DC039BB17D59_.wvu.Rows" localSheetId="2" hidden="1">'Names of Bidder'!$11:$11,'Names of Bidder'!$28:$30</definedName>
    <definedName name="Z_1FD9ACA5_802E_4240_ABEA_3FAA854014ED_.wvu.Cols" localSheetId="4" hidden="1">'Attach-3 (QR)'!$J:$L</definedName>
    <definedName name="Z_1FD9ACA5_802E_4240_ABEA_3FAA854014ED_.wvu.PrintArea" localSheetId="22" hidden="1">'Attach 17'!$A$1:$E$33</definedName>
    <definedName name="Z_1FD9ACA5_802E_4240_ABEA_3FAA854014ED_.wvu.PrintArea" localSheetId="4" hidden="1">'Attach-3 (QR)'!$A$1:$I$341</definedName>
    <definedName name="Z_1FD9ACA5_802E_4240_ABEA_3FAA854014ED_.wvu.Rows" localSheetId="22" hidden="1">'Attach 17'!$26:$26,'Attach 17'!$32:$209</definedName>
    <definedName name="Z_1FD9ACA5_802E_4240_ABEA_3FAA854014ED_.wvu.Rows" localSheetId="4" hidden="1">'Attach-3 (QR)'!$26:$30,'Attach-3 (QR)'!#REF!,'Attach-3 (QR)'!#REF!,'Attach-3 (QR)'!$61:$61,'Attach-3 (QR)'!#REF!,'Attach-3 (QR)'!#REF!,'Attach-3 (QR)'!#REF!,'Attach-3 (QR)'!#REF!,'Attach-3 (QR)'!#REF!,'Attach-3 (QR)'!#REF!,'Attach-3 (QR)'!#REF!,'Attach-3 (QR)'!#REF!,'Attach-3 (QR)'!#REF!,'Attach-3 (QR)'!#REF!,'Attach-3 (QR)'!#REF!,'Attach-3 (QR)'!#REF!,'Attach-3 (QR)'!#REF!,'Attach-3 (QR)'!#REF!,'Attach-3 (QR)'!#REF!,'Attach-3 (QR)'!#REF!,'Attach-3 (QR)'!#REF!,'Attach-3 (QR)'!#REF!,'Attach-3 (QR)'!#REF!</definedName>
    <definedName name="Z_20A53A97_D2BD_4E7F_8ABC_E5DF94CF88E8_.wvu.Cols" localSheetId="4" hidden="1">'Attach-3 (QR)'!$N:$O</definedName>
    <definedName name="Z_20A53A97_D2BD_4E7F_8ABC_E5DF94CF88E8_.wvu.PrintArea" localSheetId="4" hidden="1">'Attach-3 (QR)'!$A$1:$I$341</definedName>
    <definedName name="Z_20A53A97_D2BD_4E7F_8ABC_E5DF94CF88E8_.wvu.Rows" localSheetId="4" hidden="1">'Attach-3 (QR)'!#REF!,'Attach-3 (QR)'!#REF!,'Attach-3 (QR)'!#REF!,'Attach-3 (QR)'!$218:$220,'Attach-3 (QR)'!$247:$277,'Attach-3 (QR)'!$288:$290</definedName>
    <definedName name="Z_240327DD_375F_45D4_BA52_89AFD79FE6A1_.wvu.Cols" localSheetId="20" hidden="1">'Attach 15'!$H:$H</definedName>
    <definedName name="Z_240327DD_375F_45D4_BA52_89AFD79FE6A1_.wvu.Cols" localSheetId="8" hidden="1">'Attach 5'!$H:$H</definedName>
    <definedName name="Z_240327DD_375F_45D4_BA52_89AFD79FE6A1_.wvu.Cols" localSheetId="11" hidden="1">'Attach 6'!$H:$H</definedName>
    <definedName name="Z_240327DD_375F_45D4_BA52_89AFD79FE6A1_.wvu.PrintArea" localSheetId="14" hidden="1">'Attach 10'!$A$1:$E$22</definedName>
    <definedName name="Z_240327DD_375F_45D4_BA52_89AFD79FE6A1_.wvu.PrintArea" localSheetId="15" hidden="1">'Attach 11'!$A$1:$E$28</definedName>
    <definedName name="Z_240327DD_375F_45D4_BA52_89AFD79FE6A1_.wvu.PrintArea" localSheetId="16" hidden="1">'Attach 12'!$A$1:$E$83</definedName>
    <definedName name="Z_240327DD_375F_45D4_BA52_89AFD79FE6A1_.wvu.PrintArea" localSheetId="17" hidden="1">'Attach 13'!$A$1:$E$29</definedName>
    <definedName name="Z_240327DD_375F_45D4_BA52_89AFD79FE6A1_.wvu.PrintArea" localSheetId="18" hidden="1">'Attach 14'!$A$1:$E$29</definedName>
    <definedName name="Z_240327DD_375F_45D4_BA52_89AFD79FE6A1_.wvu.PrintArea" localSheetId="19" hidden="1">'Attach 14-IP'!$A$8:$I$222</definedName>
    <definedName name="Z_240327DD_375F_45D4_BA52_89AFD79FE6A1_.wvu.PrintArea" localSheetId="20" hidden="1">'Attach 15'!$A$1:$E$80</definedName>
    <definedName name="Z_240327DD_375F_45D4_BA52_89AFD79FE6A1_.wvu.PrintArea" localSheetId="21" hidden="1">'Attach 16'!$A$1:$L$94</definedName>
    <definedName name="Z_240327DD_375F_45D4_BA52_89AFD79FE6A1_.wvu.PrintArea" localSheetId="22" hidden="1">'Attach 17'!$A$1:$E$33</definedName>
    <definedName name="Z_240327DD_375F_45D4_BA52_89AFD79FE6A1_.wvu.PrintArea" localSheetId="26" hidden="1">'Attach 25'!$A$1:$E$27</definedName>
    <definedName name="Z_240327DD_375F_45D4_BA52_89AFD79FE6A1_.wvu.PrintArea" localSheetId="3" hidden="1">'Attach 3(JV)'!$A$1:$E$28</definedName>
    <definedName name="Z_240327DD_375F_45D4_BA52_89AFD79FE6A1_.wvu.PrintArea" localSheetId="5" hidden="1">'Attach 4'!$A$1:$E$25</definedName>
    <definedName name="Z_240327DD_375F_45D4_BA52_89AFD79FE6A1_.wvu.PrintArea" localSheetId="6" hidden="1">'Attach 4 (A)'!$A$1:$E$27</definedName>
    <definedName name="Z_240327DD_375F_45D4_BA52_89AFD79FE6A1_.wvu.PrintArea" localSheetId="7" hidden="1">'Attach 4 (B)'!$A$1:$E$26</definedName>
    <definedName name="Z_240327DD_375F_45D4_BA52_89AFD79FE6A1_.wvu.PrintArea" localSheetId="8" hidden="1">'Attach 5'!$A$1:$E$28</definedName>
    <definedName name="Z_240327DD_375F_45D4_BA52_89AFD79FE6A1_.wvu.PrintArea" localSheetId="11" hidden="1">'Attach 6'!$A$1:$E$28</definedName>
    <definedName name="Z_240327DD_375F_45D4_BA52_89AFD79FE6A1_.wvu.PrintArea" localSheetId="12" hidden="1">'Attach 7'!$A$1:$E$28</definedName>
    <definedName name="Z_240327DD_375F_45D4_BA52_89AFD79FE6A1_.wvu.PrintArea" localSheetId="24" hidden="1">Attach_18!$A$1:$E$31</definedName>
    <definedName name="Z_240327DD_375F_45D4_BA52_89AFD79FE6A1_.wvu.PrintArea" localSheetId="27" hidden="1">'Bid Form 1st Envelope '!$A$1:$F$124</definedName>
    <definedName name="Z_240327DD_375F_45D4_BA52_89AFD79FE6A1_.wvu.PrintArea" localSheetId="2" hidden="1">'Names of Bidder'!$B$1:$D$36</definedName>
    <definedName name="Z_240327DD_375F_45D4_BA52_89AFD79FE6A1_.wvu.PrintTitles" localSheetId="16" hidden="1">'Attach 12'!#REF!</definedName>
    <definedName name="Z_240327DD_375F_45D4_BA52_89AFD79FE6A1_.wvu.Rows" localSheetId="16" hidden="1">'Attach 12'!#REF!,'Attach 12'!#REF!,'Attach 12'!#REF!</definedName>
    <definedName name="Z_240327DD_375F_45D4_BA52_89AFD79FE6A1_.wvu.Rows" localSheetId="20" hidden="1">'Attach 15'!$15:$15</definedName>
    <definedName name="Z_240327DD_375F_45D4_BA52_89AFD79FE6A1_.wvu.Rows" localSheetId="22" hidden="1">'Attach 17'!$26:$26,'Attach 17'!$32:$209</definedName>
    <definedName name="Z_240327DD_375F_45D4_BA52_89AFD79FE6A1_.wvu.Rows" localSheetId="26" hidden="1">'Attach 25'!$12:$12,'Attach 25'!$19:$24</definedName>
    <definedName name="Z_240327DD_375F_45D4_BA52_89AFD79FE6A1_.wvu.Rows" localSheetId="8" hidden="1">'Attach 5'!$4:$4</definedName>
    <definedName name="Z_240327DD_375F_45D4_BA52_89AFD79FE6A1_.wvu.Rows" localSheetId="24" hidden="1">Attach_18!$13:$13,Attach_18!$20:$28</definedName>
    <definedName name="Z_240327DD_375F_45D4_BA52_89AFD79FE6A1_.wvu.Rows" localSheetId="2" hidden="1">'Names of Bidder'!$28:$30</definedName>
    <definedName name="Z_280EA05C_4582_4B0F_895F_5C9134A73222_.wvu.Cols" localSheetId="4" hidden="1">'Attach-3 (QR)'!$N:$O</definedName>
    <definedName name="Z_280EA05C_4582_4B0F_895F_5C9134A73222_.wvu.PrintArea" localSheetId="4" hidden="1">'Attach-3 (QR)'!$A$1:$I$341</definedName>
    <definedName name="Z_280EA05C_4582_4B0F_895F_5C9134A73222_.wvu.Rows" localSheetId="4" hidden="1">'Attach-3 (QR)'!#REF!,'Attach-3 (QR)'!$160:$160,'Attach-3 (QR)'!#REF!,'Attach-3 (QR)'!$218:$220,'Attach-3 (QR)'!$247:$277,'Attach-3 (QR)'!$288:$290</definedName>
    <definedName name="Z_308F00E9_5A71_4486_BCFD_DF8513C1906D_.wvu.Cols" localSheetId="4" hidden="1">'Attach-3 (QR)'!$N:$O</definedName>
    <definedName name="Z_308F00E9_5A71_4486_BCFD_DF8513C1906D_.wvu.PrintArea" localSheetId="4" hidden="1">'Attach-3 (QR)'!$A$1:$I$341</definedName>
    <definedName name="Z_308F00E9_5A71_4486_BCFD_DF8513C1906D_.wvu.Rows" localSheetId="4" hidden="1">'Attach-3 (QR)'!#REF!,'Attach-3 (QR)'!#REF!,'Attach-3 (QR)'!$160:$160,'Attach-3 (QR)'!$164:$164,'Attach-3 (QR)'!$166:$167,'Attach-3 (QR)'!#REF!,'Attach-3 (QR)'!$218:$220,'Attach-3 (QR)'!$247:$277,'Attach-3 (QR)'!$282:$290</definedName>
    <definedName name="Z_3365131F_6BE7_432A_859B_F41B794BB9E6_.wvu.Cols" localSheetId="4" hidden="1">'Attach-3 (QR)'!$N:$O</definedName>
    <definedName name="Z_3365131F_6BE7_432A_859B_F41B794BB9E6_.wvu.PrintArea" localSheetId="4" hidden="1">'Attach-3 (QR)'!$A$1:$I$341</definedName>
    <definedName name="Z_3365131F_6BE7_432A_859B_F41B794BB9E6_.wvu.Rows" localSheetId="4" hidden="1">'Attach-3 (QR)'!#REF!,'Attach-3 (QR)'!#REF!,'Attach-3 (QR)'!$160:$160,'Attach-3 (QR)'!$164:$164,'Attach-3 (QR)'!$166:$167,'Attach-3 (QR)'!#REF!,'Attach-3 (QR)'!$218:$220,'Attach-3 (QR)'!$239:$278,'Attach-3 (QR)'!$282:$290,'Attach-3 (QR)'!$306:$316</definedName>
    <definedName name="Z_35C772BD_8F05_4A18_BEC8_6AF744E22539_.wvu.Cols" localSheetId="16" hidden="1">'Attach 12'!$G:$I</definedName>
    <definedName name="Z_35C772BD_8F05_4A18_BEC8_6AF744E22539_.wvu.Cols" localSheetId="20" hidden="1">'Attach 15'!$F:$F,'Attach 15'!$H:$H</definedName>
    <definedName name="Z_35C772BD_8F05_4A18_BEC8_6AF744E22539_.wvu.Cols" localSheetId="3" hidden="1">'Attach 3(JV)'!$F:$F</definedName>
    <definedName name="Z_35C772BD_8F05_4A18_BEC8_6AF744E22539_.wvu.Cols" localSheetId="8" hidden="1">'Attach 5'!$H:$H</definedName>
    <definedName name="Z_35C772BD_8F05_4A18_BEC8_6AF744E22539_.wvu.Cols" localSheetId="11" hidden="1">'Attach 6'!$H:$H</definedName>
    <definedName name="Z_35C772BD_8F05_4A18_BEC8_6AF744E22539_.wvu.Cols" localSheetId="2" hidden="1">'Names of Bidder'!$F:$I</definedName>
    <definedName name="Z_35C772BD_8F05_4A18_BEC8_6AF744E22539_.wvu.PrintArea" localSheetId="14" hidden="1">'Attach 10'!$A$1:$E$20</definedName>
    <definedName name="Z_35C772BD_8F05_4A18_BEC8_6AF744E22539_.wvu.PrintArea" localSheetId="15" hidden="1">'Attach 11'!$A$1:$E$28</definedName>
    <definedName name="Z_35C772BD_8F05_4A18_BEC8_6AF744E22539_.wvu.PrintArea" localSheetId="16" hidden="1">'Attach 12'!$A$1:$E$82</definedName>
    <definedName name="Z_35C772BD_8F05_4A18_BEC8_6AF744E22539_.wvu.PrintArea" localSheetId="17" hidden="1">'Attach 13'!$A$1:$E$27</definedName>
    <definedName name="Z_35C772BD_8F05_4A18_BEC8_6AF744E22539_.wvu.PrintArea" localSheetId="18" hidden="1">'Attach 14'!$A$1:$E$27</definedName>
    <definedName name="Z_35C772BD_8F05_4A18_BEC8_6AF744E22539_.wvu.PrintArea" localSheetId="19" hidden="1">'Attach 14-IP'!$A$8:$I$222</definedName>
    <definedName name="Z_35C772BD_8F05_4A18_BEC8_6AF744E22539_.wvu.PrintArea" localSheetId="20" hidden="1">'Attach 15'!$A$1:$E$80</definedName>
    <definedName name="Z_35C772BD_8F05_4A18_BEC8_6AF744E22539_.wvu.PrintArea" localSheetId="21" hidden="1">'Attach 16'!$A$1:$L$94</definedName>
    <definedName name="Z_35C772BD_8F05_4A18_BEC8_6AF744E22539_.wvu.PrintArea" localSheetId="22" hidden="1">'Attach 17'!$A$1:$E$30</definedName>
    <definedName name="Z_35C772BD_8F05_4A18_BEC8_6AF744E22539_.wvu.PrintArea" localSheetId="23" hidden="1">'Attach 18'!$A$1:$E$31</definedName>
    <definedName name="Z_35C772BD_8F05_4A18_BEC8_6AF744E22539_.wvu.PrintArea" localSheetId="26" hidden="1">'Attach 25'!$A$1:$E$27</definedName>
    <definedName name="Z_35C772BD_8F05_4A18_BEC8_6AF744E22539_.wvu.PrintArea" localSheetId="3" hidden="1">'Attach 3(JV)'!$A$1:$E$26</definedName>
    <definedName name="Z_35C772BD_8F05_4A18_BEC8_6AF744E22539_.wvu.PrintArea" localSheetId="5" hidden="1">'Attach 4'!$A$1:$E$24</definedName>
    <definedName name="Z_35C772BD_8F05_4A18_BEC8_6AF744E22539_.wvu.PrintArea" localSheetId="6" hidden="1">'Attach 4 (A)'!$A$1:$E$26</definedName>
    <definedName name="Z_35C772BD_8F05_4A18_BEC8_6AF744E22539_.wvu.PrintArea" localSheetId="7" hidden="1">'Attach 4 (B)'!$A$1:$E$25</definedName>
    <definedName name="Z_35C772BD_8F05_4A18_BEC8_6AF744E22539_.wvu.PrintArea" localSheetId="8" hidden="1">'Attach 5'!$A$1:$E$28</definedName>
    <definedName name="Z_35C772BD_8F05_4A18_BEC8_6AF744E22539_.wvu.PrintArea" localSheetId="9" hidden="1">'Attach 5A'!$A$1:$E$29</definedName>
    <definedName name="Z_35C772BD_8F05_4A18_BEC8_6AF744E22539_.wvu.PrintArea" localSheetId="10" hidden="1">'Attach 5B'!$A$1:$E$28</definedName>
    <definedName name="Z_35C772BD_8F05_4A18_BEC8_6AF744E22539_.wvu.PrintArea" localSheetId="11" hidden="1">'Attach 6'!$A$1:$E$27</definedName>
    <definedName name="Z_35C772BD_8F05_4A18_BEC8_6AF744E22539_.wvu.PrintArea" localSheetId="12" hidden="1">'Attach 7'!$A$1:$E$28</definedName>
    <definedName name="Z_35C772BD_8F05_4A18_BEC8_6AF744E22539_.wvu.PrintArea" localSheetId="24" hidden="1">Attach_18!$A$1:$E$31</definedName>
    <definedName name="Z_35C772BD_8F05_4A18_BEC8_6AF744E22539_.wvu.PrintArea" localSheetId="25" hidden="1">'Attach-20'!$A$1:$E$36</definedName>
    <definedName name="Z_35C772BD_8F05_4A18_BEC8_6AF744E22539_.wvu.PrintArea" localSheetId="4" hidden="1">'Attach-3 (QR)'!$A$1:$I$340</definedName>
    <definedName name="Z_35C772BD_8F05_4A18_BEC8_6AF744E22539_.wvu.PrintArea" localSheetId="27" hidden="1">'Bid Form 1st Envelope '!$A$1:$F$124</definedName>
    <definedName name="Z_35C772BD_8F05_4A18_BEC8_6AF744E22539_.wvu.PrintArea" localSheetId="2" hidden="1">'Names of Bidder'!$B$1:$D$36</definedName>
    <definedName name="Z_35C772BD_8F05_4A18_BEC8_6AF744E22539_.wvu.Rows" localSheetId="15" hidden="1">'Attach 11'!$29:$85</definedName>
    <definedName name="Z_35C772BD_8F05_4A18_BEC8_6AF744E22539_.wvu.Rows" localSheetId="16" hidden="1">'Attach 12'!#REF!,'Attach 12'!#REF!,'Attach 12'!$22:$79</definedName>
    <definedName name="Z_35C772BD_8F05_4A18_BEC8_6AF744E22539_.wvu.Rows" localSheetId="20" hidden="1">'Attach 15'!$15:$15</definedName>
    <definedName name="Z_35C772BD_8F05_4A18_BEC8_6AF744E22539_.wvu.Rows" localSheetId="21" hidden="1">'Attach 16'!$89:$92</definedName>
    <definedName name="Z_35C772BD_8F05_4A18_BEC8_6AF744E22539_.wvu.Rows" localSheetId="22" hidden="1">'Attach 17'!$26:$26,'Attach 17'!$32:$209</definedName>
    <definedName name="Z_35C772BD_8F05_4A18_BEC8_6AF744E22539_.wvu.Rows" localSheetId="23" hidden="1">'Attach 18'!$13:$13</definedName>
    <definedName name="Z_35C772BD_8F05_4A18_BEC8_6AF744E22539_.wvu.Rows" localSheetId="26" hidden="1">'Attach 25'!$12:$12,'Attach 25'!$23:$24</definedName>
    <definedName name="Z_35C772BD_8F05_4A18_BEC8_6AF744E22539_.wvu.Rows" localSheetId="24" hidden="1">Attach_18!$13:$13,Attach_18!$20:$28</definedName>
    <definedName name="Z_35C772BD_8F05_4A18_BEC8_6AF744E22539_.wvu.Rows" localSheetId="25" hidden="1">'Attach-20'!$13:$13</definedName>
    <definedName name="Z_35C772BD_8F05_4A18_BEC8_6AF744E22539_.wvu.Rows" localSheetId="4" hidden="1">'Attach-3 (QR)'!$16:$337</definedName>
    <definedName name="Z_35C772BD_8F05_4A18_BEC8_6AF744E22539_.wvu.Rows" localSheetId="27" hidden="1">'Bid Form 1st Envelope '!$32:$32</definedName>
    <definedName name="Z_35C772BD_8F05_4A18_BEC8_6AF744E22539_.wvu.Rows" localSheetId="2" hidden="1">'Names of Bidder'!$10:$11,'Names of Bidder'!$23:$26,'Names of Bidder'!$28:$30</definedName>
    <definedName name="Z_43BCBF1E_CDCF_4541_8D79_87EDCECBC1FD_.wvu.Cols" localSheetId="20" hidden="1">'Attach 15'!$H:$H</definedName>
    <definedName name="Z_43BCBF1E_CDCF_4541_8D79_87EDCECBC1FD_.wvu.Cols" localSheetId="8" hidden="1">'Attach 5'!$H:$H</definedName>
    <definedName name="Z_43BCBF1E_CDCF_4541_8D79_87EDCECBC1FD_.wvu.Cols" localSheetId="11" hidden="1">'Attach 6'!$H:$H</definedName>
    <definedName name="Z_43BCBF1E_CDCF_4541_8D79_87EDCECBC1FD_.wvu.PrintArea" localSheetId="14" hidden="1">'Attach 10'!$A$1:$E$22</definedName>
    <definedName name="Z_43BCBF1E_CDCF_4541_8D79_87EDCECBC1FD_.wvu.PrintArea" localSheetId="15" hidden="1">'Attach 11'!$A$1:$E$84</definedName>
    <definedName name="Z_43BCBF1E_CDCF_4541_8D79_87EDCECBC1FD_.wvu.PrintArea" localSheetId="16" hidden="1">'Attach 12'!$A$1:$E$83</definedName>
    <definedName name="Z_43BCBF1E_CDCF_4541_8D79_87EDCECBC1FD_.wvu.PrintArea" localSheetId="17" hidden="1">'Attach 13'!$A$1:$E$29</definedName>
    <definedName name="Z_43BCBF1E_CDCF_4541_8D79_87EDCECBC1FD_.wvu.PrintArea" localSheetId="18" hidden="1">'Attach 14'!$A$1:$E$29</definedName>
    <definedName name="Z_43BCBF1E_CDCF_4541_8D79_87EDCECBC1FD_.wvu.PrintArea" localSheetId="20" hidden="1">'Attach 15'!$A$1:$E$81</definedName>
    <definedName name="Z_43BCBF1E_CDCF_4541_8D79_87EDCECBC1FD_.wvu.PrintArea" localSheetId="21" hidden="1">'Attach 16'!$A$1:$L$94</definedName>
    <definedName name="Z_43BCBF1E_CDCF_4541_8D79_87EDCECBC1FD_.wvu.PrintArea" localSheetId="26" hidden="1">'Attach 25'!$A$1:$E$31</definedName>
    <definedName name="Z_43BCBF1E_CDCF_4541_8D79_87EDCECBC1FD_.wvu.PrintArea" localSheetId="3" hidden="1">'Attach 3(JV)'!$A$1:$E$28</definedName>
    <definedName name="Z_43BCBF1E_CDCF_4541_8D79_87EDCECBC1FD_.wvu.PrintArea" localSheetId="5" hidden="1">'Attach 4'!$A$1:$E$25</definedName>
    <definedName name="Z_43BCBF1E_CDCF_4541_8D79_87EDCECBC1FD_.wvu.PrintArea" localSheetId="6" hidden="1">'Attach 4 (A)'!$A$1:$E$27</definedName>
    <definedName name="Z_43BCBF1E_CDCF_4541_8D79_87EDCECBC1FD_.wvu.PrintArea" localSheetId="7" hidden="1">'Attach 4 (B)'!$A$1:$E$26</definedName>
    <definedName name="Z_43BCBF1E_CDCF_4541_8D79_87EDCECBC1FD_.wvu.PrintArea" localSheetId="8" hidden="1">'Attach 5'!$A$1:$E$29</definedName>
    <definedName name="Z_43BCBF1E_CDCF_4541_8D79_87EDCECBC1FD_.wvu.PrintArea" localSheetId="11" hidden="1">'Attach 6'!$A$1:$E$51</definedName>
    <definedName name="Z_43BCBF1E_CDCF_4541_8D79_87EDCECBC1FD_.wvu.PrintArea" localSheetId="12" hidden="1">'Attach 7'!$A$1:$E$28</definedName>
    <definedName name="Z_43BCBF1E_CDCF_4541_8D79_87EDCECBC1FD_.wvu.PrintArea" localSheetId="24" hidden="1">Attach_18!$A$1:$E$35</definedName>
    <definedName name="Z_43BCBF1E_CDCF_4541_8D79_87EDCECBC1FD_.wvu.PrintArea" localSheetId="27" hidden="1">'Bid Form 1st Envelope '!$A$1:$F$124</definedName>
    <definedName name="Z_43BCBF1E_CDCF_4541_8D79_87EDCECBC1FD_.wvu.PrintArea" localSheetId="2" hidden="1">'Names of Bidder'!$B$1:$D$36</definedName>
    <definedName name="Z_43BCBF1E_CDCF_4541_8D79_87EDCECBC1FD_.wvu.PrintTitles" localSheetId="16" hidden="1">'Attach 12'!#REF!</definedName>
    <definedName name="Z_43BCBF1E_CDCF_4541_8D79_87EDCECBC1FD_.wvu.Rows" localSheetId="16" hidden="1">'Attach 12'!#REF!,'Attach 12'!#REF!,'Attach 12'!#REF!,'Attach 12'!#REF!,'Attach 12'!#REF!</definedName>
    <definedName name="Z_43BCBF1E_CDCF_4541_8D79_87EDCECBC1FD_.wvu.Rows" localSheetId="20" hidden="1">'Attach 15'!$12:$13,'Attach 15'!$15:$15</definedName>
    <definedName name="Z_44C1C443_3199_4288_884A_D16AF7B2CD69_.wvu.Cols" localSheetId="16" hidden="1">'Attach 12'!$G:$I</definedName>
    <definedName name="Z_44C1C443_3199_4288_884A_D16AF7B2CD69_.wvu.Cols" localSheetId="20" hidden="1">'Attach 15'!$H:$H</definedName>
    <definedName name="Z_44C1C443_3199_4288_884A_D16AF7B2CD69_.wvu.Cols" localSheetId="8" hidden="1">'Attach 5'!$H:$H</definedName>
    <definedName name="Z_44C1C443_3199_4288_884A_D16AF7B2CD69_.wvu.Cols" localSheetId="11" hidden="1">'Attach 6'!$H:$H</definedName>
    <definedName name="Z_44C1C443_3199_4288_884A_D16AF7B2CD69_.wvu.PrintArea" localSheetId="14" hidden="1">'Attach 10'!$A$1:$E$22</definedName>
    <definedName name="Z_44C1C443_3199_4288_884A_D16AF7B2CD69_.wvu.PrintArea" localSheetId="15" hidden="1">'Attach 11'!$A$1:$E$28</definedName>
    <definedName name="Z_44C1C443_3199_4288_884A_D16AF7B2CD69_.wvu.PrintArea" localSheetId="16" hidden="1">'Attach 12'!$A$1:$E$83</definedName>
    <definedName name="Z_44C1C443_3199_4288_884A_D16AF7B2CD69_.wvu.PrintArea" localSheetId="17" hidden="1">'Attach 13'!$A$1:$E$27</definedName>
    <definedName name="Z_44C1C443_3199_4288_884A_D16AF7B2CD69_.wvu.PrintArea" localSheetId="18" hidden="1">'Attach 14'!$A$1:$E$29</definedName>
    <definedName name="Z_44C1C443_3199_4288_884A_D16AF7B2CD69_.wvu.PrintArea" localSheetId="19" hidden="1">'Attach 14-IP'!$A$8:$I$222</definedName>
    <definedName name="Z_44C1C443_3199_4288_884A_D16AF7B2CD69_.wvu.PrintArea" localSheetId="20" hidden="1">'Attach 15'!$A$1:$E$80</definedName>
    <definedName name="Z_44C1C443_3199_4288_884A_D16AF7B2CD69_.wvu.PrintArea" localSheetId="21" hidden="1">'Attach 16'!$A$1:$L$94</definedName>
    <definedName name="Z_44C1C443_3199_4288_884A_D16AF7B2CD69_.wvu.PrintArea" localSheetId="22" hidden="1">'Attach 17'!$A$1:$E$33</definedName>
    <definedName name="Z_44C1C443_3199_4288_884A_D16AF7B2CD69_.wvu.PrintArea" localSheetId="23" hidden="1">'Attach 18'!$A$1:$E$31</definedName>
    <definedName name="Z_44C1C443_3199_4288_884A_D16AF7B2CD69_.wvu.PrintArea" localSheetId="26" hidden="1">'Attach 25'!$A$1:$E$27</definedName>
    <definedName name="Z_44C1C443_3199_4288_884A_D16AF7B2CD69_.wvu.PrintArea" localSheetId="3" hidden="1">'Attach 3(JV)'!$A$1:$E$28</definedName>
    <definedName name="Z_44C1C443_3199_4288_884A_D16AF7B2CD69_.wvu.PrintArea" localSheetId="5" hidden="1">'Attach 4'!$A$1:$G$25</definedName>
    <definedName name="Z_44C1C443_3199_4288_884A_D16AF7B2CD69_.wvu.PrintArea" localSheetId="6" hidden="1">'Attach 4 (A)'!$A$1:$E$27</definedName>
    <definedName name="Z_44C1C443_3199_4288_884A_D16AF7B2CD69_.wvu.PrintArea" localSheetId="7" hidden="1">'Attach 4 (B)'!$A$1:$E$26</definedName>
    <definedName name="Z_44C1C443_3199_4288_884A_D16AF7B2CD69_.wvu.PrintArea" localSheetId="8" hidden="1">'Attach 5'!$A$1:$E$28</definedName>
    <definedName name="Z_44C1C443_3199_4288_884A_D16AF7B2CD69_.wvu.PrintArea" localSheetId="11" hidden="1">'Attach 6'!$A$1:$E$28</definedName>
    <definedName name="Z_44C1C443_3199_4288_884A_D16AF7B2CD69_.wvu.PrintArea" localSheetId="12" hidden="1">'Attach 7'!$A$1:$E$28</definedName>
    <definedName name="Z_44C1C443_3199_4288_884A_D16AF7B2CD69_.wvu.PrintArea" localSheetId="24" hidden="1">Attach_18!$A$1:$E$31</definedName>
    <definedName name="Z_44C1C443_3199_4288_884A_D16AF7B2CD69_.wvu.PrintArea" localSheetId="27" hidden="1">'Bid Form 1st Envelope '!$A$1:$J$122</definedName>
    <definedName name="Z_44C1C443_3199_4288_884A_D16AF7B2CD69_.wvu.PrintArea" localSheetId="2" hidden="1">'Names of Bidder'!$B$1:$D$36</definedName>
    <definedName name="Z_44C1C443_3199_4288_884A_D16AF7B2CD69_.wvu.PrintTitles" localSheetId="16" hidden="1">'Attach 12'!#REF!</definedName>
    <definedName name="Z_44C1C443_3199_4288_884A_D16AF7B2CD69_.wvu.Rows" localSheetId="16" hidden="1">'Attach 12'!#REF!,'Attach 12'!#REF!,'Attach 12'!#REF!,'Attach 12'!#REF!,'Attach 12'!#REF!</definedName>
    <definedName name="Z_44C1C443_3199_4288_884A_D16AF7B2CD69_.wvu.Rows" localSheetId="20" hidden="1">'Attach 15'!$15:$15</definedName>
    <definedName name="Z_44C1C443_3199_4288_884A_D16AF7B2CD69_.wvu.Rows" localSheetId="22" hidden="1">'Attach 17'!$26:$26,'Attach 17'!$32:$209</definedName>
    <definedName name="Z_44C1C443_3199_4288_884A_D16AF7B2CD69_.wvu.Rows" localSheetId="23" hidden="1">'Attach 18'!$13:$13</definedName>
    <definedName name="Z_44C1C443_3199_4288_884A_D16AF7B2CD69_.wvu.Rows" localSheetId="26" hidden="1">'Attach 25'!$12:$12,'Attach 25'!$19:$24</definedName>
    <definedName name="Z_44C1C443_3199_4288_884A_D16AF7B2CD69_.wvu.Rows" localSheetId="8" hidden="1">'Attach 5'!$4:$4</definedName>
    <definedName name="Z_44C1C443_3199_4288_884A_D16AF7B2CD69_.wvu.Rows" localSheetId="24" hidden="1">Attach_18!$13:$13,Attach_18!$20:$28</definedName>
    <definedName name="Z_44C1C443_3199_4288_884A_D16AF7B2CD69_.wvu.Rows" localSheetId="27" hidden="1">'Bid Form 1st Envelope '!$46:$46</definedName>
    <definedName name="Z_44C1C443_3199_4288_884A_D16AF7B2CD69_.wvu.Rows" localSheetId="2" hidden="1">'Names of Bidder'!$28:$30</definedName>
    <definedName name="Z_494F6778_23FE_4AAC_B37D_6C7543FC13B9_.wvu.Cols" localSheetId="20" hidden="1">'Attach 15'!$H:$H</definedName>
    <definedName name="Z_494F6778_23FE_4AAC_B37D_6C7543FC13B9_.wvu.Cols" localSheetId="8" hidden="1">'Attach 5'!$H:$H</definedName>
    <definedName name="Z_494F6778_23FE_4AAC_B37D_6C7543FC13B9_.wvu.Cols" localSheetId="11" hidden="1">'Attach 6'!$H:$H</definedName>
    <definedName name="Z_494F6778_23FE_4AAC_B37D_6C7543FC13B9_.wvu.Cols" localSheetId="4" hidden="1">'Attach-3 (QR)'!$J:$L</definedName>
    <definedName name="Z_494F6778_23FE_4AAC_B37D_6C7543FC13B9_.wvu.PrintArea" localSheetId="14" hidden="1">'Attach 10'!$A$1:$E$22</definedName>
    <definedName name="Z_494F6778_23FE_4AAC_B37D_6C7543FC13B9_.wvu.PrintArea" localSheetId="15" hidden="1">'Attach 11'!$A$1:$E$84</definedName>
    <definedName name="Z_494F6778_23FE_4AAC_B37D_6C7543FC13B9_.wvu.PrintArea" localSheetId="16" hidden="1">'Attach 12'!$A$1:$E$83</definedName>
    <definedName name="Z_494F6778_23FE_4AAC_B37D_6C7543FC13B9_.wvu.PrintArea" localSheetId="17" hidden="1">'Attach 13'!$A$1:$E$29</definedName>
    <definedName name="Z_494F6778_23FE_4AAC_B37D_6C7543FC13B9_.wvu.PrintArea" localSheetId="18" hidden="1">'Attach 14'!$A$1:$E$29</definedName>
    <definedName name="Z_494F6778_23FE_4AAC_B37D_6C7543FC13B9_.wvu.PrintArea" localSheetId="19" hidden="1">'Attach 14-IP'!$A$8:$I$222</definedName>
    <definedName name="Z_494F6778_23FE_4AAC_B37D_6C7543FC13B9_.wvu.PrintArea" localSheetId="20" hidden="1">'Attach 15'!$A$1:$E$80</definedName>
    <definedName name="Z_494F6778_23FE_4AAC_B37D_6C7543FC13B9_.wvu.PrintArea" localSheetId="21" hidden="1">'Attach 16'!$A$1:$L$94</definedName>
    <definedName name="Z_494F6778_23FE_4AAC_B37D_6C7543FC13B9_.wvu.PrintArea" localSheetId="26" hidden="1">'Attach 25'!$A$1:$E$31</definedName>
    <definedName name="Z_494F6778_23FE_4AAC_B37D_6C7543FC13B9_.wvu.PrintArea" localSheetId="3" hidden="1">'Attach 3(JV)'!$A$1:$E$28</definedName>
    <definedName name="Z_494F6778_23FE_4AAC_B37D_6C7543FC13B9_.wvu.PrintArea" localSheetId="5" hidden="1">'Attach 4'!$A$1:$E$25</definedName>
    <definedName name="Z_494F6778_23FE_4AAC_B37D_6C7543FC13B9_.wvu.PrintArea" localSheetId="6" hidden="1">'Attach 4 (A)'!$A$1:$E$27</definedName>
    <definedName name="Z_494F6778_23FE_4AAC_B37D_6C7543FC13B9_.wvu.PrintArea" localSheetId="7" hidden="1">'Attach 4 (B)'!$A$1:$E$26</definedName>
    <definedName name="Z_494F6778_23FE_4AAC_B37D_6C7543FC13B9_.wvu.PrintArea" localSheetId="8" hidden="1">'Attach 5'!$A$1:$E$29</definedName>
    <definedName name="Z_494F6778_23FE_4AAC_B37D_6C7543FC13B9_.wvu.PrintArea" localSheetId="11" hidden="1">'Attach 6'!$A$1:$E$51</definedName>
    <definedName name="Z_494F6778_23FE_4AAC_B37D_6C7543FC13B9_.wvu.PrintArea" localSheetId="12" hidden="1">'Attach 7'!$A$1:$E$28</definedName>
    <definedName name="Z_494F6778_23FE_4AAC_B37D_6C7543FC13B9_.wvu.PrintArea" localSheetId="24" hidden="1">Attach_18!$A$1:$E$35</definedName>
    <definedName name="Z_494F6778_23FE_4AAC_B37D_6C7543FC13B9_.wvu.PrintArea" localSheetId="4" hidden="1">'Attach-3 (QR)'!$A$1:$I$341</definedName>
    <definedName name="Z_494F6778_23FE_4AAC_B37D_6C7543FC13B9_.wvu.PrintArea" localSheetId="27" hidden="1">'Bid Form 1st Envelope '!$A$1:$F$124</definedName>
    <definedName name="Z_494F6778_23FE_4AAC_B37D_6C7543FC13B9_.wvu.PrintArea" localSheetId="2" hidden="1">'Names of Bidder'!$B$1:$D$36</definedName>
    <definedName name="Z_494F6778_23FE_4AAC_B37D_6C7543FC13B9_.wvu.PrintTitles" localSheetId="16" hidden="1">'Attach 12'!#REF!</definedName>
    <definedName name="Z_494F6778_23FE_4AAC_B37D_6C7543FC13B9_.wvu.Rows" localSheetId="16" hidden="1">'Attach 12'!#REF!,'Attach 12'!#REF!,'Attach 12'!#REF!</definedName>
    <definedName name="Z_494F6778_23FE_4AAC_B37D_6C7543FC13B9_.wvu.Rows" localSheetId="20" hidden="1">'Attach 15'!$15:$15</definedName>
    <definedName name="Z_494F6778_23FE_4AAC_B37D_6C7543FC13B9_.wvu.Rows" localSheetId="4" hidden="1">'Attach-3 (QR)'!$26:$30,'Attach-3 (QR)'!#REF!,'Attach-3 (QR)'!#REF!,'Attach-3 (QR)'!$61:$61,'Attach-3 (QR)'!#REF!,'Attach-3 (QR)'!#REF!,'Attach-3 (QR)'!#REF!,'Attach-3 (QR)'!#REF!,'Attach-3 (QR)'!#REF!,'Attach-3 (QR)'!#REF!,'Attach-3 (QR)'!#REF!,'Attach-3 (QR)'!#REF!,'Attach-3 (QR)'!#REF!,'Attach-3 (QR)'!#REF!,'Attach-3 (QR)'!#REF!,'Attach-3 (QR)'!#REF!,'Attach-3 (QR)'!#REF!,'Attach-3 (QR)'!#REF!,'Attach-3 (QR)'!#REF!,'Attach-3 (QR)'!#REF!,'Attach-3 (QR)'!#REF!,'Attach-3 (QR)'!#REF!,'Attach-3 (QR)'!#REF!</definedName>
    <definedName name="Z_494F6778_23FE_4AAC_B37D_6C7543FC13B9_.wvu.Rows" localSheetId="2" hidden="1">'Names of Bidder'!$28:$30</definedName>
    <definedName name="Z_4D67A8FB_66CE_4EFD_8932_C754BE25ED43_.wvu.Cols" localSheetId="16" hidden="1">'Attach 12'!$G:$I</definedName>
    <definedName name="Z_4D67A8FB_66CE_4EFD_8932_C754BE25ED43_.wvu.Cols" localSheetId="20" hidden="1">'Attach 15'!$F:$F,'Attach 15'!$H:$H</definedName>
    <definedName name="Z_4D67A8FB_66CE_4EFD_8932_C754BE25ED43_.wvu.Cols" localSheetId="3" hidden="1">'Attach 3(JV)'!$F:$F</definedName>
    <definedName name="Z_4D67A8FB_66CE_4EFD_8932_C754BE25ED43_.wvu.Cols" localSheetId="8" hidden="1">'Attach 5'!$H:$H</definedName>
    <definedName name="Z_4D67A8FB_66CE_4EFD_8932_C754BE25ED43_.wvu.Cols" localSheetId="11" hidden="1">'Attach 6'!$H:$H</definedName>
    <definedName name="Z_4D67A8FB_66CE_4EFD_8932_C754BE25ED43_.wvu.Cols" localSheetId="2" hidden="1">'Names of Bidder'!$F:$G,'Names of Bidder'!$I:$I</definedName>
    <definedName name="Z_4D67A8FB_66CE_4EFD_8932_C754BE25ED43_.wvu.PrintArea" localSheetId="14" hidden="1">'Attach 10'!$A$1:$E$20</definedName>
    <definedName name="Z_4D67A8FB_66CE_4EFD_8932_C754BE25ED43_.wvu.PrintArea" localSheetId="15" hidden="1">'Attach 11'!$A$1:$E$28</definedName>
    <definedName name="Z_4D67A8FB_66CE_4EFD_8932_C754BE25ED43_.wvu.PrintArea" localSheetId="16" hidden="1">'Attach 12'!$A$1:$E$82</definedName>
    <definedName name="Z_4D67A8FB_66CE_4EFD_8932_C754BE25ED43_.wvu.PrintArea" localSheetId="17" hidden="1">'Attach 13'!$A$1:$E$27</definedName>
    <definedName name="Z_4D67A8FB_66CE_4EFD_8932_C754BE25ED43_.wvu.PrintArea" localSheetId="18" hidden="1">'Attach 14'!$A$1:$E$29</definedName>
    <definedName name="Z_4D67A8FB_66CE_4EFD_8932_C754BE25ED43_.wvu.PrintArea" localSheetId="19" hidden="1">'Attach 14-IP'!$A$8:$I$222</definedName>
    <definedName name="Z_4D67A8FB_66CE_4EFD_8932_C754BE25ED43_.wvu.PrintArea" localSheetId="20" hidden="1">'Attach 15'!$A$1:$E$80</definedName>
    <definedName name="Z_4D67A8FB_66CE_4EFD_8932_C754BE25ED43_.wvu.PrintArea" localSheetId="21" hidden="1">'Attach 16'!$A$1:$L$94</definedName>
    <definedName name="Z_4D67A8FB_66CE_4EFD_8932_C754BE25ED43_.wvu.PrintArea" localSheetId="22" hidden="1">'Attach 17'!$A$1:$E$30</definedName>
    <definedName name="Z_4D67A8FB_66CE_4EFD_8932_C754BE25ED43_.wvu.PrintArea" localSheetId="23" hidden="1">'Attach 18'!$A$1:$E$31</definedName>
    <definedName name="Z_4D67A8FB_66CE_4EFD_8932_C754BE25ED43_.wvu.PrintArea" localSheetId="26" hidden="1">'Attach 25'!$A$1:$E$27</definedName>
    <definedName name="Z_4D67A8FB_66CE_4EFD_8932_C754BE25ED43_.wvu.PrintArea" localSheetId="3" hidden="1">'Attach 3(JV)'!$A$1:$E$26</definedName>
    <definedName name="Z_4D67A8FB_66CE_4EFD_8932_C754BE25ED43_.wvu.PrintArea" localSheetId="5" hidden="1">'Attach 4'!$A$1:$E$24</definedName>
    <definedName name="Z_4D67A8FB_66CE_4EFD_8932_C754BE25ED43_.wvu.PrintArea" localSheetId="6" hidden="1">'Attach 4 (A)'!$A$1:$E$26</definedName>
    <definedName name="Z_4D67A8FB_66CE_4EFD_8932_C754BE25ED43_.wvu.PrintArea" localSheetId="7" hidden="1">'Attach 4 (B)'!$A$1:$E$25</definedName>
    <definedName name="Z_4D67A8FB_66CE_4EFD_8932_C754BE25ED43_.wvu.PrintArea" localSheetId="8" hidden="1">'Attach 5'!$A$1:$E$28</definedName>
    <definedName name="Z_4D67A8FB_66CE_4EFD_8932_C754BE25ED43_.wvu.PrintArea" localSheetId="9" hidden="1">'Attach 5A'!$A$1:$E$29</definedName>
    <definedName name="Z_4D67A8FB_66CE_4EFD_8932_C754BE25ED43_.wvu.PrintArea" localSheetId="10" hidden="1">'Attach 5B'!$A$1:$E$28</definedName>
    <definedName name="Z_4D67A8FB_66CE_4EFD_8932_C754BE25ED43_.wvu.PrintArea" localSheetId="11" hidden="1">'Attach 6'!$A$1:$E$27</definedName>
    <definedName name="Z_4D67A8FB_66CE_4EFD_8932_C754BE25ED43_.wvu.PrintArea" localSheetId="12" hidden="1">'Attach 7'!$A$1:$E$28</definedName>
    <definedName name="Z_4D67A8FB_66CE_4EFD_8932_C754BE25ED43_.wvu.PrintArea" localSheetId="24" hidden="1">Attach_18!$A$1:$E$31</definedName>
    <definedName name="Z_4D67A8FB_66CE_4EFD_8932_C754BE25ED43_.wvu.PrintArea" localSheetId="25" hidden="1">'Attach-20'!$A$1:$E$36</definedName>
    <definedName name="Z_4D67A8FB_66CE_4EFD_8932_C754BE25ED43_.wvu.PrintArea" localSheetId="4" hidden="1">'Attach-3 (QR)'!$A$1:$I$340</definedName>
    <definedName name="Z_4D67A8FB_66CE_4EFD_8932_C754BE25ED43_.wvu.PrintArea" localSheetId="27" hidden="1">'Bid Form 1st Envelope '!$A$1:$F$124</definedName>
    <definedName name="Z_4D67A8FB_66CE_4EFD_8932_C754BE25ED43_.wvu.PrintArea" localSheetId="1" hidden="1">Cover!$A$1:$F$20</definedName>
    <definedName name="Z_4D67A8FB_66CE_4EFD_8932_C754BE25ED43_.wvu.PrintArea" localSheetId="2" hidden="1">'Names of Bidder'!$B$1:$D$36</definedName>
    <definedName name="Z_4D67A8FB_66CE_4EFD_8932_C754BE25ED43_.wvu.PrintTitles" localSheetId="16" hidden="1">'Attach 12'!#REF!</definedName>
    <definedName name="Z_4D67A8FB_66CE_4EFD_8932_C754BE25ED43_.wvu.Rows" localSheetId="15" hidden="1">'Attach 11'!$29:$85</definedName>
    <definedName name="Z_4D67A8FB_66CE_4EFD_8932_C754BE25ED43_.wvu.Rows" localSheetId="16" hidden="1">'Attach 12'!#REF!,'Attach 12'!#REF!,'Attach 12'!#REF!,'Attach 12'!$39:$79</definedName>
    <definedName name="Z_4D67A8FB_66CE_4EFD_8932_C754BE25ED43_.wvu.Rows" localSheetId="20" hidden="1">'Attach 15'!$15:$15</definedName>
    <definedName name="Z_4D67A8FB_66CE_4EFD_8932_C754BE25ED43_.wvu.Rows" localSheetId="21" hidden="1">'Attach 16'!$89:$92</definedName>
    <definedName name="Z_4D67A8FB_66CE_4EFD_8932_C754BE25ED43_.wvu.Rows" localSheetId="22" hidden="1">'Attach 17'!$26:$26,'Attach 17'!$32:$209</definedName>
    <definedName name="Z_4D67A8FB_66CE_4EFD_8932_C754BE25ED43_.wvu.Rows" localSheetId="23" hidden="1">'Attach 18'!$13:$13</definedName>
    <definedName name="Z_4D67A8FB_66CE_4EFD_8932_C754BE25ED43_.wvu.Rows" localSheetId="26" hidden="1">'Attach 25'!$12:$12,'Attach 25'!$19:$24</definedName>
    <definedName name="Z_4D67A8FB_66CE_4EFD_8932_C754BE25ED43_.wvu.Rows" localSheetId="24" hidden="1">Attach_18!$13:$13,Attach_18!$20:$28</definedName>
    <definedName name="Z_4D67A8FB_66CE_4EFD_8932_C754BE25ED43_.wvu.Rows" localSheetId="25" hidden="1">'Attach-20'!$13:$13</definedName>
    <definedName name="Z_4D67A8FB_66CE_4EFD_8932_C754BE25ED43_.wvu.Rows" localSheetId="4" hidden="1">'Attach-3 (QR)'!$85:$85,'Attach-3 (QR)'!#REF!,'Attach-3 (QR)'!$128:$152,'Attach-3 (QR)'!$240:$277</definedName>
    <definedName name="Z_4D67A8FB_66CE_4EFD_8932_C754BE25ED43_.wvu.Rows" localSheetId="2" hidden="1">'Names of Bidder'!$11:$11,'Names of Bidder'!$28:$30</definedName>
    <definedName name="Z_57EC2AB3_459C_475C_AFE6_EBB6882FA67E_.wvu.Cols" localSheetId="4" hidden="1">'Attach-3 (QR)'!$J:$J,'Attach-3 (QR)'!$L:$M</definedName>
    <definedName name="Z_57EC2AB3_459C_475C_AFE6_EBB6882FA67E_.wvu.PrintArea" localSheetId="4" hidden="1">'Attach-3 (QR)'!$A$1:$I$341</definedName>
    <definedName name="Z_582CF44B_0703_4CA2_AB84_00685031CD39_.wvu.Cols" localSheetId="4" hidden="1">'Attach-3 (QR)'!$N:$O</definedName>
    <definedName name="Z_582CF44B_0703_4CA2_AB84_00685031CD39_.wvu.PrintArea" localSheetId="4" hidden="1">'Attach-3 (QR)'!$A$1:$I$341</definedName>
    <definedName name="Z_582CF44B_0703_4CA2_AB84_00685031CD39_.wvu.Rows" localSheetId="4" hidden="1">'Attach-3 (QR)'!#REF!,'Attach-3 (QR)'!#REF!,'Attach-3 (QR)'!$160:$160,'Attach-3 (QR)'!$164:$164,'Attach-3 (QR)'!$166:$167,'Attach-3 (QR)'!#REF!,'Attach-3 (QR)'!$218:$220,'Attach-3 (QR)'!$247:$277,'Attach-3 (QR)'!$282:$290</definedName>
    <definedName name="Z_6B2C1320_5106_401D_86E8_03FFC7419150_.wvu.Cols" localSheetId="4" hidden="1">'Attach-3 (QR)'!$J:$J,'Attach-3 (QR)'!#REF!</definedName>
    <definedName name="Z_6B2C1320_5106_401D_86E8_03FFC7419150_.wvu.PrintArea" localSheetId="4" hidden="1">'Attach-3 (QR)'!$A$1:$I$341</definedName>
    <definedName name="Z_6B2C1320_5106_401D_86E8_03FFC7419150_.wvu.Rows" localSheetId="4" hidden="1">'Attach-3 (QR)'!#REF!,'Attach-3 (QR)'!#REF!</definedName>
    <definedName name="Z_6FD3A41D_DEEE_48F5_96DB_6021F0BEBAF6_.wvu.Cols" localSheetId="4" hidden="1">'Attach-3 (QR)'!$N:$O</definedName>
    <definedName name="Z_6FD3A41D_DEEE_48F5_96DB_6021F0BEBAF6_.wvu.PrintArea" localSheetId="4" hidden="1">'Attach-3 (QR)'!$A$1:$I$341</definedName>
    <definedName name="Z_6FD3A41D_DEEE_48F5_96DB_6021F0BEBAF6_.wvu.Rows" localSheetId="4" hidden="1">'Attach-3 (QR)'!$57:$57,'Attach-3 (QR)'!#REF!,'Attach-3 (QR)'!#REF!,'Attach-3 (QR)'!$160:$160,'Attach-3 (QR)'!#REF!,'Attach-3 (QR)'!$166:$167,'Attach-3 (QR)'!#REF!,'Attach-3 (QR)'!$218:$220,'Attach-3 (QR)'!$239:$278,'Attach-3 (QR)'!$282:$290,'Attach-3 (QR)'!$306:$316</definedName>
    <definedName name="Z_7518E083_431A_45D0_A3DD_DF0866826B90_.wvu.Cols" localSheetId="16" hidden="1">'Attach 12'!$G:$I</definedName>
    <definedName name="Z_7518E083_431A_45D0_A3DD_DF0866826B90_.wvu.Cols" localSheetId="20" hidden="1">'Attach 15'!$F:$F,'Attach 15'!$H:$H</definedName>
    <definedName name="Z_7518E083_431A_45D0_A3DD_DF0866826B90_.wvu.Cols" localSheetId="3" hidden="1">'Attach 3(JV)'!$F:$F</definedName>
    <definedName name="Z_7518E083_431A_45D0_A3DD_DF0866826B90_.wvu.Cols" localSheetId="8" hidden="1">'Attach 5'!$H:$H</definedName>
    <definedName name="Z_7518E083_431A_45D0_A3DD_DF0866826B90_.wvu.Cols" localSheetId="11" hidden="1">'Attach 6'!$H:$H</definedName>
    <definedName name="Z_7518E083_431A_45D0_A3DD_DF0866826B90_.wvu.Cols" localSheetId="1" hidden="1">Cover!$F:$F</definedName>
    <definedName name="Z_7518E083_431A_45D0_A3DD_DF0866826B90_.wvu.Cols" localSheetId="2" hidden="1">'Names of Bidder'!$F:$I</definedName>
    <definedName name="Z_7518E083_431A_45D0_A3DD_DF0866826B90_.wvu.PrintArea" localSheetId="14" hidden="1">'Attach 10'!$A$1:$E$20</definedName>
    <definedName name="Z_7518E083_431A_45D0_A3DD_DF0866826B90_.wvu.PrintArea" localSheetId="15" hidden="1">'Attach 11'!$A$1:$E$28</definedName>
    <definedName name="Z_7518E083_431A_45D0_A3DD_DF0866826B90_.wvu.PrintArea" localSheetId="16" hidden="1">'Attach 12'!$A$1:$E$82</definedName>
    <definedName name="Z_7518E083_431A_45D0_A3DD_DF0866826B90_.wvu.PrintArea" localSheetId="17" hidden="1">'Attach 13'!$A$1:$E$27</definedName>
    <definedName name="Z_7518E083_431A_45D0_A3DD_DF0866826B90_.wvu.PrintArea" localSheetId="18" hidden="1">'Attach 14'!$A$1:$E$27</definedName>
    <definedName name="Z_7518E083_431A_45D0_A3DD_DF0866826B90_.wvu.PrintArea" localSheetId="19" hidden="1">'Attach 14-IP'!$A$8:$I$222</definedName>
    <definedName name="Z_7518E083_431A_45D0_A3DD_DF0866826B90_.wvu.PrintArea" localSheetId="20" hidden="1">'Attach 15'!$A$1:$E$80</definedName>
    <definedName name="Z_7518E083_431A_45D0_A3DD_DF0866826B90_.wvu.PrintArea" localSheetId="21" hidden="1">'Attach 16'!$A$1:$L$94</definedName>
    <definedName name="Z_7518E083_431A_45D0_A3DD_DF0866826B90_.wvu.PrintArea" localSheetId="22" hidden="1">'Attach 17'!$A$1:$E$30</definedName>
    <definedName name="Z_7518E083_431A_45D0_A3DD_DF0866826B90_.wvu.PrintArea" localSheetId="23" hidden="1">'Attach 18'!$A$1:$E$31</definedName>
    <definedName name="Z_7518E083_431A_45D0_A3DD_DF0866826B90_.wvu.PrintArea" localSheetId="26" hidden="1">'Attach 25'!$A$1:$E$27</definedName>
    <definedName name="Z_7518E083_431A_45D0_A3DD_DF0866826B90_.wvu.PrintArea" localSheetId="3" hidden="1">'Attach 3(JV)'!$A$1:$E$26</definedName>
    <definedName name="Z_7518E083_431A_45D0_A3DD_DF0866826B90_.wvu.PrintArea" localSheetId="5" hidden="1">'Attach 4'!$A$1:$G$24</definedName>
    <definedName name="Z_7518E083_431A_45D0_A3DD_DF0866826B90_.wvu.PrintArea" localSheetId="6" hidden="1">'Attach 4 (A)'!$A$1:$E$26</definedName>
    <definedName name="Z_7518E083_431A_45D0_A3DD_DF0866826B90_.wvu.PrintArea" localSheetId="7" hidden="1">'Attach 4 (B)'!$A$1:$E$25</definedName>
    <definedName name="Z_7518E083_431A_45D0_A3DD_DF0866826B90_.wvu.PrintArea" localSheetId="8" hidden="1">'Attach 5'!$A$1:$E$28</definedName>
    <definedName name="Z_7518E083_431A_45D0_A3DD_DF0866826B90_.wvu.PrintArea" localSheetId="9" hidden="1">'Attach 5A'!$A$1:$E$29</definedName>
    <definedName name="Z_7518E083_431A_45D0_A3DD_DF0866826B90_.wvu.PrintArea" localSheetId="10" hidden="1">'Attach 5B'!$A$1:$E$28</definedName>
    <definedName name="Z_7518E083_431A_45D0_A3DD_DF0866826B90_.wvu.PrintArea" localSheetId="11" hidden="1">'Attach 6'!$A$1:$E$27</definedName>
    <definedName name="Z_7518E083_431A_45D0_A3DD_DF0866826B90_.wvu.PrintArea" localSheetId="12" hidden="1">'Attach 7'!$A$1:$E$28</definedName>
    <definedName name="Z_7518E083_431A_45D0_A3DD_DF0866826B90_.wvu.PrintArea" localSheetId="24" hidden="1">Attach_18!$A$1:$E$31</definedName>
    <definedName name="Z_7518E083_431A_45D0_A3DD_DF0866826B90_.wvu.PrintArea" localSheetId="25" hidden="1">'Attach-20'!$A$1:$E$36</definedName>
    <definedName name="Z_7518E083_431A_45D0_A3DD_DF0866826B90_.wvu.PrintArea" localSheetId="4" hidden="1">'Attach-3 (QR)'!$A$1:$I$340</definedName>
    <definedName name="Z_7518E083_431A_45D0_A3DD_DF0866826B90_.wvu.PrintArea" localSheetId="27" hidden="1">'Bid Form 1st Envelope '!$A$1:$L$124</definedName>
    <definedName name="Z_7518E083_431A_45D0_A3DD_DF0866826B90_.wvu.PrintArea" localSheetId="1" hidden="1">Cover!$A$1:$E$19</definedName>
    <definedName name="Z_7518E083_431A_45D0_A3DD_DF0866826B90_.wvu.PrintArea" localSheetId="2" hidden="1">'Names of Bidder'!$B$1:$D$36</definedName>
    <definedName name="Z_7518E083_431A_45D0_A3DD_DF0866826B90_.wvu.Rows" localSheetId="15" hidden="1">'Attach 11'!$29:$85</definedName>
    <definedName name="Z_7518E083_431A_45D0_A3DD_DF0866826B90_.wvu.Rows" localSheetId="16" hidden="1">'Attach 12'!#REF!,'Attach 12'!#REF!,'Attach 12'!#REF!,'Attach 12'!#REF!,'Attach 12'!$22:$79</definedName>
    <definedName name="Z_7518E083_431A_45D0_A3DD_DF0866826B90_.wvu.Rows" localSheetId="20" hidden="1">'Attach 15'!$15:$15</definedName>
    <definedName name="Z_7518E083_431A_45D0_A3DD_DF0866826B90_.wvu.Rows" localSheetId="21" hidden="1">'Attach 16'!$89:$92</definedName>
    <definedName name="Z_7518E083_431A_45D0_A3DD_DF0866826B90_.wvu.Rows" localSheetId="22" hidden="1">'Attach 17'!$26:$26,'Attach 17'!$32:$209</definedName>
    <definedName name="Z_7518E083_431A_45D0_A3DD_DF0866826B90_.wvu.Rows" localSheetId="23" hidden="1">'Attach 18'!$13:$13</definedName>
    <definedName name="Z_7518E083_431A_45D0_A3DD_DF0866826B90_.wvu.Rows" localSheetId="26" hidden="1">'Attach 25'!$12:$12,'Attach 25'!$23:$24</definedName>
    <definedName name="Z_7518E083_431A_45D0_A3DD_DF0866826B90_.wvu.Rows" localSheetId="24" hidden="1">Attach_18!$13:$13,Attach_18!$20:$28</definedName>
    <definedName name="Z_7518E083_431A_45D0_A3DD_DF0866826B90_.wvu.Rows" localSheetId="25" hidden="1">'Attach-20'!$13:$13</definedName>
    <definedName name="Z_7518E083_431A_45D0_A3DD_DF0866826B90_.wvu.Rows" localSheetId="4" hidden="1">'Attach-3 (QR)'!$16:$337</definedName>
    <definedName name="Z_7518E083_431A_45D0_A3DD_DF0866826B90_.wvu.Rows" localSheetId="27" hidden="1">'Bid Form 1st Envelope '!$22:$23,'Bid Form 1st Envelope '!$32:$32</definedName>
    <definedName name="Z_7518E083_431A_45D0_A3DD_DF0866826B90_.wvu.Rows" localSheetId="2" hidden="1">'Names of Bidder'!$10:$11,'Names of Bidder'!$23:$26,'Names of Bidder'!$28:$30</definedName>
    <definedName name="Z_77353208_2D17_4D2E_ADE3_4F168F350B73_.wvu.Cols" localSheetId="16" hidden="1">'Attach 12'!$G:$I</definedName>
    <definedName name="Z_77353208_2D17_4D2E_ADE3_4F168F350B73_.wvu.Cols" localSheetId="20" hidden="1">'Attach 15'!$F:$F,'Attach 15'!$H:$H</definedName>
    <definedName name="Z_77353208_2D17_4D2E_ADE3_4F168F350B73_.wvu.Cols" localSheetId="3" hidden="1">'Attach 3(JV)'!$F:$F</definedName>
    <definedName name="Z_77353208_2D17_4D2E_ADE3_4F168F350B73_.wvu.Cols" localSheetId="8" hidden="1">'Attach 5'!$H:$H</definedName>
    <definedName name="Z_77353208_2D17_4D2E_ADE3_4F168F350B73_.wvu.Cols" localSheetId="11" hidden="1">'Attach 6'!$H:$H</definedName>
    <definedName name="Z_77353208_2D17_4D2E_ADE3_4F168F350B73_.wvu.Cols" localSheetId="2" hidden="1">'Names of Bidder'!$F:$G,'Names of Bidder'!$I:$I</definedName>
    <definedName name="Z_77353208_2D17_4D2E_ADE3_4F168F350B73_.wvu.PrintArea" localSheetId="14" hidden="1">'Attach 10'!$A$1:$E$20</definedName>
    <definedName name="Z_77353208_2D17_4D2E_ADE3_4F168F350B73_.wvu.PrintArea" localSheetId="15" hidden="1">'Attach 11'!$A$1:$E$28</definedName>
    <definedName name="Z_77353208_2D17_4D2E_ADE3_4F168F350B73_.wvu.PrintArea" localSheetId="16" hidden="1">'Attach 12'!$A$1:$E$82</definedName>
    <definedName name="Z_77353208_2D17_4D2E_ADE3_4F168F350B73_.wvu.PrintArea" localSheetId="17" hidden="1">'Attach 13'!$A$1:$E$27</definedName>
    <definedName name="Z_77353208_2D17_4D2E_ADE3_4F168F350B73_.wvu.PrintArea" localSheetId="18" hidden="1">'Attach 14'!$A$1:$E$29</definedName>
    <definedName name="Z_77353208_2D17_4D2E_ADE3_4F168F350B73_.wvu.PrintArea" localSheetId="19" hidden="1">'Attach 14-IP'!$A$8:$I$222</definedName>
    <definedName name="Z_77353208_2D17_4D2E_ADE3_4F168F350B73_.wvu.PrintArea" localSheetId="20" hidden="1">'Attach 15'!$A$1:$E$80</definedName>
    <definedName name="Z_77353208_2D17_4D2E_ADE3_4F168F350B73_.wvu.PrintArea" localSheetId="21" hidden="1">'Attach 16'!$A$1:$L$94</definedName>
    <definedName name="Z_77353208_2D17_4D2E_ADE3_4F168F350B73_.wvu.PrintArea" localSheetId="22" hidden="1">'Attach 17'!$A$1:$E$30</definedName>
    <definedName name="Z_77353208_2D17_4D2E_ADE3_4F168F350B73_.wvu.PrintArea" localSheetId="23" hidden="1">'Attach 18'!$A$1:$E$31</definedName>
    <definedName name="Z_77353208_2D17_4D2E_ADE3_4F168F350B73_.wvu.PrintArea" localSheetId="26" hidden="1">'Attach 25'!$A$1:$E$27</definedName>
    <definedName name="Z_77353208_2D17_4D2E_ADE3_4F168F350B73_.wvu.PrintArea" localSheetId="3" hidden="1">'Attach 3(JV)'!$A$1:$E$26</definedName>
    <definedName name="Z_77353208_2D17_4D2E_ADE3_4F168F350B73_.wvu.PrintArea" localSheetId="5" hidden="1">'Attach 4'!$A$1:$E$24</definedName>
    <definedName name="Z_77353208_2D17_4D2E_ADE3_4F168F350B73_.wvu.PrintArea" localSheetId="6" hidden="1">'Attach 4 (A)'!$A$1:$E$26</definedName>
    <definedName name="Z_77353208_2D17_4D2E_ADE3_4F168F350B73_.wvu.PrintArea" localSheetId="7" hidden="1">'Attach 4 (B)'!$A$1:$E$25</definedName>
    <definedName name="Z_77353208_2D17_4D2E_ADE3_4F168F350B73_.wvu.PrintArea" localSheetId="8" hidden="1">'Attach 5'!$A$1:$E$28</definedName>
    <definedName name="Z_77353208_2D17_4D2E_ADE3_4F168F350B73_.wvu.PrintArea" localSheetId="9" hidden="1">'Attach 5A'!$A$1:$E$29</definedName>
    <definedName name="Z_77353208_2D17_4D2E_ADE3_4F168F350B73_.wvu.PrintArea" localSheetId="10" hidden="1">'Attach 5B'!$A$1:$E$28</definedName>
    <definedName name="Z_77353208_2D17_4D2E_ADE3_4F168F350B73_.wvu.PrintArea" localSheetId="11" hidden="1">'Attach 6'!$A$1:$E$27</definedName>
    <definedName name="Z_77353208_2D17_4D2E_ADE3_4F168F350B73_.wvu.PrintArea" localSheetId="12" hidden="1">'Attach 7'!$A$1:$E$28</definedName>
    <definedName name="Z_77353208_2D17_4D2E_ADE3_4F168F350B73_.wvu.PrintArea" localSheetId="24" hidden="1">Attach_18!$A$1:$E$31</definedName>
    <definedName name="Z_77353208_2D17_4D2E_ADE3_4F168F350B73_.wvu.PrintArea" localSheetId="25" hidden="1">'Attach-20'!$A$1:$E$36</definedName>
    <definedName name="Z_77353208_2D17_4D2E_ADE3_4F168F350B73_.wvu.PrintArea" localSheetId="4" hidden="1">'Attach-3 (QR)'!$A$1:$I$340</definedName>
    <definedName name="Z_77353208_2D17_4D2E_ADE3_4F168F350B73_.wvu.PrintArea" localSheetId="27" hidden="1">'Bid Form 1st Envelope '!$A$1:$F$124</definedName>
    <definedName name="Z_77353208_2D17_4D2E_ADE3_4F168F350B73_.wvu.PrintArea" localSheetId="1" hidden="1">Cover!$A$1:$F$20</definedName>
    <definedName name="Z_77353208_2D17_4D2E_ADE3_4F168F350B73_.wvu.PrintArea" localSheetId="2" hidden="1">'Names of Bidder'!$B$1:$D$36</definedName>
    <definedName name="Z_77353208_2D17_4D2E_ADE3_4F168F350B73_.wvu.PrintTitles" localSheetId="16" hidden="1">'Attach 12'!#REF!</definedName>
    <definedName name="Z_77353208_2D17_4D2E_ADE3_4F168F350B73_.wvu.Rows" localSheetId="15" hidden="1">'Attach 11'!$29:$85</definedName>
    <definedName name="Z_77353208_2D17_4D2E_ADE3_4F168F350B73_.wvu.Rows" localSheetId="16" hidden="1">'Attach 12'!#REF!,'Attach 12'!#REF!,'Attach 12'!#REF!,'Attach 12'!$39:$79</definedName>
    <definedName name="Z_77353208_2D17_4D2E_ADE3_4F168F350B73_.wvu.Rows" localSheetId="20" hidden="1">'Attach 15'!$15:$15</definedName>
    <definedName name="Z_77353208_2D17_4D2E_ADE3_4F168F350B73_.wvu.Rows" localSheetId="21" hidden="1">'Attach 16'!$89:$92</definedName>
    <definedName name="Z_77353208_2D17_4D2E_ADE3_4F168F350B73_.wvu.Rows" localSheetId="22" hidden="1">'Attach 17'!$26:$26,'Attach 17'!$32:$209</definedName>
    <definedName name="Z_77353208_2D17_4D2E_ADE3_4F168F350B73_.wvu.Rows" localSheetId="23" hidden="1">'Attach 18'!$13:$13</definedName>
    <definedName name="Z_77353208_2D17_4D2E_ADE3_4F168F350B73_.wvu.Rows" localSheetId="26" hidden="1">'Attach 25'!$12:$12,'Attach 25'!$19:$24</definedName>
    <definedName name="Z_77353208_2D17_4D2E_ADE3_4F168F350B73_.wvu.Rows" localSheetId="24" hidden="1">Attach_18!$13:$13,Attach_18!$20:$28</definedName>
    <definedName name="Z_77353208_2D17_4D2E_ADE3_4F168F350B73_.wvu.Rows" localSheetId="25" hidden="1">'Attach-20'!$13:$13</definedName>
    <definedName name="Z_77353208_2D17_4D2E_ADE3_4F168F350B73_.wvu.Rows" localSheetId="4" hidden="1">'Attach-3 (QR)'!$85:$85,'Attach-3 (QR)'!$144:$151,'Attach-3 (QR)'!$240:$277</definedName>
    <definedName name="Z_77353208_2D17_4D2E_ADE3_4F168F350B73_.wvu.Rows" localSheetId="2" hidden="1">'Names of Bidder'!$11:$11,'Names of Bidder'!$28:$30</definedName>
    <definedName name="Z_7A88FC7A_7690_48AB_B789_172043AFADC8_.wvu.Cols" localSheetId="16" hidden="1">'Attach 12'!$G:$I</definedName>
    <definedName name="Z_7A88FC7A_7690_48AB_B789_172043AFADC8_.wvu.Cols" localSheetId="20" hidden="1">'Attach 15'!$H:$H</definedName>
    <definedName name="Z_7A88FC7A_7690_48AB_B789_172043AFADC8_.wvu.Cols" localSheetId="8" hidden="1">'Attach 5'!$H:$H</definedName>
    <definedName name="Z_7A88FC7A_7690_48AB_B789_172043AFADC8_.wvu.Cols" localSheetId="11" hidden="1">'Attach 6'!$H:$H</definedName>
    <definedName name="Z_7A88FC7A_7690_48AB_B789_172043AFADC8_.wvu.PrintArea" localSheetId="14" hidden="1">'Attach 10'!$A$1:$E$20</definedName>
    <definedName name="Z_7A88FC7A_7690_48AB_B789_172043AFADC8_.wvu.PrintArea" localSheetId="15" hidden="1">'Attach 11'!$A$1:$E$28</definedName>
    <definedName name="Z_7A88FC7A_7690_48AB_B789_172043AFADC8_.wvu.PrintArea" localSheetId="16" hidden="1">'Attach 12'!$A$1:$E$83</definedName>
    <definedName name="Z_7A88FC7A_7690_48AB_B789_172043AFADC8_.wvu.PrintArea" localSheetId="17" hidden="1">'Attach 13'!$A$1:$E$27</definedName>
    <definedName name="Z_7A88FC7A_7690_48AB_B789_172043AFADC8_.wvu.PrintArea" localSheetId="18" hidden="1">'Attach 14'!$A$1:$E$29</definedName>
    <definedName name="Z_7A88FC7A_7690_48AB_B789_172043AFADC8_.wvu.PrintArea" localSheetId="19" hidden="1">'Attach 14-IP'!$A$8:$I$222</definedName>
    <definedName name="Z_7A88FC7A_7690_48AB_B789_172043AFADC8_.wvu.PrintArea" localSheetId="20" hidden="1">'Attach 15'!$A$1:$E$80</definedName>
    <definedName name="Z_7A88FC7A_7690_48AB_B789_172043AFADC8_.wvu.PrintArea" localSheetId="21" hidden="1">'Attach 16'!$A$1:$L$94</definedName>
    <definedName name="Z_7A88FC7A_7690_48AB_B789_172043AFADC8_.wvu.PrintArea" localSheetId="22" hidden="1">'Attach 17'!$A$1:$E$30</definedName>
    <definedName name="Z_7A88FC7A_7690_48AB_B789_172043AFADC8_.wvu.PrintArea" localSheetId="23" hidden="1">'Attach 18'!$A$1:$E$31</definedName>
    <definedName name="Z_7A88FC7A_7690_48AB_B789_172043AFADC8_.wvu.PrintArea" localSheetId="26" hidden="1">'Attach 25'!$A$1:$E$27</definedName>
    <definedName name="Z_7A88FC7A_7690_48AB_B789_172043AFADC8_.wvu.PrintArea" localSheetId="3" hidden="1">'Attach 3(JV)'!$A$1:$E$26</definedName>
    <definedName name="Z_7A88FC7A_7690_48AB_B789_172043AFADC8_.wvu.PrintArea" localSheetId="5" hidden="1">'Attach 4'!$A$1:$E$24</definedName>
    <definedName name="Z_7A88FC7A_7690_48AB_B789_172043AFADC8_.wvu.PrintArea" localSheetId="6" hidden="1">'Attach 4 (A)'!$A$1:$E$26</definedName>
    <definedName name="Z_7A88FC7A_7690_48AB_B789_172043AFADC8_.wvu.PrintArea" localSheetId="7" hidden="1">'Attach 4 (B)'!$A$1:$E$25</definedName>
    <definedName name="Z_7A88FC7A_7690_48AB_B789_172043AFADC8_.wvu.PrintArea" localSheetId="8" hidden="1">'Attach 5'!$A$1:$E$28</definedName>
    <definedName name="Z_7A88FC7A_7690_48AB_B789_172043AFADC8_.wvu.PrintArea" localSheetId="9" hidden="1">'Attach 5A'!$A$1:$E$29</definedName>
    <definedName name="Z_7A88FC7A_7690_48AB_B789_172043AFADC8_.wvu.PrintArea" localSheetId="10" hidden="1">'Attach 5B'!$A$1:$E$28</definedName>
    <definedName name="Z_7A88FC7A_7690_48AB_B789_172043AFADC8_.wvu.PrintArea" localSheetId="11" hidden="1">'Attach 6'!$A$1:$E$27</definedName>
    <definedName name="Z_7A88FC7A_7690_48AB_B789_172043AFADC8_.wvu.PrintArea" localSheetId="12" hidden="1">'Attach 7'!$A$1:$E$28</definedName>
    <definedName name="Z_7A88FC7A_7690_48AB_B789_172043AFADC8_.wvu.PrintArea" localSheetId="24" hidden="1">Attach_18!$A$1:$E$31</definedName>
    <definedName name="Z_7A88FC7A_7690_48AB_B789_172043AFADC8_.wvu.PrintArea" localSheetId="25" hidden="1">'Attach-20'!$A$1:$E$36</definedName>
    <definedName name="Z_7A88FC7A_7690_48AB_B789_172043AFADC8_.wvu.PrintArea" localSheetId="27" hidden="1">'Bid Form 1st Envelope '!$A$1:$F$124</definedName>
    <definedName name="Z_7A88FC7A_7690_48AB_B789_172043AFADC8_.wvu.PrintArea" localSheetId="2" hidden="1">'Names of Bidder'!$B$1:$D$36</definedName>
    <definedName name="Z_7A88FC7A_7690_48AB_B789_172043AFADC8_.wvu.PrintTitles" localSheetId="16" hidden="1">'Attach 12'!#REF!</definedName>
    <definedName name="Z_7A88FC7A_7690_48AB_B789_172043AFADC8_.wvu.Rows" localSheetId="15" hidden="1">'Attach 11'!$29:$85</definedName>
    <definedName name="Z_7A88FC7A_7690_48AB_B789_172043AFADC8_.wvu.Rows" localSheetId="16" hidden="1">'Attach 12'!#REF!,'Attach 12'!#REF!,'Attach 12'!#REF!,'Attach 12'!#REF!,'Attach 12'!#REF!</definedName>
    <definedName name="Z_7A88FC7A_7690_48AB_B789_172043AFADC8_.wvu.Rows" localSheetId="20" hidden="1">'Attach 15'!$15:$15</definedName>
    <definedName name="Z_7A88FC7A_7690_48AB_B789_172043AFADC8_.wvu.Rows" localSheetId="22" hidden="1">'Attach 17'!$26:$26,'Attach 17'!$32:$209</definedName>
    <definedName name="Z_7A88FC7A_7690_48AB_B789_172043AFADC8_.wvu.Rows" localSheetId="23" hidden="1">'Attach 18'!$13:$13</definedName>
    <definedName name="Z_7A88FC7A_7690_48AB_B789_172043AFADC8_.wvu.Rows" localSheetId="26" hidden="1">'Attach 25'!$12:$12,'Attach 25'!$19:$24</definedName>
    <definedName name="Z_7A88FC7A_7690_48AB_B789_172043AFADC8_.wvu.Rows" localSheetId="8" hidden="1">'Attach 5'!$4:$4</definedName>
    <definedName name="Z_7A88FC7A_7690_48AB_B789_172043AFADC8_.wvu.Rows" localSheetId="24" hidden="1">Attach_18!$13:$13,Attach_18!$20:$28</definedName>
    <definedName name="Z_7A88FC7A_7690_48AB_B789_172043AFADC8_.wvu.Rows" localSheetId="25" hidden="1">'Attach-20'!$13:$13</definedName>
    <definedName name="Z_7A88FC7A_7690_48AB_B789_172043AFADC8_.wvu.Rows" localSheetId="2" hidden="1">'Names of Bidder'!$28:$30</definedName>
    <definedName name="Z_7A9EA6D6_4DDF_43D9_92E6_C6AFAD14E266_.wvu.Cols" localSheetId="20" hidden="1">'Attach 15'!$H:$H</definedName>
    <definedName name="Z_7A9EA6D6_4DDF_43D9_92E6_C6AFAD14E266_.wvu.Cols" localSheetId="8" hidden="1">'Attach 5'!$H:$H</definedName>
    <definedName name="Z_7A9EA6D6_4DDF_43D9_92E6_C6AFAD14E266_.wvu.Cols" localSheetId="11" hidden="1">'Attach 6'!$H:$H</definedName>
    <definedName name="Z_7A9EA6D6_4DDF_43D9_92E6_C6AFAD14E266_.wvu.PrintArea" localSheetId="14" hidden="1">'Attach 10'!$A$1:$E$22</definedName>
    <definedName name="Z_7A9EA6D6_4DDF_43D9_92E6_C6AFAD14E266_.wvu.PrintArea" localSheetId="15" hidden="1">'Attach 11'!$A$1:$E$28</definedName>
    <definedName name="Z_7A9EA6D6_4DDF_43D9_92E6_C6AFAD14E266_.wvu.PrintArea" localSheetId="16" hidden="1">'Attach 12'!$A$1:$E$83</definedName>
    <definedName name="Z_7A9EA6D6_4DDF_43D9_92E6_C6AFAD14E266_.wvu.PrintArea" localSheetId="17" hidden="1">'Attach 13'!$A$1:$E$29</definedName>
    <definedName name="Z_7A9EA6D6_4DDF_43D9_92E6_C6AFAD14E266_.wvu.PrintArea" localSheetId="18" hidden="1">'Attach 14'!$A$1:$E$29</definedName>
    <definedName name="Z_7A9EA6D6_4DDF_43D9_92E6_C6AFAD14E266_.wvu.PrintArea" localSheetId="19" hidden="1">'Attach 14-IP'!$A$8:$I$222</definedName>
    <definedName name="Z_7A9EA6D6_4DDF_43D9_92E6_C6AFAD14E266_.wvu.PrintArea" localSheetId="20" hidden="1">'Attach 15'!$A$1:$E$80</definedName>
    <definedName name="Z_7A9EA6D6_4DDF_43D9_92E6_C6AFAD14E266_.wvu.PrintArea" localSheetId="21" hidden="1">'Attach 16'!$A$1:$L$94</definedName>
    <definedName name="Z_7A9EA6D6_4DDF_43D9_92E6_C6AFAD14E266_.wvu.PrintArea" localSheetId="22" hidden="1">'Attach 17'!$A$1:$E$33</definedName>
    <definedName name="Z_7A9EA6D6_4DDF_43D9_92E6_C6AFAD14E266_.wvu.PrintArea" localSheetId="26" hidden="1">'Attach 25'!$A$1:$E$27</definedName>
    <definedName name="Z_7A9EA6D6_4DDF_43D9_92E6_C6AFAD14E266_.wvu.PrintArea" localSheetId="3" hidden="1">'Attach 3(JV)'!$A$1:$E$28</definedName>
    <definedName name="Z_7A9EA6D6_4DDF_43D9_92E6_C6AFAD14E266_.wvu.PrintArea" localSheetId="5" hidden="1">'Attach 4'!$A$1:$E$25</definedName>
    <definedName name="Z_7A9EA6D6_4DDF_43D9_92E6_C6AFAD14E266_.wvu.PrintArea" localSheetId="6" hidden="1">'Attach 4 (A)'!$A$1:$E$27</definedName>
    <definedName name="Z_7A9EA6D6_4DDF_43D9_92E6_C6AFAD14E266_.wvu.PrintArea" localSheetId="7" hidden="1">'Attach 4 (B)'!$A$1:$E$26</definedName>
    <definedName name="Z_7A9EA6D6_4DDF_43D9_92E6_C6AFAD14E266_.wvu.PrintArea" localSheetId="8" hidden="1">'Attach 5'!$A$1:$E$28</definedName>
    <definedName name="Z_7A9EA6D6_4DDF_43D9_92E6_C6AFAD14E266_.wvu.PrintArea" localSheetId="11" hidden="1">'Attach 6'!$A$1:$E$28</definedName>
    <definedName name="Z_7A9EA6D6_4DDF_43D9_92E6_C6AFAD14E266_.wvu.PrintArea" localSheetId="12" hidden="1">'Attach 7'!$A$1:$E$28</definedName>
    <definedName name="Z_7A9EA6D6_4DDF_43D9_92E6_C6AFAD14E266_.wvu.PrintArea" localSheetId="24" hidden="1">Attach_18!$A$1:$E$31</definedName>
    <definedName name="Z_7A9EA6D6_4DDF_43D9_92E6_C6AFAD14E266_.wvu.PrintArea" localSheetId="27" hidden="1">'Bid Form 1st Envelope '!$A$1:$F$124</definedName>
    <definedName name="Z_7A9EA6D6_4DDF_43D9_92E6_C6AFAD14E266_.wvu.PrintArea" localSheetId="2" hidden="1">'Names of Bidder'!$B$1:$D$36</definedName>
    <definedName name="Z_7A9EA6D6_4DDF_43D9_92E6_C6AFAD14E266_.wvu.PrintTitles" localSheetId="16" hidden="1">'Attach 12'!#REF!</definedName>
    <definedName name="Z_7A9EA6D6_4DDF_43D9_92E6_C6AFAD14E266_.wvu.Rows" localSheetId="16" hidden="1">'Attach 12'!#REF!,'Attach 12'!#REF!,'Attach 12'!#REF!</definedName>
    <definedName name="Z_7A9EA6D6_4DDF_43D9_92E6_C6AFAD14E266_.wvu.Rows" localSheetId="20" hidden="1">'Attach 15'!$15:$15</definedName>
    <definedName name="Z_7A9EA6D6_4DDF_43D9_92E6_C6AFAD14E266_.wvu.Rows" localSheetId="22" hidden="1">'Attach 17'!$26:$26,'Attach 17'!$32:$209</definedName>
    <definedName name="Z_7A9EA6D6_4DDF_43D9_92E6_C6AFAD14E266_.wvu.Rows" localSheetId="26" hidden="1">'Attach 25'!$12:$12,'Attach 25'!$19:$24</definedName>
    <definedName name="Z_7A9EA6D6_4DDF_43D9_92E6_C6AFAD14E266_.wvu.Rows" localSheetId="8" hidden="1">'Attach 5'!$4:$4</definedName>
    <definedName name="Z_7A9EA6D6_4DDF_43D9_92E6_C6AFAD14E266_.wvu.Rows" localSheetId="24" hidden="1">Attach_18!$13:$13,Attach_18!$20:$28</definedName>
    <definedName name="Z_7A9EA6D6_4DDF_43D9_92E6_C6AFAD14E266_.wvu.Rows" localSheetId="2" hidden="1">'Names of Bidder'!$28:$30</definedName>
    <definedName name="Z_7DC13EB1_5F25_4667_BD87_340DAD4F0E72_.wvu.Cols" localSheetId="4" hidden="1">'Attach-3 (QR)'!$N:$O</definedName>
    <definedName name="Z_7DC13EB1_5F25_4667_BD87_340DAD4F0E72_.wvu.PrintArea" localSheetId="4" hidden="1">'Attach-3 (QR)'!$A$1:$I$341</definedName>
    <definedName name="Z_7DC13EB1_5F25_4667_BD87_340DAD4F0E72_.wvu.Rows" localSheetId="4" hidden="1">'Attach-3 (QR)'!#REF!,'Attach-3 (QR)'!#REF!,'Attach-3 (QR)'!$160:$160,'Attach-3 (QR)'!$164:$164,'Attach-3 (QR)'!$166:$167,'Attach-3 (QR)'!#REF!,'Attach-3 (QR)'!$218:$220,'Attach-3 (QR)'!$247:$277,'Attach-3 (QR)'!$282:$290</definedName>
    <definedName name="Z_7FED4A88_DA6B_4AEC_96D2_BAE29634CEBD_.wvu.Cols" localSheetId="4" hidden="1">'Attach-3 (QR)'!$J:$J,'Attach-3 (QR)'!$L:$M</definedName>
    <definedName name="Z_7FED4A88_DA6B_4AEC_96D2_BAE29634CEBD_.wvu.PrintArea" localSheetId="4" hidden="1">'Attach-3 (QR)'!$A$1:$I$341</definedName>
    <definedName name="Z_82C64B11_1F50_45B5_B7BB_9F1DC733C833_.wvu.Cols" localSheetId="16" hidden="1">'Attach 12'!$G:$I</definedName>
    <definedName name="Z_82C64B11_1F50_45B5_B7BB_9F1DC733C833_.wvu.Cols" localSheetId="20" hidden="1">'Attach 15'!$H:$H</definedName>
    <definedName name="Z_82C64B11_1F50_45B5_B7BB_9F1DC733C833_.wvu.Cols" localSheetId="8" hidden="1">'Attach 5'!$H:$H</definedName>
    <definedName name="Z_82C64B11_1F50_45B5_B7BB_9F1DC733C833_.wvu.Cols" localSheetId="11" hidden="1">'Attach 6'!$H:$H</definedName>
    <definedName name="Z_82C64B11_1F50_45B5_B7BB_9F1DC733C833_.wvu.PrintArea" localSheetId="14" hidden="1">'Attach 10'!$A$1:$E$20</definedName>
    <definedName name="Z_82C64B11_1F50_45B5_B7BB_9F1DC733C833_.wvu.PrintArea" localSheetId="15" hidden="1">'Attach 11'!$A$1:$E$27</definedName>
    <definedName name="Z_82C64B11_1F50_45B5_B7BB_9F1DC733C833_.wvu.PrintArea" localSheetId="16" hidden="1">'Attach 12'!$A$1:$E$83</definedName>
    <definedName name="Z_82C64B11_1F50_45B5_B7BB_9F1DC733C833_.wvu.PrintArea" localSheetId="17" hidden="1">'Attach 13'!$A$1:$E$27</definedName>
    <definedName name="Z_82C64B11_1F50_45B5_B7BB_9F1DC733C833_.wvu.PrintArea" localSheetId="18" hidden="1">'Attach 14'!$A$1:$E$29</definedName>
    <definedName name="Z_82C64B11_1F50_45B5_B7BB_9F1DC733C833_.wvu.PrintArea" localSheetId="19" hidden="1">'Attach 14-IP'!$A$8:$I$222</definedName>
    <definedName name="Z_82C64B11_1F50_45B5_B7BB_9F1DC733C833_.wvu.PrintArea" localSheetId="20" hidden="1">'Attach 15'!$A$1:$E$80</definedName>
    <definedName name="Z_82C64B11_1F50_45B5_B7BB_9F1DC733C833_.wvu.PrintArea" localSheetId="21" hidden="1">'Attach 16'!$A$1:$L$94</definedName>
    <definedName name="Z_82C64B11_1F50_45B5_B7BB_9F1DC733C833_.wvu.PrintArea" localSheetId="22" hidden="1">'Attach 17'!$A$1:$E$30</definedName>
    <definedName name="Z_82C64B11_1F50_45B5_B7BB_9F1DC733C833_.wvu.PrintArea" localSheetId="23" hidden="1">'Attach 18'!$A$1:$E$31</definedName>
    <definedName name="Z_82C64B11_1F50_45B5_B7BB_9F1DC733C833_.wvu.PrintArea" localSheetId="26" hidden="1">'Attach 25'!$A$1:$E$27</definedName>
    <definedName name="Z_82C64B11_1F50_45B5_B7BB_9F1DC733C833_.wvu.PrintArea" localSheetId="3" hidden="1">'Attach 3(JV)'!$A$1:$E$26</definedName>
    <definedName name="Z_82C64B11_1F50_45B5_B7BB_9F1DC733C833_.wvu.PrintArea" localSheetId="5" hidden="1">'Attach 4'!$A$1:$E$24</definedName>
    <definedName name="Z_82C64B11_1F50_45B5_B7BB_9F1DC733C833_.wvu.PrintArea" localSheetId="6" hidden="1">'Attach 4 (A)'!$A$1:$E$26</definedName>
    <definedName name="Z_82C64B11_1F50_45B5_B7BB_9F1DC733C833_.wvu.PrintArea" localSheetId="7" hidden="1">'Attach 4 (B)'!$A$1:$E$25</definedName>
    <definedName name="Z_82C64B11_1F50_45B5_B7BB_9F1DC733C833_.wvu.PrintArea" localSheetId="8" hidden="1">'Attach 5'!$A$1:$E$28</definedName>
    <definedName name="Z_82C64B11_1F50_45B5_B7BB_9F1DC733C833_.wvu.PrintArea" localSheetId="11" hidden="1">'Attach 6'!$A$1:$E$27</definedName>
    <definedName name="Z_82C64B11_1F50_45B5_B7BB_9F1DC733C833_.wvu.PrintArea" localSheetId="12" hidden="1">'Attach 7'!$A$1:$E$28</definedName>
    <definedName name="Z_82C64B11_1F50_45B5_B7BB_9F1DC733C833_.wvu.PrintArea" localSheetId="24" hidden="1">Attach_18!$A$1:$E$31</definedName>
    <definedName name="Z_82C64B11_1F50_45B5_B7BB_9F1DC733C833_.wvu.PrintArea" localSheetId="27" hidden="1">'Bid Form 1st Envelope '!$A$1:$F$124</definedName>
    <definedName name="Z_82C64B11_1F50_45B5_B7BB_9F1DC733C833_.wvu.PrintArea" localSheetId="2" hidden="1">'Names of Bidder'!$B$1:$D$36</definedName>
    <definedName name="Z_82C64B11_1F50_45B5_B7BB_9F1DC733C833_.wvu.PrintTitles" localSheetId="16" hidden="1">'Attach 12'!#REF!</definedName>
    <definedName name="Z_82C64B11_1F50_45B5_B7BB_9F1DC733C833_.wvu.Rows" localSheetId="16" hidden="1">'Attach 12'!#REF!,'Attach 12'!#REF!,'Attach 12'!#REF!,'Attach 12'!#REF!,'Attach 12'!#REF!</definedName>
    <definedName name="Z_82C64B11_1F50_45B5_B7BB_9F1DC733C833_.wvu.Rows" localSheetId="20" hidden="1">'Attach 15'!$15:$15</definedName>
    <definedName name="Z_82C64B11_1F50_45B5_B7BB_9F1DC733C833_.wvu.Rows" localSheetId="22" hidden="1">'Attach 17'!$26:$26,'Attach 17'!$32:$209</definedName>
    <definedName name="Z_82C64B11_1F50_45B5_B7BB_9F1DC733C833_.wvu.Rows" localSheetId="23" hidden="1">'Attach 18'!$13:$13</definedName>
    <definedName name="Z_82C64B11_1F50_45B5_B7BB_9F1DC733C833_.wvu.Rows" localSheetId="26" hidden="1">'Attach 25'!$12:$12,'Attach 25'!$19:$24</definedName>
    <definedName name="Z_82C64B11_1F50_45B5_B7BB_9F1DC733C833_.wvu.Rows" localSheetId="8" hidden="1">'Attach 5'!$4:$4</definedName>
    <definedName name="Z_82C64B11_1F50_45B5_B7BB_9F1DC733C833_.wvu.Rows" localSheetId="24" hidden="1">Attach_18!$13:$13,Attach_18!$20:$28</definedName>
    <definedName name="Z_82C64B11_1F50_45B5_B7BB_9F1DC733C833_.wvu.Rows" localSheetId="27" hidden="1">'Bid Form 1st Envelope '!$46:$46</definedName>
    <definedName name="Z_82C64B11_1F50_45B5_B7BB_9F1DC733C833_.wvu.Rows" localSheetId="2" hidden="1">'Names of Bidder'!$28:$30</definedName>
    <definedName name="Z_82E8A0F5_0020_4355_95CF_28601763A783_.wvu.Cols" localSheetId="20" hidden="1">'Attach 15'!$H:$H</definedName>
    <definedName name="Z_82E8A0F5_0020_4355_95CF_28601763A783_.wvu.Cols" localSheetId="8" hidden="1">'Attach 5'!$H:$H</definedName>
    <definedName name="Z_82E8A0F5_0020_4355_95CF_28601763A783_.wvu.Cols" localSheetId="11" hidden="1">'Attach 6'!$H:$H</definedName>
    <definedName name="Z_82E8A0F5_0020_4355_95CF_28601763A783_.wvu.PrintArea" localSheetId="14" hidden="1">'Attach 10'!$A$1:$E$22</definedName>
    <definedName name="Z_82E8A0F5_0020_4355_95CF_28601763A783_.wvu.PrintArea" localSheetId="15" hidden="1">'Attach 11'!$A$1:$E$28</definedName>
    <definedName name="Z_82E8A0F5_0020_4355_95CF_28601763A783_.wvu.PrintArea" localSheetId="16" hidden="1">'Attach 12'!$A$1:$E$83</definedName>
    <definedName name="Z_82E8A0F5_0020_4355_95CF_28601763A783_.wvu.PrintArea" localSheetId="17" hidden="1">'Attach 13'!$A$1:$E$27</definedName>
    <definedName name="Z_82E8A0F5_0020_4355_95CF_28601763A783_.wvu.PrintArea" localSheetId="18" hidden="1">'Attach 14'!$A$1:$E$29</definedName>
    <definedName name="Z_82E8A0F5_0020_4355_95CF_28601763A783_.wvu.PrintArea" localSheetId="19" hidden="1">'Attach 14-IP'!$A$8:$I$222</definedName>
    <definedName name="Z_82E8A0F5_0020_4355_95CF_28601763A783_.wvu.PrintArea" localSheetId="20" hidden="1">'Attach 15'!$A$1:$E$80</definedName>
    <definedName name="Z_82E8A0F5_0020_4355_95CF_28601763A783_.wvu.PrintArea" localSheetId="21" hidden="1">'Attach 16'!$A$1:$L$94</definedName>
    <definedName name="Z_82E8A0F5_0020_4355_95CF_28601763A783_.wvu.PrintArea" localSheetId="22" hidden="1">'Attach 17'!$A$1:$E$33</definedName>
    <definedName name="Z_82E8A0F5_0020_4355_95CF_28601763A783_.wvu.PrintArea" localSheetId="26" hidden="1">'Attach 25'!$A$1:$E$27</definedName>
    <definedName name="Z_82E8A0F5_0020_4355_95CF_28601763A783_.wvu.PrintArea" localSheetId="3" hidden="1">'Attach 3(JV)'!$A$1:$E$28</definedName>
    <definedName name="Z_82E8A0F5_0020_4355_95CF_28601763A783_.wvu.PrintArea" localSheetId="5" hidden="1">'Attach 4'!$A$1:$G$25</definedName>
    <definedName name="Z_82E8A0F5_0020_4355_95CF_28601763A783_.wvu.PrintArea" localSheetId="6" hidden="1">'Attach 4 (A)'!$A$1:$E$27</definedName>
    <definedName name="Z_82E8A0F5_0020_4355_95CF_28601763A783_.wvu.PrintArea" localSheetId="7" hidden="1">'Attach 4 (B)'!$A$1:$E$26</definedName>
    <definedName name="Z_82E8A0F5_0020_4355_95CF_28601763A783_.wvu.PrintArea" localSheetId="8" hidden="1">'Attach 5'!$A$1:$E$28</definedName>
    <definedName name="Z_82E8A0F5_0020_4355_95CF_28601763A783_.wvu.PrintArea" localSheetId="11" hidden="1">'Attach 6'!$A$1:$E$28</definedName>
    <definedName name="Z_82E8A0F5_0020_4355_95CF_28601763A783_.wvu.PrintArea" localSheetId="12" hidden="1">'Attach 7'!$A$1:$E$28</definedName>
    <definedName name="Z_82E8A0F5_0020_4355_95CF_28601763A783_.wvu.PrintArea" localSheetId="24" hidden="1">Attach_18!$A$1:$E$31</definedName>
    <definedName name="Z_82E8A0F5_0020_4355_95CF_28601763A783_.wvu.PrintArea" localSheetId="27" hidden="1">'Bid Form 1st Envelope '!$A$1:$J$122</definedName>
    <definedName name="Z_82E8A0F5_0020_4355_95CF_28601763A783_.wvu.PrintArea" localSheetId="2" hidden="1">'Names of Bidder'!$B$1:$D$36</definedName>
    <definedName name="Z_82E8A0F5_0020_4355_95CF_28601763A783_.wvu.PrintTitles" localSheetId="16" hidden="1">'Attach 12'!#REF!</definedName>
    <definedName name="Z_82E8A0F5_0020_4355_95CF_28601763A783_.wvu.Rows" localSheetId="16" hidden="1">'Attach 12'!#REF!,'Attach 12'!#REF!,'Attach 12'!#REF!</definedName>
    <definedName name="Z_82E8A0F5_0020_4355_95CF_28601763A783_.wvu.Rows" localSheetId="20" hidden="1">'Attach 15'!$15:$15</definedName>
    <definedName name="Z_82E8A0F5_0020_4355_95CF_28601763A783_.wvu.Rows" localSheetId="22" hidden="1">'Attach 17'!$26:$26,'Attach 17'!$32:$209</definedName>
    <definedName name="Z_82E8A0F5_0020_4355_95CF_28601763A783_.wvu.Rows" localSheetId="26" hidden="1">'Attach 25'!$12:$12,'Attach 25'!$19:$24</definedName>
    <definedName name="Z_82E8A0F5_0020_4355_95CF_28601763A783_.wvu.Rows" localSheetId="8" hidden="1">'Attach 5'!$4:$4</definedName>
    <definedName name="Z_82E8A0F5_0020_4355_95CF_28601763A783_.wvu.Rows" localSheetId="24" hidden="1">Attach_18!$13:$13,Attach_18!$20:$28</definedName>
    <definedName name="Z_82E8A0F5_0020_4355_95CF_28601763A783_.wvu.Rows" localSheetId="2" hidden="1">'Names of Bidder'!$28:$30</definedName>
    <definedName name="Z_84C4A003_FCD5_4B4F_B190_62B2B742F681_.wvu.Cols" localSheetId="4" hidden="1">'Attach-3 (QR)'!$N:$O</definedName>
    <definedName name="Z_84C4A003_FCD5_4B4F_B190_62B2B742F681_.wvu.PrintArea" localSheetId="4" hidden="1">'Attach-3 (QR)'!$A$1:$I$341</definedName>
    <definedName name="Z_84C4A003_FCD5_4B4F_B190_62B2B742F681_.wvu.Rows" localSheetId="4" hidden="1">'Attach-3 (QR)'!$57:$57,'Attach-3 (QR)'!#REF!,'Attach-3 (QR)'!#REF!,'Attach-3 (QR)'!$160:$160,'Attach-3 (QR)'!#REF!,'Attach-3 (QR)'!$166:$167,'Attach-3 (QR)'!#REF!,'Attach-3 (QR)'!$218:$220,'Attach-3 (QR)'!$239:$278,'Attach-3 (QR)'!$282:$290,'Attach-3 (QR)'!$306:$316</definedName>
    <definedName name="Z_8CF338B0_8CA3_4AF4_816D_CB7A6D8E33BC_.wvu.Cols" localSheetId="16" hidden="1">'Attach 12'!$G:$I</definedName>
    <definedName name="Z_8CF338B0_8CA3_4AF4_816D_CB7A6D8E33BC_.wvu.Cols" localSheetId="20" hidden="1">'Attach 15'!$F:$F,'Attach 15'!$H:$H</definedName>
    <definedName name="Z_8CF338B0_8CA3_4AF4_816D_CB7A6D8E33BC_.wvu.Cols" localSheetId="3" hidden="1">'Attach 3(JV)'!$F:$F</definedName>
    <definedName name="Z_8CF338B0_8CA3_4AF4_816D_CB7A6D8E33BC_.wvu.Cols" localSheetId="8" hidden="1">'Attach 5'!$H:$H</definedName>
    <definedName name="Z_8CF338B0_8CA3_4AF4_816D_CB7A6D8E33BC_.wvu.Cols" localSheetId="11" hidden="1">'Attach 6'!$H:$H</definedName>
    <definedName name="Z_8CF338B0_8CA3_4AF4_816D_CB7A6D8E33BC_.wvu.Cols" localSheetId="2" hidden="1">'Names of Bidder'!$F:$G,'Names of Bidder'!$I:$I</definedName>
    <definedName name="Z_8CF338B0_8CA3_4AF4_816D_CB7A6D8E33BC_.wvu.PrintArea" localSheetId="14" hidden="1">'Attach 10'!$A$1:$E$20</definedName>
    <definedName name="Z_8CF338B0_8CA3_4AF4_816D_CB7A6D8E33BC_.wvu.PrintArea" localSheetId="15" hidden="1">'Attach 11'!$A$1:$E$28</definedName>
    <definedName name="Z_8CF338B0_8CA3_4AF4_816D_CB7A6D8E33BC_.wvu.PrintArea" localSheetId="16" hidden="1">'Attach 12'!$A$1:$E$82</definedName>
    <definedName name="Z_8CF338B0_8CA3_4AF4_816D_CB7A6D8E33BC_.wvu.PrintArea" localSheetId="17" hidden="1">'Attach 13'!$A$1:$E$27</definedName>
    <definedName name="Z_8CF338B0_8CA3_4AF4_816D_CB7A6D8E33BC_.wvu.PrintArea" localSheetId="18" hidden="1">'Attach 14'!$A$1:$E$29</definedName>
    <definedName name="Z_8CF338B0_8CA3_4AF4_816D_CB7A6D8E33BC_.wvu.PrintArea" localSheetId="19" hidden="1">'Attach 14-IP'!$A$8:$I$222</definedName>
    <definedName name="Z_8CF338B0_8CA3_4AF4_816D_CB7A6D8E33BC_.wvu.PrintArea" localSheetId="20" hidden="1">'Attach 15'!$A$1:$E$80</definedName>
    <definedName name="Z_8CF338B0_8CA3_4AF4_816D_CB7A6D8E33BC_.wvu.PrintArea" localSheetId="21" hidden="1">'Attach 16'!$A$1:$L$94</definedName>
    <definedName name="Z_8CF338B0_8CA3_4AF4_816D_CB7A6D8E33BC_.wvu.PrintArea" localSheetId="22" hidden="1">'Attach 17'!$A$1:$E$30</definedName>
    <definedName name="Z_8CF338B0_8CA3_4AF4_816D_CB7A6D8E33BC_.wvu.PrintArea" localSheetId="23" hidden="1">'Attach 18'!$A$1:$E$31</definedName>
    <definedName name="Z_8CF338B0_8CA3_4AF4_816D_CB7A6D8E33BC_.wvu.PrintArea" localSheetId="26" hidden="1">'Attach 25'!$A$1:$E$27</definedName>
    <definedName name="Z_8CF338B0_8CA3_4AF4_816D_CB7A6D8E33BC_.wvu.PrintArea" localSheetId="3" hidden="1">'Attach 3(JV)'!$A$1:$E$26</definedName>
    <definedName name="Z_8CF338B0_8CA3_4AF4_816D_CB7A6D8E33BC_.wvu.PrintArea" localSheetId="5" hidden="1">'Attach 4'!$A$1:$E$24</definedName>
    <definedName name="Z_8CF338B0_8CA3_4AF4_816D_CB7A6D8E33BC_.wvu.PrintArea" localSheetId="6" hidden="1">'Attach 4 (A)'!$A$1:$E$26</definedName>
    <definedName name="Z_8CF338B0_8CA3_4AF4_816D_CB7A6D8E33BC_.wvu.PrintArea" localSheetId="7" hidden="1">'Attach 4 (B)'!$A$1:$E$25</definedName>
    <definedName name="Z_8CF338B0_8CA3_4AF4_816D_CB7A6D8E33BC_.wvu.PrintArea" localSheetId="8" hidden="1">'Attach 5'!$A$1:$E$28</definedName>
    <definedName name="Z_8CF338B0_8CA3_4AF4_816D_CB7A6D8E33BC_.wvu.PrintArea" localSheetId="9" hidden="1">'Attach 5A'!$A$1:$E$29</definedName>
    <definedName name="Z_8CF338B0_8CA3_4AF4_816D_CB7A6D8E33BC_.wvu.PrintArea" localSheetId="10" hidden="1">'Attach 5B'!$A$1:$E$28</definedName>
    <definedName name="Z_8CF338B0_8CA3_4AF4_816D_CB7A6D8E33BC_.wvu.PrintArea" localSheetId="11" hidden="1">'Attach 6'!$A$1:$E$27</definedName>
    <definedName name="Z_8CF338B0_8CA3_4AF4_816D_CB7A6D8E33BC_.wvu.PrintArea" localSheetId="12" hidden="1">'Attach 7'!$A$1:$E$28</definedName>
    <definedName name="Z_8CF338B0_8CA3_4AF4_816D_CB7A6D8E33BC_.wvu.PrintArea" localSheetId="24" hidden="1">Attach_18!$A$1:$E$31</definedName>
    <definedName name="Z_8CF338B0_8CA3_4AF4_816D_CB7A6D8E33BC_.wvu.PrintArea" localSheetId="25" hidden="1">'Attach-20'!$A$1:$E$36</definedName>
    <definedName name="Z_8CF338B0_8CA3_4AF4_816D_CB7A6D8E33BC_.wvu.PrintArea" localSheetId="4" hidden="1">'Attach-3 (QR)'!$A$1:$I$340</definedName>
    <definedName name="Z_8CF338B0_8CA3_4AF4_816D_CB7A6D8E33BC_.wvu.PrintArea" localSheetId="27" hidden="1">'Bid Form 1st Envelope '!$A$1:$F$124</definedName>
    <definedName name="Z_8CF338B0_8CA3_4AF4_816D_CB7A6D8E33BC_.wvu.PrintArea" localSheetId="2" hidden="1">'Names of Bidder'!$B$1:$D$36</definedName>
    <definedName name="Z_8CF338B0_8CA3_4AF4_816D_CB7A6D8E33BC_.wvu.PrintTitles" localSheetId="16" hidden="1">'Attach 12'!#REF!</definedName>
    <definedName name="Z_8CF338B0_8CA3_4AF4_816D_CB7A6D8E33BC_.wvu.Rows" localSheetId="15" hidden="1">'Attach 11'!$29:$85</definedName>
    <definedName name="Z_8CF338B0_8CA3_4AF4_816D_CB7A6D8E33BC_.wvu.Rows" localSheetId="16" hidden="1">'Attach 12'!#REF!,'Attach 12'!$39:$78</definedName>
    <definedName name="Z_8CF338B0_8CA3_4AF4_816D_CB7A6D8E33BC_.wvu.Rows" localSheetId="20" hidden="1">'Attach 15'!$15:$15</definedName>
    <definedName name="Z_8CF338B0_8CA3_4AF4_816D_CB7A6D8E33BC_.wvu.Rows" localSheetId="21" hidden="1">'Attach 16'!$89:$92</definedName>
    <definedName name="Z_8CF338B0_8CA3_4AF4_816D_CB7A6D8E33BC_.wvu.Rows" localSheetId="22" hidden="1">'Attach 17'!$26:$26,'Attach 17'!$32:$209</definedName>
    <definedName name="Z_8CF338B0_8CA3_4AF4_816D_CB7A6D8E33BC_.wvu.Rows" localSheetId="23" hidden="1">'Attach 18'!$13:$13</definedName>
    <definedName name="Z_8CF338B0_8CA3_4AF4_816D_CB7A6D8E33BC_.wvu.Rows" localSheetId="26" hidden="1">'Attach 25'!$12:$12,'Attach 25'!$19:$24</definedName>
    <definedName name="Z_8CF338B0_8CA3_4AF4_816D_CB7A6D8E33BC_.wvu.Rows" localSheetId="8" hidden="1">'Attach 5'!$4:$4</definedName>
    <definedName name="Z_8CF338B0_8CA3_4AF4_816D_CB7A6D8E33BC_.wvu.Rows" localSheetId="24" hidden="1">Attach_18!$13:$13,Attach_18!$20:$28</definedName>
    <definedName name="Z_8CF338B0_8CA3_4AF4_816D_CB7A6D8E33BC_.wvu.Rows" localSheetId="25" hidden="1">'Attach-20'!$13:$13</definedName>
    <definedName name="Z_8CF338B0_8CA3_4AF4_816D_CB7A6D8E33BC_.wvu.Rows" localSheetId="4" hidden="1">'Attach-3 (QR)'!$85:$85,'Attach-3 (QR)'!$144:$151,'Attach-3 (QR)'!$240:$277</definedName>
    <definedName name="Z_8CF338B0_8CA3_4AF4_816D_CB7A6D8E33BC_.wvu.Rows" localSheetId="2" hidden="1">'Names of Bidder'!$11:$11,'Names of Bidder'!$28:$30</definedName>
    <definedName name="Z_8E7B022F_1113_4BA2_B2BA_8EDBE02A2557_.wvu.PrintArea" localSheetId="14" hidden="1">'Attach 10'!$A$1:$E$22</definedName>
    <definedName name="Z_8E7B022F_1113_4BA2_B2BA_8EDBE02A2557_.wvu.PrintArea" localSheetId="15" hidden="1">'Attach 11'!$A$1:$E$84</definedName>
    <definedName name="Z_8E7B022F_1113_4BA2_B2BA_8EDBE02A2557_.wvu.PrintArea" localSheetId="16" hidden="1">'Attach 12'!$A$1:$E$83</definedName>
    <definedName name="Z_8E7B022F_1113_4BA2_B2BA_8EDBE02A2557_.wvu.PrintArea" localSheetId="17" hidden="1">'Attach 13'!$A$1:$E$29</definedName>
    <definedName name="Z_8E7B022F_1113_4BA2_B2BA_8EDBE02A2557_.wvu.PrintArea" localSheetId="18" hidden="1">'Attach 14'!$A$1:$E$29</definedName>
    <definedName name="Z_8E7B022F_1113_4BA2_B2BA_8EDBE02A2557_.wvu.PrintArea" localSheetId="20" hidden="1">'Attach 15'!$A$1:$E$81</definedName>
    <definedName name="Z_8E7B022F_1113_4BA2_B2BA_8EDBE02A2557_.wvu.PrintArea" localSheetId="21" hidden="1">'Attach 16'!$A$1:$L$94</definedName>
    <definedName name="Z_8E7B022F_1113_4BA2_B2BA_8EDBE02A2557_.wvu.PrintArea" localSheetId="26" hidden="1">'Attach 25'!$A$1:$E$31</definedName>
    <definedName name="Z_8E7B022F_1113_4BA2_B2BA_8EDBE02A2557_.wvu.PrintArea" localSheetId="3" hidden="1">'Attach 3(JV)'!$A$1:$E$28</definedName>
    <definedName name="Z_8E7B022F_1113_4BA2_B2BA_8EDBE02A2557_.wvu.PrintArea" localSheetId="5" hidden="1">'Attach 4'!$A$1:$E$25</definedName>
    <definedName name="Z_8E7B022F_1113_4BA2_B2BA_8EDBE02A2557_.wvu.PrintArea" localSheetId="6" hidden="1">'Attach 4 (A)'!$A$1:$E$27</definedName>
    <definedName name="Z_8E7B022F_1113_4BA2_B2BA_8EDBE02A2557_.wvu.PrintArea" localSheetId="7" hidden="1">'Attach 4 (B)'!$A$1:$E$26</definedName>
    <definedName name="Z_8E7B022F_1113_4BA2_B2BA_8EDBE02A2557_.wvu.PrintArea" localSheetId="8" hidden="1">'Attach 5'!$A$1:$E$29</definedName>
    <definedName name="Z_8E7B022F_1113_4BA2_B2BA_8EDBE02A2557_.wvu.PrintArea" localSheetId="11" hidden="1">'Attach 6'!$A$1:$E$51</definedName>
    <definedName name="Z_8E7B022F_1113_4BA2_B2BA_8EDBE02A2557_.wvu.PrintArea" localSheetId="12" hidden="1">'Attach 7'!$A$1:$E$28</definedName>
    <definedName name="Z_8E7B022F_1113_4BA2_B2BA_8EDBE02A2557_.wvu.PrintArea" localSheetId="24" hidden="1">Attach_18!$A$1:$E$35</definedName>
    <definedName name="Z_8E7B022F_1113_4BA2_B2BA_8EDBE02A2557_.wvu.PrintArea" localSheetId="27" hidden="1">'Bid Form 1st Envelope '!$A$1:$F$124</definedName>
    <definedName name="Z_8E7B022F_1113_4BA2_B2BA_8EDBE02A2557_.wvu.PrintArea" localSheetId="2" hidden="1">'Names of Bidder'!$B$1:$D$36</definedName>
    <definedName name="Z_8E7B022F_1113_4BA2_B2BA_8EDBE02A2557_.wvu.PrintTitles" localSheetId="16" hidden="1">'Attach 12'!#REF!</definedName>
    <definedName name="Z_9F8CD454_46B1_47B9_9F5F_73ED69AC40D4_.wvu.Cols" localSheetId="4" hidden="1">'Attach-3 (QR)'!$N:$O</definedName>
    <definedName name="Z_9F8CD454_46B1_47B9_9F5F_73ED69AC40D4_.wvu.PrintArea" localSheetId="4" hidden="1">'Attach-3 (QR)'!$A$1:$I$341</definedName>
    <definedName name="Z_9F8CD454_46B1_47B9_9F5F_73ED69AC40D4_.wvu.Rows" localSheetId="4" hidden="1">'Attach-3 (QR)'!#REF!,'Attach-3 (QR)'!#REF!,'Attach-3 (QR)'!$160:$160,'Attach-3 (QR)'!$164:$164,'Attach-3 (QR)'!$166:$167,'Attach-3 (QR)'!#REF!,'Attach-3 (QR)'!$218:$220,'Attach-3 (QR)'!$247:$277,'Attach-3 (QR)'!$282:$290</definedName>
    <definedName name="Z_A317F5C2_E44F_4A46_8833_2AE6CAE06F6E_.wvu.Cols" localSheetId="4" hidden="1">'Attach-3 (QR)'!$N:$O</definedName>
    <definedName name="Z_A317F5C2_E44F_4A46_8833_2AE6CAE06F6E_.wvu.PrintArea" localSheetId="4" hidden="1">'Attach-3 (QR)'!$A$1:$I$341</definedName>
    <definedName name="Z_A317F5C2_E44F_4A46_8833_2AE6CAE06F6E_.wvu.Rows" localSheetId="4" hidden="1">'Attach-3 (QR)'!#REF!,'Attach-3 (QR)'!#REF!,'Attach-3 (QR)'!#REF!,'Attach-3 (QR)'!$218:$220</definedName>
    <definedName name="Z_A3F641DF_CF1D_48E3_AFDC_E52726A449CB_.wvu.PrintArea" localSheetId="14" hidden="1">'Attach 10'!$A$1:$E$23</definedName>
    <definedName name="Z_A3F641DF_CF1D_48E3_AFDC_E52726A449CB_.wvu.PrintArea" localSheetId="15" hidden="1">'Attach 11'!$A$1:$E$84</definedName>
    <definedName name="Z_A3F641DF_CF1D_48E3_AFDC_E52726A449CB_.wvu.PrintArea" localSheetId="16" hidden="1">'Attach 12'!$A$1:$E$83</definedName>
    <definedName name="Z_A3F641DF_CF1D_48E3_AFDC_E52726A449CB_.wvu.PrintArea" localSheetId="17" hidden="1">'Attach 13'!$A$1:$E$30</definedName>
    <definedName name="Z_A3F641DF_CF1D_48E3_AFDC_E52726A449CB_.wvu.PrintArea" localSheetId="18" hidden="1">'Attach 14'!$A$1:$E$30</definedName>
    <definedName name="Z_A3F641DF_CF1D_48E3_AFDC_E52726A449CB_.wvu.PrintArea" localSheetId="20" hidden="1">'Attach 15'!$A$1:$E$82</definedName>
    <definedName name="Z_A3F641DF_CF1D_48E3_AFDC_E52726A449CB_.wvu.PrintArea" localSheetId="21" hidden="1">'Attach 16'!$A$1:$L$94</definedName>
    <definedName name="Z_A3F641DF_CF1D_48E3_AFDC_E52726A449CB_.wvu.PrintArea" localSheetId="26" hidden="1">'Attach 25'!$A$1:$E$31</definedName>
    <definedName name="Z_A3F641DF_CF1D_48E3_AFDC_E52726A449CB_.wvu.PrintArea" localSheetId="3" hidden="1">'Attach 3(JV)'!$A$1:$E$28</definedName>
    <definedName name="Z_A3F641DF_CF1D_48E3_AFDC_E52726A449CB_.wvu.PrintArea" localSheetId="5" hidden="1">'Attach 4'!$A$1:$E$24</definedName>
    <definedName name="Z_A3F641DF_CF1D_48E3_AFDC_E52726A449CB_.wvu.PrintArea" localSheetId="6" hidden="1">'Attach 4 (A)'!$A$1:$E$27</definedName>
    <definedName name="Z_A3F641DF_CF1D_48E3_AFDC_E52726A449CB_.wvu.PrintArea" localSheetId="7" hidden="1">'Attach 4 (B)'!$A$1:$E$26</definedName>
    <definedName name="Z_A3F641DF_CF1D_48E3_AFDC_E52726A449CB_.wvu.PrintArea" localSheetId="8" hidden="1">'Attach 5'!$A$1:$E$28</definedName>
    <definedName name="Z_A3F641DF_CF1D_48E3_AFDC_E52726A449CB_.wvu.PrintArea" localSheetId="11" hidden="1">'Attach 6'!$A$1:$E$52</definedName>
    <definedName name="Z_A3F641DF_CF1D_48E3_AFDC_E52726A449CB_.wvu.PrintArea" localSheetId="12" hidden="1">'Attach 7'!$A$1:$E$28</definedName>
    <definedName name="Z_A3F641DF_CF1D_48E3_AFDC_E52726A449CB_.wvu.PrintArea" localSheetId="24" hidden="1">Attach_18!$A$1:$E$35</definedName>
    <definedName name="Z_A3F641DF_CF1D_48E3_AFDC_E52726A449CB_.wvu.PrintArea" localSheetId="27" hidden="1">'Bid Form 1st Envelope '!$A$1:$F$124</definedName>
    <definedName name="Z_A3F641DF_CF1D_48E3_AFDC_E52726A449CB_.wvu.PrintArea" localSheetId="2" hidden="1">'Names of Bidder'!$B$1:$D$36</definedName>
    <definedName name="Z_A3F641DF_CF1D_48E3_AFDC_E52726A449CB_.wvu.PrintTitles" localSheetId="16" hidden="1">'Attach 12'!#REF!</definedName>
    <definedName name="Z_AA750348_930C_43DE_ADD0_8D60980F5013_.wvu.Cols" localSheetId="16" hidden="1">'Attach 12'!$G:$I</definedName>
    <definedName name="Z_AA750348_930C_43DE_ADD0_8D60980F5013_.wvu.Cols" localSheetId="20" hidden="1">'Attach 15'!$H:$H</definedName>
    <definedName name="Z_AA750348_930C_43DE_ADD0_8D60980F5013_.wvu.Cols" localSheetId="8" hidden="1">'Attach 5'!$H:$H</definedName>
    <definedName name="Z_AA750348_930C_43DE_ADD0_8D60980F5013_.wvu.Cols" localSheetId="11" hidden="1">'Attach 6'!$H:$H</definedName>
    <definedName name="Z_AA750348_930C_43DE_ADD0_8D60980F5013_.wvu.PrintArea" localSheetId="14" hidden="1">'Attach 10'!$A$1:$E$20</definedName>
    <definedName name="Z_AA750348_930C_43DE_ADD0_8D60980F5013_.wvu.PrintArea" localSheetId="15" hidden="1">'Attach 11'!$A$1:$E$28</definedName>
    <definedName name="Z_AA750348_930C_43DE_ADD0_8D60980F5013_.wvu.PrintArea" localSheetId="16" hidden="1">'Attach 12'!$A$1:$E$83</definedName>
    <definedName name="Z_AA750348_930C_43DE_ADD0_8D60980F5013_.wvu.PrintArea" localSheetId="17" hidden="1">'Attach 13'!$A$1:$E$27</definedName>
    <definedName name="Z_AA750348_930C_43DE_ADD0_8D60980F5013_.wvu.PrintArea" localSheetId="18" hidden="1">'Attach 14'!$A$1:$E$29</definedName>
    <definedName name="Z_AA750348_930C_43DE_ADD0_8D60980F5013_.wvu.PrintArea" localSheetId="19" hidden="1">'Attach 14-IP'!$A$8:$I$222</definedName>
    <definedName name="Z_AA750348_930C_43DE_ADD0_8D60980F5013_.wvu.PrintArea" localSheetId="20" hidden="1">'Attach 15'!$A$1:$E$80</definedName>
    <definedName name="Z_AA750348_930C_43DE_ADD0_8D60980F5013_.wvu.PrintArea" localSheetId="21" hidden="1">'Attach 16'!$A$1:$L$94</definedName>
    <definedName name="Z_AA750348_930C_43DE_ADD0_8D60980F5013_.wvu.PrintArea" localSheetId="22" hidden="1">'Attach 17'!$A$1:$E$30</definedName>
    <definedName name="Z_AA750348_930C_43DE_ADD0_8D60980F5013_.wvu.PrintArea" localSheetId="23" hidden="1">'Attach 18'!$A$1:$E$31</definedName>
    <definedName name="Z_AA750348_930C_43DE_ADD0_8D60980F5013_.wvu.PrintArea" localSheetId="26" hidden="1">'Attach 25'!$A$1:$E$27</definedName>
    <definedName name="Z_AA750348_930C_43DE_ADD0_8D60980F5013_.wvu.PrintArea" localSheetId="3" hidden="1">'Attach 3(JV)'!$A$1:$E$26</definedName>
    <definedName name="Z_AA750348_930C_43DE_ADD0_8D60980F5013_.wvu.PrintArea" localSheetId="5" hidden="1">'Attach 4'!$A$1:$E$24</definedName>
    <definedName name="Z_AA750348_930C_43DE_ADD0_8D60980F5013_.wvu.PrintArea" localSheetId="6" hidden="1">'Attach 4 (A)'!$A$1:$E$26</definedName>
    <definedName name="Z_AA750348_930C_43DE_ADD0_8D60980F5013_.wvu.PrintArea" localSheetId="7" hidden="1">'Attach 4 (B)'!$A$1:$E$25</definedName>
    <definedName name="Z_AA750348_930C_43DE_ADD0_8D60980F5013_.wvu.PrintArea" localSheetId="8" hidden="1">'Attach 5'!$A$1:$E$28</definedName>
    <definedName name="Z_AA750348_930C_43DE_ADD0_8D60980F5013_.wvu.PrintArea" localSheetId="9" hidden="1">'Attach 5A'!$A$1:$E$29</definedName>
    <definedName name="Z_AA750348_930C_43DE_ADD0_8D60980F5013_.wvu.PrintArea" localSheetId="10" hidden="1">'Attach 5B'!$A$1:$E$28</definedName>
    <definedName name="Z_AA750348_930C_43DE_ADD0_8D60980F5013_.wvu.PrintArea" localSheetId="11" hidden="1">'Attach 6'!$A$1:$E$27</definedName>
    <definedName name="Z_AA750348_930C_43DE_ADD0_8D60980F5013_.wvu.PrintArea" localSheetId="12" hidden="1">'Attach 7'!$A$1:$E$28</definedName>
    <definedName name="Z_AA750348_930C_43DE_ADD0_8D60980F5013_.wvu.PrintArea" localSheetId="24" hidden="1">Attach_18!$A$1:$E$31</definedName>
    <definedName name="Z_AA750348_930C_43DE_ADD0_8D60980F5013_.wvu.PrintArea" localSheetId="25" hidden="1">'Attach-20'!$A$1:$E$36</definedName>
    <definedName name="Z_AA750348_930C_43DE_ADD0_8D60980F5013_.wvu.PrintArea" localSheetId="27" hidden="1">'Bid Form 1st Envelope '!$A$1:$F$124</definedName>
    <definedName name="Z_AA750348_930C_43DE_ADD0_8D60980F5013_.wvu.PrintArea" localSheetId="2" hidden="1">'Names of Bidder'!$B$1:$D$36</definedName>
    <definedName name="Z_AA750348_930C_43DE_ADD0_8D60980F5013_.wvu.PrintTitles" localSheetId="16" hidden="1">'Attach 12'!#REF!</definedName>
    <definedName name="Z_AA750348_930C_43DE_ADD0_8D60980F5013_.wvu.Rows" localSheetId="15" hidden="1">'Attach 11'!$29:$85</definedName>
    <definedName name="Z_AA750348_930C_43DE_ADD0_8D60980F5013_.wvu.Rows" localSheetId="16" hidden="1">'Attach 12'!#REF!,'Attach 12'!#REF!,'Attach 12'!#REF!,'Attach 12'!#REF!,'Attach 12'!#REF!</definedName>
    <definedName name="Z_AA750348_930C_43DE_ADD0_8D60980F5013_.wvu.Rows" localSheetId="20" hidden="1">'Attach 15'!$15:$15</definedName>
    <definedName name="Z_AA750348_930C_43DE_ADD0_8D60980F5013_.wvu.Rows" localSheetId="22" hidden="1">'Attach 17'!$26:$26,'Attach 17'!$32:$209</definedName>
    <definedName name="Z_AA750348_930C_43DE_ADD0_8D60980F5013_.wvu.Rows" localSheetId="23" hidden="1">'Attach 18'!$13:$13</definedName>
    <definedName name="Z_AA750348_930C_43DE_ADD0_8D60980F5013_.wvu.Rows" localSheetId="26" hidden="1">'Attach 25'!$12:$12,'Attach 25'!$19:$24</definedName>
    <definedName name="Z_AA750348_930C_43DE_ADD0_8D60980F5013_.wvu.Rows" localSheetId="8" hidden="1">'Attach 5'!$4:$4</definedName>
    <definedName name="Z_AA750348_930C_43DE_ADD0_8D60980F5013_.wvu.Rows" localSheetId="24" hidden="1">Attach_18!$13:$13,Attach_18!$20:$28</definedName>
    <definedName name="Z_AA750348_930C_43DE_ADD0_8D60980F5013_.wvu.Rows" localSheetId="25" hidden="1">'Attach-20'!$13:$13</definedName>
    <definedName name="Z_AA750348_930C_43DE_ADD0_8D60980F5013_.wvu.Rows" localSheetId="2" hidden="1">'Names of Bidder'!$28:$30</definedName>
    <definedName name="Z_AF19F13B_761B_48FB_A70F_9439A4D7530B_.wvu.Cols" localSheetId="4" hidden="1">'Attach-3 (QR)'!$N:$O</definedName>
    <definedName name="Z_AF19F13B_761B_48FB_A70F_9439A4D7530B_.wvu.PrintArea" localSheetId="4" hidden="1">'Attach-3 (QR)'!$A$1:$I$341</definedName>
    <definedName name="Z_AF19F13B_761B_48FB_A70F_9439A4D7530B_.wvu.Rows" localSheetId="4" hidden="1">'Attach-3 (QR)'!#REF!,'Attach-3 (QR)'!$160:$160,'Attach-3 (QR)'!#REF!,'Attach-3 (QR)'!$167:$167,'Attach-3 (QR)'!$218:$220,'Attach-3 (QR)'!$247:$277,'Attach-3 (QR)'!$288:$290</definedName>
    <definedName name="Z_B07CB001_8FAF_40AD_8AD5_A65A64B33B35_.wvu.Cols" localSheetId="16" hidden="1">'Attach 12'!$G:$I</definedName>
    <definedName name="Z_B07CB001_8FAF_40AD_8AD5_A65A64B33B35_.wvu.Cols" localSheetId="20" hidden="1">'Attach 15'!$F:$F,'Attach 15'!$H:$H</definedName>
    <definedName name="Z_B07CB001_8FAF_40AD_8AD5_A65A64B33B35_.wvu.Cols" localSheetId="3" hidden="1">'Attach 3(JV)'!$F:$F</definedName>
    <definedName name="Z_B07CB001_8FAF_40AD_8AD5_A65A64B33B35_.wvu.Cols" localSheetId="8" hidden="1">'Attach 5'!$H:$H</definedName>
    <definedName name="Z_B07CB001_8FAF_40AD_8AD5_A65A64B33B35_.wvu.Cols" localSheetId="11" hidden="1">'Attach 6'!$H:$H</definedName>
    <definedName name="Z_B07CB001_8FAF_40AD_8AD5_A65A64B33B35_.wvu.Cols" localSheetId="2" hidden="1">'Names of Bidder'!$F:$G,'Names of Bidder'!$I:$I</definedName>
    <definedName name="Z_B07CB001_8FAF_40AD_8AD5_A65A64B33B35_.wvu.PrintArea" localSheetId="14" hidden="1">'Attach 10'!$A$1:$E$20</definedName>
    <definedName name="Z_B07CB001_8FAF_40AD_8AD5_A65A64B33B35_.wvu.PrintArea" localSheetId="15" hidden="1">'Attach 11'!$A$1:$E$28</definedName>
    <definedName name="Z_B07CB001_8FAF_40AD_8AD5_A65A64B33B35_.wvu.PrintArea" localSheetId="16" hidden="1">'Attach 12'!$A$1:$E$82</definedName>
    <definedName name="Z_B07CB001_8FAF_40AD_8AD5_A65A64B33B35_.wvu.PrintArea" localSheetId="17" hidden="1">'Attach 13'!$A$1:$E$27</definedName>
    <definedName name="Z_B07CB001_8FAF_40AD_8AD5_A65A64B33B35_.wvu.PrintArea" localSheetId="18" hidden="1">'Attach 14'!$A$1:$E$29</definedName>
    <definedName name="Z_B07CB001_8FAF_40AD_8AD5_A65A64B33B35_.wvu.PrintArea" localSheetId="19" hidden="1">'Attach 14-IP'!$A$8:$I$222</definedName>
    <definedName name="Z_B07CB001_8FAF_40AD_8AD5_A65A64B33B35_.wvu.PrintArea" localSheetId="20" hidden="1">'Attach 15'!$A$1:$E$80</definedName>
    <definedName name="Z_B07CB001_8FAF_40AD_8AD5_A65A64B33B35_.wvu.PrintArea" localSheetId="21" hidden="1">'Attach 16'!$A$1:$L$94</definedName>
    <definedName name="Z_B07CB001_8FAF_40AD_8AD5_A65A64B33B35_.wvu.PrintArea" localSheetId="22" hidden="1">'Attach 17'!$A$1:$E$30</definedName>
    <definedName name="Z_B07CB001_8FAF_40AD_8AD5_A65A64B33B35_.wvu.PrintArea" localSheetId="23" hidden="1">'Attach 18'!$A$1:$E$31</definedName>
    <definedName name="Z_B07CB001_8FAF_40AD_8AD5_A65A64B33B35_.wvu.PrintArea" localSheetId="26" hidden="1">'Attach 25'!$A$1:$E$27</definedName>
    <definedName name="Z_B07CB001_8FAF_40AD_8AD5_A65A64B33B35_.wvu.PrintArea" localSheetId="3" hidden="1">'Attach 3(JV)'!$A$1:$E$26</definedName>
    <definedName name="Z_B07CB001_8FAF_40AD_8AD5_A65A64B33B35_.wvu.PrintArea" localSheetId="5" hidden="1">'Attach 4'!$A$1:$E$24</definedName>
    <definedName name="Z_B07CB001_8FAF_40AD_8AD5_A65A64B33B35_.wvu.PrintArea" localSheetId="6" hidden="1">'Attach 4 (A)'!$A$1:$E$26</definedName>
    <definedName name="Z_B07CB001_8FAF_40AD_8AD5_A65A64B33B35_.wvu.PrintArea" localSheetId="7" hidden="1">'Attach 4 (B)'!$A$1:$E$25</definedName>
    <definedName name="Z_B07CB001_8FAF_40AD_8AD5_A65A64B33B35_.wvu.PrintArea" localSheetId="8" hidden="1">'Attach 5'!$A$1:$E$28</definedName>
    <definedName name="Z_B07CB001_8FAF_40AD_8AD5_A65A64B33B35_.wvu.PrintArea" localSheetId="9" hidden="1">'Attach 5A'!$A$1:$E$29</definedName>
    <definedName name="Z_B07CB001_8FAF_40AD_8AD5_A65A64B33B35_.wvu.PrintArea" localSheetId="10" hidden="1">'Attach 5B'!$A$1:$E$28</definedName>
    <definedName name="Z_B07CB001_8FAF_40AD_8AD5_A65A64B33B35_.wvu.PrintArea" localSheetId="11" hidden="1">'Attach 6'!$A$1:$E$27</definedName>
    <definedName name="Z_B07CB001_8FAF_40AD_8AD5_A65A64B33B35_.wvu.PrintArea" localSheetId="12" hidden="1">'Attach 7'!$A$1:$E$28</definedName>
    <definedName name="Z_B07CB001_8FAF_40AD_8AD5_A65A64B33B35_.wvu.PrintArea" localSheetId="24" hidden="1">Attach_18!$A$1:$E$31</definedName>
    <definedName name="Z_B07CB001_8FAF_40AD_8AD5_A65A64B33B35_.wvu.PrintArea" localSheetId="25" hidden="1">'Attach-20'!$A$1:$E$36</definedName>
    <definedName name="Z_B07CB001_8FAF_40AD_8AD5_A65A64B33B35_.wvu.PrintArea" localSheetId="4" hidden="1">'Attach-3 (QR)'!$A$1:$I$340</definedName>
    <definedName name="Z_B07CB001_8FAF_40AD_8AD5_A65A64B33B35_.wvu.PrintArea" localSheetId="27" hidden="1">'Bid Form 1st Envelope '!$A$1:$F$124</definedName>
    <definedName name="Z_B07CB001_8FAF_40AD_8AD5_A65A64B33B35_.wvu.PrintArea" localSheetId="1" hidden="1">Cover!$A$1:$F$20</definedName>
    <definedName name="Z_B07CB001_8FAF_40AD_8AD5_A65A64B33B35_.wvu.PrintArea" localSheetId="2" hidden="1">'Names of Bidder'!$B$1:$D$36</definedName>
    <definedName name="Z_B07CB001_8FAF_40AD_8AD5_A65A64B33B35_.wvu.PrintTitles" localSheetId="16" hidden="1">'Attach 12'!#REF!</definedName>
    <definedName name="Z_B07CB001_8FAF_40AD_8AD5_A65A64B33B35_.wvu.Rows" localSheetId="15" hidden="1">'Attach 11'!$29:$85</definedName>
    <definedName name="Z_B07CB001_8FAF_40AD_8AD5_A65A64B33B35_.wvu.Rows" localSheetId="16" hidden="1">'Attach 12'!#REF!,'Attach 12'!#REF!,'Attach 12'!#REF!,'Attach 12'!$39:$79</definedName>
    <definedName name="Z_B07CB001_8FAF_40AD_8AD5_A65A64B33B35_.wvu.Rows" localSheetId="20" hidden="1">'Attach 15'!$15:$15</definedName>
    <definedName name="Z_B07CB001_8FAF_40AD_8AD5_A65A64B33B35_.wvu.Rows" localSheetId="21" hidden="1">'Attach 16'!$89:$92</definedName>
    <definedName name="Z_B07CB001_8FAF_40AD_8AD5_A65A64B33B35_.wvu.Rows" localSheetId="22" hidden="1">'Attach 17'!$26:$26,'Attach 17'!$32:$209</definedName>
    <definedName name="Z_B07CB001_8FAF_40AD_8AD5_A65A64B33B35_.wvu.Rows" localSheetId="23" hidden="1">'Attach 18'!$13:$13</definedName>
    <definedName name="Z_B07CB001_8FAF_40AD_8AD5_A65A64B33B35_.wvu.Rows" localSheetId="26" hidden="1">'Attach 25'!$12:$12,'Attach 25'!$19:$24</definedName>
    <definedName name="Z_B07CB001_8FAF_40AD_8AD5_A65A64B33B35_.wvu.Rows" localSheetId="24" hidden="1">Attach_18!$13:$13,Attach_18!$20:$28</definedName>
    <definedName name="Z_B07CB001_8FAF_40AD_8AD5_A65A64B33B35_.wvu.Rows" localSheetId="25" hidden="1">'Attach-20'!$13:$13</definedName>
    <definedName name="Z_B07CB001_8FAF_40AD_8AD5_A65A64B33B35_.wvu.Rows" localSheetId="4" hidden="1">'Attach-3 (QR)'!$85:$85,'Attach-3 (QR)'!$144:$151,'Attach-3 (QR)'!$240:$277</definedName>
    <definedName name="Z_B07CB001_8FAF_40AD_8AD5_A65A64B33B35_.wvu.Rows" localSheetId="2" hidden="1">'Names of Bidder'!$11:$11,'Names of Bidder'!$28:$30</definedName>
    <definedName name="Z_B7CC3635_BEA1_4EB6_9397_ABEDC5D04D5E_.wvu.Cols" localSheetId="16" hidden="1">'Attach 12'!$G:$I</definedName>
    <definedName name="Z_B7CC3635_BEA1_4EB6_9397_ABEDC5D04D5E_.wvu.Cols" localSheetId="20" hidden="1">'Attach 15'!$F:$F,'Attach 15'!$H:$H</definedName>
    <definedName name="Z_B7CC3635_BEA1_4EB6_9397_ABEDC5D04D5E_.wvu.Cols" localSheetId="3" hidden="1">'Attach 3(JV)'!$F:$F</definedName>
    <definedName name="Z_B7CC3635_BEA1_4EB6_9397_ABEDC5D04D5E_.wvu.Cols" localSheetId="8" hidden="1">'Attach 5'!$H:$H</definedName>
    <definedName name="Z_B7CC3635_BEA1_4EB6_9397_ABEDC5D04D5E_.wvu.Cols" localSheetId="11" hidden="1">'Attach 6'!$H:$H</definedName>
    <definedName name="Z_B7CC3635_BEA1_4EB6_9397_ABEDC5D04D5E_.wvu.Cols" localSheetId="1" hidden="1">Cover!$F:$F</definedName>
    <definedName name="Z_B7CC3635_BEA1_4EB6_9397_ABEDC5D04D5E_.wvu.Cols" localSheetId="2" hidden="1">'Names of Bidder'!$F:$I</definedName>
    <definedName name="Z_B7CC3635_BEA1_4EB6_9397_ABEDC5D04D5E_.wvu.PrintArea" localSheetId="14" hidden="1">'Attach 10'!$A$1:$E$20</definedName>
    <definedName name="Z_B7CC3635_BEA1_4EB6_9397_ABEDC5D04D5E_.wvu.PrintArea" localSheetId="15" hidden="1">'Attach 11'!$A$1:$E$28</definedName>
    <definedName name="Z_B7CC3635_BEA1_4EB6_9397_ABEDC5D04D5E_.wvu.PrintArea" localSheetId="16" hidden="1">'Attach 12'!$A$1:$E$82</definedName>
    <definedName name="Z_B7CC3635_BEA1_4EB6_9397_ABEDC5D04D5E_.wvu.PrintArea" localSheetId="17" hidden="1">'Attach 13'!$A$1:$E$27</definedName>
    <definedName name="Z_B7CC3635_BEA1_4EB6_9397_ABEDC5D04D5E_.wvu.PrintArea" localSheetId="18" hidden="1">'Attach 14'!$A$1:$E$27</definedName>
    <definedName name="Z_B7CC3635_BEA1_4EB6_9397_ABEDC5D04D5E_.wvu.PrintArea" localSheetId="19" hidden="1">'Attach 14-IP'!$A$8:$I$222</definedName>
    <definedName name="Z_B7CC3635_BEA1_4EB6_9397_ABEDC5D04D5E_.wvu.PrintArea" localSheetId="20" hidden="1">'Attach 15'!$A$1:$E$80</definedName>
    <definedName name="Z_B7CC3635_BEA1_4EB6_9397_ABEDC5D04D5E_.wvu.PrintArea" localSheetId="21" hidden="1">'Attach 16'!$A$1:$L$94</definedName>
    <definedName name="Z_B7CC3635_BEA1_4EB6_9397_ABEDC5D04D5E_.wvu.PrintArea" localSheetId="22" hidden="1">'Attach 17'!$A$1:$E$30</definedName>
    <definedName name="Z_B7CC3635_BEA1_4EB6_9397_ABEDC5D04D5E_.wvu.PrintArea" localSheetId="23" hidden="1">'Attach 18'!$A$1:$E$31</definedName>
    <definedName name="Z_B7CC3635_BEA1_4EB6_9397_ABEDC5D04D5E_.wvu.PrintArea" localSheetId="26" hidden="1">'Attach 25'!$A$1:$E$27</definedName>
    <definedName name="Z_B7CC3635_BEA1_4EB6_9397_ABEDC5D04D5E_.wvu.PrintArea" localSheetId="3" hidden="1">'Attach 3(JV)'!$A$1:$E$26</definedName>
    <definedName name="Z_B7CC3635_BEA1_4EB6_9397_ABEDC5D04D5E_.wvu.PrintArea" localSheetId="5" hidden="1">'Attach 4'!$A$1:$G$24</definedName>
    <definedName name="Z_B7CC3635_BEA1_4EB6_9397_ABEDC5D04D5E_.wvu.PrintArea" localSheetId="6" hidden="1">'Attach 4 (A)'!$A$1:$E$26</definedName>
    <definedName name="Z_B7CC3635_BEA1_4EB6_9397_ABEDC5D04D5E_.wvu.PrintArea" localSheetId="7" hidden="1">'Attach 4 (B)'!$A$1:$E$25</definedName>
    <definedName name="Z_B7CC3635_BEA1_4EB6_9397_ABEDC5D04D5E_.wvu.PrintArea" localSheetId="8" hidden="1">'Attach 5'!$A$1:$E$28</definedName>
    <definedName name="Z_B7CC3635_BEA1_4EB6_9397_ABEDC5D04D5E_.wvu.PrintArea" localSheetId="9" hidden="1">'Attach 5A'!$A$1:$E$29</definedName>
    <definedName name="Z_B7CC3635_BEA1_4EB6_9397_ABEDC5D04D5E_.wvu.PrintArea" localSheetId="10" hidden="1">'Attach 5B'!$A$1:$E$28</definedName>
    <definedName name="Z_B7CC3635_BEA1_4EB6_9397_ABEDC5D04D5E_.wvu.PrintArea" localSheetId="11" hidden="1">'Attach 6'!$A$1:$E$27</definedName>
    <definedName name="Z_B7CC3635_BEA1_4EB6_9397_ABEDC5D04D5E_.wvu.PrintArea" localSheetId="12" hidden="1">'Attach 7'!$A$1:$E$28</definedName>
    <definedName name="Z_B7CC3635_BEA1_4EB6_9397_ABEDC5D04D5E_.wvu.PrintArea" localSheetId="24" hidden="1">Attach_18!$A$1:$E$31</definedName>
    <definedName name="Z_B7CC3635_BEA1_4EB6_9397_ABEDC5D04D5E_.wvu.PrintArea" localSheetId="25" hidden="1">'Attach-20'!$A$1:$E$36</definedName>
    <definedName name="Z_B7CC3635_BEA1_4EB6_9397_ABEDC5D04D5E_.wvu.PrintArea" localSheetId="4" hidden="1">'Attach-3 (QR)'!$A$1:$I$340</definedName>
    <definedName name="Z_B7CC3635_BEA1_4EB6_9397_ABEDC5D04D5E_.wvu.PrintArea" localSheetId="27" hidden="1">'Bid Form 1st Envelope '!$A$1:$F$124</definedName>
    <definedName name="Z_B7CC3635_BEA1_4EB6_9397_ABEDC5D04D5E_.wvu.PrintArea" localSheetId="1" hidden="1">Cover!$A$1:$E$19</definedName>
    <definedName name="Z_B7CC3635_BEA1_4EB6_9397_ABEDC5D04D5E_.wvu.PrintArea" localSheetId="2" hidden="1">'Names of Bidder'!$B$1:$D$36</definedName>
    <definedName name="Z_B7CC3635_BEA1_4EB6_9397_ABEDC5D04D5E_.wvu.Rows" localSheetId="15" hidden="1">'Attach 11'!$29:$85</definedName>
    <definedName name="Z_B7CC3635_BEA1_4EB6_9397_ABEDC5D04D5E_.wvu.Rows" localSheetId="16" hidden="1">'Attach 12'!#REF!,'Attach 12'!#REF!,'Attach 12'!#REF!,'Attach 12'!#REF!,'Attach 12'!$22:$79</definedName>
    <definedName name="Z_B7CC3635_BEA1_4EB6_9397_ABEDC5D04D5E_.wvu.Rows" localSheetId="20" hidden="1">'Attach 15'!$15:$15</definedName>
    <definedName name="Z_B7CC3635_BEA1_4EB6_9397_ABEDC5D04D5E_.wvu.Rows" localSheetId="21" hidden="1">'Attach 16'!$89:$92</definedName>
    <definedName name="Z_B7CC3635_BEA1_4EB6_9397_ABEDC5D04D5E_.wvu.Rows" localSheetId="22" hidden="1">'Attach 17'!$26:$26,'Attach 17'!$32:$209</definedName>
    <definedName name="Z_B7CC3635_BEA1_4EB6_9397_ABEDC5D04D5E_.wvu.Rows" localSheetId="23" hidden="1">'Attach 18'!$13:$13</definedName>
    <definedName name="Z_B7CC3635_BEA1_4EB6_9397_ABEDC5D04D5E_.wvu.Rows" localSheetId="26" hidden="1">'Attach 25'!$12:$12,'Attach 25'!$23:$24</definedName>
    <definedName name="Z_B7CC3635_BEA1_4EB6_9397_ABEDC5D04D5E_.wvu.Rows" localSheetId="24" hidden="1">Attach_18!$13:$13,Attach_18!$20:$28</definedName>
    <definedName name="Z_B7CC3635_BEA1_4EB6_9397_ABEDC5D04D5E_.wvu.Rows" localSheetId="25" hidden="1">'Attach-20'!$13:$13</definedName>
    <definedName name="Z_B7CC3635_BEA1_4EB6_9397_ABEDC5D04D5E_.wvu.Rows" localSheetId="4" hidden="1">'Attach-3 (QR)'!$16:$337</definedName>
    <definedName name="Z_B7CC3635_BEA1_4EB6_9397_ABEDC5D04D5E_.wvu.Rows" localSheetId="27" hidden="1">'Bid Form 1st Envelope '!$22:$23,'Bid Form 1st Envelope '!$32:$32</definedName>
    <definedName name="Z_B7CC3635_BEA1_4EB6_9397_ABEDC5D04D5E_.wvu.Rows" localSheetId="2" hidden="1">'Names of Bidder'!$10:$11,'Names of Bidder'!$23:$26,'Names of Bidder'!$28:$30</definedName>
    <definedName name="Z_B91EC26D_75AC_424B_8A9A_6507DA2B48E7_.wvu.PrintArea" localSheetId="22" hidden="1">'Attach 17'!$A$1:$E$33</definedName>
    <definedName name="Z_B91EC26D_75AC_424B_8A9A_6507DA2B48E7_.wvu.Rows" localSheetId="22" hidden="1">'Attach 17'!$26:$26,'Attach 17'!$32:$209</definedName>
    <definedName name="Z_BE615921_12B2_47E1_81BB_292B559B4C46_.wvu.Cols" localSheetId="16" hidden="1">'Attach 12'!$G:$I</definedName>
    <definedName name="Z_BE615921_12B2_47E1_81BB_292B559B4C46_.wvu.Cols" localSheetId="20" hidden="1">'Attach 15'!$F:$F,'Attach 15'!$H:$H</definedName>
    <definedName name="Z_BE615921_12B2_47E1_81BB_292B559B4C46_.wvu.Cols" localSheetId="3" hidden="1">'Attach 3(JV)'!$F:$F</definedName>
    <definedName name="Z_BE615921_12B2_47E1_81BB_292B559B4C46_.wvu.Cols" localSheetId="8" hidden="1">'Attach 5'!$H:$H</definedName>
    <definedName name="Z_BE615921_12B2_47E1_81BB_292B559B4C46_.wvu.Cols" localSheetId="11" hidden="1">'Attach 6'!$H:$H</definedName>
    <definedName name="Z_BE615921_12B2_47E1_81BB_292B559B4C46_.wvu.Cols" localSheetId="4" hidden="1">'Attach-3 (QR)'!$J:$K</definedName>
    <definedName name="Z_BE615921_12B2_47E1_81BB_292B559B4C46_.wvu.Cols" localSheetId="2" hidden="1">'Names of Bidder'!$F:$G,'Names of Bidder'!$I:$I</definedName>
    <definedName name="Z_BE615921_12B2_47E1_81BB_292B559B4C46_.wvu.PrintArea" localSheetId="14" hidden="1">'Attach 10'!$A$1:$E$20</definedName>
    <definedName name="Z_BE615921_12B2_47E1_81BB_292B559B4C46_.wvu.PrintArea" localSheetId="15" hidden="1">'Attach 11'!$A$1:$E$28</definedName>
    <definedName name="Z_BE615921_12B2_47E1_81BB_292B559B4C46_.wvu.PrintArea" localSheetId="16" hidden="1">'Attach 12'!$A$1:$E$82</definedName>
    <definedName name="Z_BE615921_12B2_47E1_81BB_292B559B4C46_.wvu.PrintArea" localSheetId="17" hidden="1">'Attach 13'!$A$1:$E$27</definedName>
    <definedName name="Z_BE615921_12B2_47E1_81BB_292B559B4C46_.wvu.PrintArea" localSheetId="18" hidden="1">'Attach 14'!$A$1:$E$29</definedName>
    <definedName name="Z_BE615921_12B2_47E1_81BB_292B559B4C46_.wvu.PrintArea" localSheetId="19" hidden="1">'Attach 14-IP'!$A$8:$I$222</definedName>
    <definedName name="Z_BE615921_12B2_47E1_81BB_292B559B4C46_.wvu.PrintArea" localSheetId="20" hidden="1">'Attach 15'!$A$1:$E$80</definedName>
    <definedName name="Z_BE615921_12B2_47E1_81BB_292B559B4C46_.wvu.PrintArea" localSheetId="21" hidden="1">'Attach 16'!$A$1:$L$94</definedName>
    <definedName name="Z_BE615921_12B2_47E1_81BB_292B559B4C46_.wvu.PrintArea" localSheetId="22" hidden="1">'Attach 17'!$A$1:$E$30</definedName>
    <definedName name="Z_BE615921_12B2_47E1_81BB_292B559B4C46_.wvu.PrintArea" localSheetId="23" hidden="1">'Attach 18'!$A$1:$E$31</definedName>
    <definedName name="Z_BE615921_12B2_47E1_81BB_292B559B4C46_.wvu.PrintArea" localSheetId="26" hidden="1">'Attach 25'!$A$1:$E$27</definedName>
    <definedName name="Z_BE615921_12B2_47E1_81BB_292B559B4C46_.wvu.PrintArea" localSheetId="3" hidden="1">'Attach 3(JV)'!$A$1:$E$26</definedName>
    <definedName name="Z_BE615921_12B2_47E1_81BB_292B559B4C46_.wvu.PrintArea" localSheetId="5" hidden="1">'Attach 4'!$A$1:$E$24</definedName>
    <definedName name="Z_BE615921_12B2_47E1_81BB_292B559B4C46_.wvu.PrintArea" localSheetId="6" hidden="1">'Attach 4 (A)'!$A$1:$E$26</definedName>
    <definedName name="Z_BE615921_12B2_47E1_81BB_292B559B4C46_.wvu.PrintArea" localSheetId="7" hidden="1">'Attach 4 (B)'!$A$1:$E$25</definedName>
    <definedName name="Z_BE615921_12B2_47E1_81BB_292B559B4C46_.wvu.PrintArea" localSheetId="8" hidden="1">'Attach 5'!$A$1:$E$28</definedName>
    <definedName name="Z_BE615921_12B2_47E1_81BB_292B559B4C46_.wvu.PrintArea" localSheetId="9" hidden="1">'Attach 5A'!$A$1:$E$29</definedName>
    <definedName name="Z_BE615921_12B2_47E1_81BB_292B559B4C46_.wvu.PrintArea" localSheetId="10" hidden="1">'Attach 5B'!$A$1:$E$28</definedName>
    <definedName name="Z_BE615921_12B2_47E1_81BB_292B559B4C46_.wvu.PrintArea" localSheetId="11" hidden="1">'Attach 6'!$A$1:$E$27</definedName>
    <definedName name="Z_BE615921_12B2_47E1_81BB_292B559B4C46_.wvu.PrintArea" localSheetId="12" hidden="1">'Attach 7'!$A$1:$E$28</definedName>
    <definedName name="Z_BE615921_12B2_47E1_81BB_292B559B4C46_.wvu.PrintArea" localSheetId="24" hidden="1">Attach_18!$A$1:$E$31</definedName>
    <definedName name="Z_BE615921_12B2_47E1_81BB_292B559B4C46_.wvu.PrintArea" localSheetId="25" hidden="1">'Attach-20'!$A$1:$E$36</definedName>
    <definedName name="Z_BE615921_12B2_47E1_81BB_292B559B4C46_.wvu.PrintArea" localSheetId="4" hidden="1">'Attach-3 (QR)'!$A$1:$I$340</definedName>
    <definedName name="Z_BE615921_12B2_47E1_81BB_292B559B4C46_.wvu.PrintArea" localSheetId="27" hidden="1">'Bid Form 1st Envelope '!$A$1:$F$124</definedName>
    <definedName name="Z_BE615921_12B2_47E1_81BB_292B559B4C46_.wvu.PrintArea" localSheetId="2" hidden="1">'Names of Bidder'!$B$1:$D$36</definedName>
    <definedName name="Z_BE615921_12B2_47E1_81BB_292B559B4C46_.wvu.PrintTitles" localSheetId="16" hidden="1">'Attach 12'!#REF!</definedName>
    <definedName name="Z_BE615921_12B2_47E1_81BB_292B559B4C46_.wvu.Rows" localSheetId="15" hidden="1">'Attach 11'!$29:$85</definedName>
    <definedName name="Z_BE615921_12B2_47E1_81BB_292B559B4C46_.wvu.Rows" localSheetId="16" hidden="1">'Attach 12'!#REF!,'Attach 12'!#REF!,'Attach 12'!#REF!,'Attach 12'!#REF!,'Attach 12'!#REF!</definedName>
    <definedName name="Z_BE615921_12B2_47E1_81BB_292B559B4C46_.wvu.Rows" localSheetId="20" hidden="1">'Attach 15'!$15:$15</definedName>
    <definedName name="Z_BE615921_12B2_47E1_81BB_292B559B4C46_.wvu.Rows" localSheetId="21" hidden="1">'Attach 16'!$89:$92</definedName>
    <definedName name="Z_BE615921_12B2_47E1_81BB_292B559B4C46_.wvu.Rows" localSheetId="22" hidden="1">'Attach 17'!$26:$26,'Attach 17'!$32:$209</definedName>
    <definedName name="Z_BE615921_12B2_47E1_81BB_292B559B4C46_.wvu.Rows" localSheetId="23" hidden="1">'Attach 18'!$13:$13</definedName>
    <definedName name="Z_BE615921_12B2_47E1_81BB_292B559B4C46_.wvu.Rows" localSheetId="26" hidden="1">'Attach 25'!$12:$12,'Attach 25'!$19:$24</definedName>
    <definedName name="Z_BE615921_12B2_47E1_81BB_292B559B4C46_.wvu.Rows" localSheetId="8" hidden="1">'Attach 5'!$4:$4</definedName>
    <definedName name="Z_BE615921_12B2_47E1_81BB_292B559B4C46_.wvu.Rows" localSheetId="24" hidden="1">Attach_18!$13:$13,Attach_18!$20:$28</definedName>
    <definedName name="Z_BE615921_12B2_47E1_81BB_292B559B4C46_.wvu.Rows" localSheetId="25" hidden="1">'Attach-20'!$13:$13</definedName>
    <definedName name="Z_BE615921_12B2_47E1_81BB_292B559B4C46_.wvu.Rows" localSheetId="2" hidden="1">'Names of Bidder'!$11:$11,'Names of Bidder'!$28:$30</definedName>
    <definedName name="Z_C7FCA09A_C3E0_4408_81A0_5CFFEB0C6237_.wvu.Cols" localSheetId="4" hidden="1">'Attach-3 (QR)'!$J:$L</definedName>
    <definedName name="Z_C7FCA09A_C3E0_4408_81A0_5CFFEB0C6237_.wvu.PrintArea" localSheetId="22" hidden="1">'Attach 17'!$A$1:$F$30</definedName>
    <definedName name="Z_C7FCA09A_C3E0_4408_81A0_5CFFEB0C6237_.wvu.PrintArea" localSheetId="4" hidden="1">'Attach-3 (QR)'!$A$1:$I$341</definedName>
    <definedName name="Z_C7FCA09A_C3E0_4408_81A0_5CFFEB0C6237_.wvu.Rows" localSheetId="22" hidden="1">'Attach 17'!$32:$209</definedName>
    <definedName name="Z_C7FCA09A_C3E0_4408_81A0_5CFFEB0C6237_.wvu.Rows" localSheetId="4" hidden="1">'Attach-3 (QR)'!$26:$30,'Attach-3 (QR)'!#REF!,'Attach-3 (QR)'!#REF!,'Attach-3 (QR)'!$61:$61,'Attach-3 (QR)'!#REF!,'Attach-3 (QR)'!#REF!,'Attach-3 (QR)'!#REF!,'Attach-3 (QR)'!#REF!,'Attach-3 (QR)'!#REF!,'Attach-3 (QR)'!#REF!,'Attach-3 (QR)'!#REF!,'Attach-3 (QR)'!#REF!,'Attach-3 (QR)'!#REF!,'Attach-3 (QR)'!#REF!,'Attach-3 (QR)'!#REF!,'Attach-3 (QR)'!#REF!,'Attach-3 (QR)'!#REF!,'Attach-3 (QR)'!#REF!,'Attach-3 (QR)'!#REF!,'Attach-3 (QR)'!#REF!,'Attach-3 (QR)'!#REF!,'Attach-3 (QR)'!#REF!,'Attach-3 (QR)'!#REF!</definedName>
    <definedName name="Z_CB7CD015_9A92_451A_BEF4_2BC98E3768DD_.wvu.Cols" localSheetId="16" hidden="1">'Attach 12'!$G:$I</definedName>
    <definedName name="Z_CB7CD015_9A92_451A_BEF4_2BC98E3768DD_.wvu.Cols" localSheetId="20" hidden="1">'Attach 15'!$H:$H</definedName>
    <definedName name="Z_CB7CD015_9A92_451A_BEF4_2BC98E3768DD_.wvu.Cols" localSheetId="8" hidden="1">'Attach 5'!$H:$H</definedName>
    <definedName name="Z_CB7CD015_9A92_451A_BEF4_2BC98E3768DD_.wvu.Cols" localSheetId="11" hidden="1">'Attach 6'!$H:$H</definedName>
    <definedName name="Z_CB7CD015_9A92_451A_BEF4_2BC98E3768DD_.wvu.PrintArea" localSheetId="14" hidden="1">'Attach 10'!$A$1:$E$22</definedName>
    <definedName name="Z_CB7CD015_9A92_451A_BEF4_2BC98E3768DD_.wvu.PrintArea" localSheetId="15" hidden="1">'Attach 11'!$A$1:$E$28</definedName>
    <definedName name="Z_CB7CD015_9A92_451A_BEF4_2BC98E3768DD_.wvu.PrintArea" localSheetId="16" hidden="1">'Attach 12'!$A$1:$E$83</definedName>
    <definedName name="Z_CB7CD015_9A92_451A_BEF4_2BC98E3768DD_.wvu.PrintArea" localSheetId="17" hidden="1">'Attach 13'!$A$1:$E$27</definedName>
    <definedName name="Z_CB7CD015_9A92_451A_BEF4_2BC98E3768DD_.wvu.PrintArea" localSheetId="18" hidden="1">'Attach 14'!$A$1:$E$29</definedName>
    <definedName name="Z_CB7CD015_9A92_451A_BEF4_2BC98E3768DD_.wvu.PrintArea" localSheetId="19" hidden="1">'Attach 14-IP'!$A$8:$I$222</definedName>
    <definedName name="Z_CB7CD015_9A92_451A_BEF4_2BC98E3768DD_.wvu.PrintArea" localSheetId="20" hidden="1">'Attach 15'!$A$1:$E$80</definedName>
    <definedName name="Z_CB7CD015_9A92_451A_BEF4_2BC98E3768DD_.wvu.PrintArea" localSheetId="21" hidden="1">'Attach 16'!$A$1:$L$94</definedName>
    <definedName name="Z_CB7CD015_9A92_451A_BEF4_2BC98E3768DD_.wvu.PrintArea" localSheetId="22" hidden="1">'Attach 17'!$A$1:$E$33</definedName>
    <definedName name="Z_CB7CD015_9A92_451A_BEF4_2BC98E3768DD_.wvu.PrintArea" localSheetId="23" hidden="1">'Attach 18'!$A$1:$E$31</definedName>
    <definedName name="Z_CB7CD015_9A92_451A_BEF4_2BC98E3768DD_.wvu.PrintArea" localSheetId="26" hidden="1">'Attach 25'!$A$1:$E$27</definedName>
    <definedName name="Z_CB7CD015_9A92_451A_BEF4_2BC98E3768DD_.wvu.PrintArea" localSheetId="3" hidden="1">'Attach 3(JV)'!$A$1:$E$28</definedName>
    <definedName name="Z_CB7CD015_9A92_451A_BEF4_2BC98E3768DD_.wvu.PrintArea" localSheetId="5" hidden="1">'Attach 4'!$A$1:$G$25</definedName>
    <definedName name="Z_CB7CD015_9A92_451A_BEF4_2BC98E3768DD_.wvu.PrintArea" localSheetId="6" hidden="1">'Attach 4 (A)'!$A$1:$E$27</definedName>
    <definedName name="Z_CB7CD015_9A92_451A_BEF4_2BC98E3768DD_.wvu.PrintArea" localSheetId="7" hidden="1">'Attach 4 (B)'!$A$1:$E$26</definedName>
    <definedName name="Z_CB7CD015_9A92_451A_BEF4_2BC98E3768DD_.wvu.PrintArea" localSheetId="8" hidden="1">'Attach 5'!$A$1:$E$28</definedName>
    <definedName name="Z_CB7CD015_9A92_451A_BEF4_2BC98E3768DD_.wvu.PrintArea" localSheetId="11" hidden="1">'Attach 6'!$A$1:$E$28</definedName>
    <definedName name="Z_CB7CD015_9A92_451A_BEF4_2BC98E3768DD_.wvu.PrintArea" localSheetId="12" hidden="1">'Attach 7'!$A$1:$E$28</definedName>
    <definedName name="Z_CB7CD015_9A92_451A_BEF4_2BC98E3768DD_.wvu.PrintArea" localSheetId="24" hidden="1">Attach_18!$A$1:$E$31</definedName>
    <definedName name="Z_CB7CD015_9A92_451A_BEF4_2BC98E3768DD_.wvu.PrintArea" localSheetId="27" hidden="1">'Bid Form 1st Envelope '!$A$1:$J$122</definedName>
    <definedName name="Z_CB7CD015_9A92_451A_BEF4_2BC98E3768DD_.wvu.PrintArea" localSheetId="2" hidden="1">'Names of Bidder'!$B$1:$D$36</definedName>
    <definedName name="Z_CB7CD015_9A92_451A_BEF4_2BC98E3768DD_.wvu.PrintTitles" localSheetId="16" hidden="1">'Attach 12'!#REF!</definedName>
    <definedName name="Z_CB7CD015_9A92_451A_BEF4_2BC98E3768DD_.wvu.Rows" localSheetId="16" hidden="1">'Attach 12'!#REF!,'Attach 12'!#REF!,'Attach 12'!#REF!,'Attach 12'!#REF!,'Attach 12'!#REF!</definedName>
    <definedName name="Z_CB7CD015_9A92_451A_BEF4_2BC98E3768DD_.wvu.Rows" localSheetId="20" hidden="1">'Attach 15'!$15:$15</definedName>
    <definedName name="Z_CB7CD015_9A92_451A_BEF4_2BC98E3768DD_.wvu.Rows" localSheetId="22" hidden="1">'Attach 17'!$26:$26,'Attach 17'!$32:$209</definedName>
    <definedName name="Z_CB7CD015_9A92_451A_BEF4_2BC98E3768DD_.wvu.Rows" localSheetId="23" hidden="1">'Attach 18'!$13:$13</definedName>
    <definedName name="Z_CB7CD015_9A92_451A_BEF4_2BC98E3768DD_.wvu.Rows" localSheetId="26" hidden="1">'Attach 25'!$12:$12,'Attach 25'!$19:$24</definedName>
    <definedName name="Z_CB7CD015_9A92_451A_BEF4_2BC98E3768DD_.wvu.Rows" localSheetId="8" hidden="1">'Attach 5'!$4:$4</definedName>
    <definedName name="Z_CB7CD015_9A92_451A_BEF4_2BC98E3768DD_.wvu.Rows" localSheetId="24" hidden="1">Attach_18!$13:$13,Attach_18!$20:$28</definedName>
    <definedName name="Z_CB7CD015_9A92_451A_BEF4_2BC98E3768DD_.wvu.Rows" localSheetId="27" hidden="1">'Bid Form 1st Envelope '!$46:$46</definedName>
    <definedName name="Z_CB7CD015_9A92_451A_BEF4_2BC98E3768DD_.wvu.Rows" localSheetId="2" hidden="1">'Names of Bidder'!$28:$30</definedName>
    <definedName name="Z_CD28740F_9825_447C_B887_B18F0232D126_.wvu.Cols" localSheetId="16" hidden="1">'Attach 12'!$G:$I</definedName>
    <definedName name="Z_CD28740F_9825_447C_B887_B18F0232D126_.wvu.Cols" localSheetId="20" hidden="1">'Attach 15'!$F:$F,'Attach 15'!$H:$H</definedName>
    <definedName name="Z_CD28740F_9825_447C_B887_B18F0232D126_.wvu.Cols" localSheetId="3" hidden="1">'Attach 3(JV)'!$F:$F</definedName>
    <definedName name="Z_CD28740F_9825_447C_B887_B18F0232D126_.wvu.Cols" localSheetId="8" hidden="1">'Attach 5'!$H:$H</definedName>
    <definedName name="Z_CD28740F_9825_447C_B887_B18F0232D126_.wvu.Cols" localSheetId="11" hidden="1">'Attach 6'!$H:$H</definedName>
    <definedName name="Z_CD28740F_9825_447C_B887_B18F0232D126_.wvu.Cols" localSheetId="1" hidden="1">Cover!$F:$F</definedName>
    <definedName name="Z_CD28740F_9825_447C_B887_B18F0232D126_.wvu.Cols" localSheetId="2" hidden="1">'Names of Bidder'!$F:$I</definedName>
    <definedName name="Z_CD28740F_9825_447C_B887_B18F0232D126_.wvu.PrintArea" localSheetId="14" hidden="1">'Attach 10'!$A$1:$E$20</definedName>
    <definedName name="Z_CD28740F_9825_447C_B887_B18F0232D126_.wvu.PrintArea" localSheetId="15" hidden="1">'Attach 11'!$A$1:$E$28</definedName>
    <definedName name="Z_CD28740F_9825_447C_B887_B18F0232D126_.wvu.PrintArea" localSheetId="16" hidden="1">'Attach 12'!$A$1:$E$82</definedName>
    <definedName name="Z_CD28740F_9825_447C_B887_B18F0232D126_.wvu.PrintArea" localSheetId="17" hidden="1">'Attach 13'!$A$1:$E$27</definedName>
    <definedName name="Z_CD28740F_9825_447C_B887_B18F0232D126_.wvu.PrintArea" localSheetId="18" hidden="1">'Attach 14'!$A$1:$E$27</definedName>
    <definedName name="Z_CD28740F_9825_447C_B887_B18F0232D126_.wvu.PrintArea" localSheetId="19" hidden="1">'Attach 14-IP'!$A$8:$I$222</definedName>
    <definedName name="Z_CD28740F_9825_447C_B887_B18F0232D126_.wvu.PrintArea" localSheetId="20" hidden="1">'Attach 15'!$A$1:$E$80</definedName>
    <definedName name="Z_CD28740F_9825_447C_B887_B18F0232D126_.wvu.PrintArea" localSheetId="21" hidden="1">'Attach 16'!$A$1:$L$94</definedName>
    <definedName name="Z_CD28740F_9825_447C_B887_B18F0232D126_.wvu.PrintArea" localSheetId="22" hidden="1">'Attach 17'!$A$1:$E$30</definedName>
    <definedName name="Z_CD28740F_9825_447C_B887_B18F0232D126_.wvu.PrintArea" localSheetId="23" hidden="1">'Attach 18'!$A$1:$E$31</definedName>
    <definedName name="Z_CD28740F_9825_447C_B887_B18F0232D126_.wvu.PrintArea" localSheetId="26" hidden="1">'Attach 25'!$A$1:$E$27</definedName>
    <definedName name="Z_CD28740F_9825_447C_B887_B18F0232D126_.wvu.PrintArea" localSheetId="3" hidden="1">'Attach 3(JV)'!$A$1:$E$26</definedName>
    <definedName name="Z_CD28740F_9825_447C_B887_B18F0232D126_.wvu.PrintArea" localSheetId="5" hidden="1">'Attach 4'!$A$1:$G$24</definedName>
    <definedName name="Z_CD28740F_9825_447C_B887_B18F0232D126_.wvu.PrintArea" localSheetId="6" hidden="1">'Attach 4 (A)'!$A$1:$E$26</definedName>
    <definedName name="Z_CD28740F_9825_447C_B887_B18F0232D126_.wvu.PrintArea" localSheetId="7" hidden="1">'Attach 4 (B)'!$A$1:$E$25</definedName>
    <definedName name="Z_CD28740F_9825_447C_B887_B18F0232D126_.wvu.PrintArea" localSheetId="8" hidden="1">'Attach 5'!$A$1:$E$28</definedName>
    <definedName name="Z_CD28740F_9825_447C_B887_B18F0232D126_.wvu.PrintArea" localSheetId="9" hidden="1">'Attach 5A'!$A$1:$E$29</definedName>
    <definedName name="Z_CD28740F_9825_447C_B887_B18F0232D126_.wvu.PrintArea" localSheetId="10" hidden="1">'Attach 5B'!$A$1:$E$28</definedName>
    <definedName name="Z_CD28740F_9825_447C_B887_B18F0232D126_.wvu.PrintArea" localSheetId="11" hidden="1">'Attach 6'!$A$1:$E$27</definedName>
    <definedName name="Z_CD28740F_9825_447C_B887_B18F0232D126_.wvu.PrintArea" localSheetId="12" hidden="1">'Attach 7'!$A$1:$E$28</definedName>
    <definedName name="Z_CD28740F_9825_447C_B887_B18F0232D126_.wvu.PrintArea" localSheetId="24" hidden="1">Attach_18!$A$1:$E$31</definedName>
    <definedName name="Z_CD28740F_9825_447C_B887_B18F0232D126_.wvu.PrintArea" localSheetId="25" hidden="1">'Attach-20'!$A$1:$E$36</definedName>
    <definedName name="Z_CD28740F_9825_447C_B887_B18F0232D126_.wvu.PrintArea" localSheetId="4" hidden="1">'Attach-3 (QR)'!$A$1:$I$340</definedName>
    <definedName name="Z_CD28740F_9825_447C_B887_B18F0232D126_.wvu.PrintArea" localSheetId="27" hidden="1">'Bid Form 1st Envelope '!$A$1:$L$124</definedName>
    <definedName name="Z_CD28740F_9825_447C_B887_B18F0232D126_.wvu.PrintArea" localSheetId="1" hidden="1">Cover!$A$1:$E$19</definedName>
    <definedName name="Z_CD28740F_9825_447C_B887_B18F0232D126_.wvu.PrintArea" localSheetId="2" hidden="1">'Names of Bidder'!$B$1:$D$36</definedName>
    <definedName name="Z_CD28740F_9825_447C_B887_B18F0232D126_.wvu.Rows" localSheetId="15" hidden="1">'Attach 11'!$29:$85</definedName>
    <definedName name="Z_CD28740F_9825_447C_B887_B18F0232D126_.wvu.Rows" localSheetId="16" hidden="1">'Attach 12'!#REF!,'Attach 12'!#REF!,'Attach 12'!#REF!,'Attach 12'!#REF!,'Attach 12'!$22:$79</definedName>
    <definedName name="Z_CD28740F_9825_447C_B887_B18F0232D126_.wvu.Rows" localSheetId="20" hidden="1">'Attach 15'!$15:$15</definedName>
    <definedName name="Z_CD28740F_9825_447C_B887_B18F0232D126_.wvu.Rows" localSheetId="21" hidden="1">'Attach 16'!$89:$92</definedName>
    <definedName name="Z_CD28740F_9825_447C_B887_B18F0232D126_.wvu.Rows" localSheetId="22" hidden="1">'Attach 17'!$26:$26,'Attach 17'!$32:$209</definedName>
    <definedName name="Z_CD28740F_9825_447C_B887_B18F0232D126_.wvu.Rows" localSheetId="23" hidden="1">'Attach 18'!$13:$13</definedName>
    <definedName name="Z_CD28740F_9825_447C_B887_B18F0232D126_.wvu.Rows" localSheetId="26" hidden="1">'Attach 25'!$12:$12,'Attach 25'!$23:$24</definedName>
    <definedName name="Z_CD28740F_9825_447C_B887_B18F0232D126_.wvu.Rows" localSheetId="24" hidden="1">Attach_18!$13:$13,Attach_18!$20:$28</definedName>
    <definedName name="Z_CD28740F_9825_447C_B887_B18F0232D126_.wvu.Rows" localSheetId="25" hidden="1">'Attach-20'!$13:$13</definedName>
    <definedName name="Z_CD28740F_9825_447C_B887_B18F0232D126_.wvu.Rows" localSheetId="4" hidden="1">'Attach-3 (QR)'!$16:$337</definedName>
    <definedName name="Z_CD28740F_9825_447C_B887_B18F0232D126_.wvu.Rows" localSheetId="27" hidden="1">'Bid Form 1st Envelope '!$32:$32</definedName>
    <definedName name="Z_CD28740F_9825_447C_B887_B18F0232D126_.wvu.Rows" localSheetId="2" hidden="1">'Names of Bidder'!$10:$11,'Names of Bidder'!$23:$26,'Names of Bidder'!$28:$30</definedName>
    <definedName name="Z_CD4CA1A8_824A_452F_BDBA_32A47C1B3013_.wvu.Cols" localSheetId="20" hidden="1">'Attach 15'!$H:$H</definedName>
    <definedName name="Z_CD4CA1A8_824A_452F_BDBA_32A47C1B3013_.wvu.Cols" localSheetId="8" hidden="1">'Attach 5'!$H:$H</definedName>
    <definedName name="Z_CD4CA1A8_824A_452F_BDBA_32A47C1B3013_.wvu.Cols" localSheetId="11" hidden="1">'Attach 6'!$H:$H</definedName>
    <definedName name="Z_CD4CA1A8_824A_452F_BDBA_32A47C1B3013_.wvu.PrintArea" localSheetId="14" hidden="1">'Attach 10'!$A$1:$E$22</definedName>
    <definedName name="Z_CD4CA1A8_824A_452F_BDBA_32A47C1B3013_.wvu.PrintArea" localSheetId="15" hidden="1">'Attach 11'!$A$1:$E$84</definedName>
    <definedName name="Z_CD4CA1A8_824A_452F_BDBA_32A47C1B3013_.wvu.PrintArea" localSheetId="16" hidden="1">'Attach 12'!$A$1:$E$83</definedName>
    <definedName name="Z_CD4CA1A8_824A_452F_BDBA_32A47C1B3013_.wvu.PrintArea" localSheetId="17" hidden="1">'Attach 13'!$A$1:$E$29</definedName>
    <definedName name="Z_CD4CA1A8_824A_452F_BDBA_32A47C1B3013_.wvu.PrintArea" localSheetId="18" hidden="1">'Attach 14'!$A$1:$E$29</definedName>
    <definedName name="Z_CD4CA1A8_824A_452F_BDBA_32A47C1B3013_.wvu.PrintArea" localSheetId="20" hidden="1">'Attach 15'!$A$1:$E$81</definedName>
    <definedName name="Z_CD4CA1A8_824A_452F_BDBA_32A47C1B3013_.wvu.PrintArea" localSheetId="21" hidden="1">'Attach 16'!$A$1:$L$94</definedName>
    <definedName name="Z_CD4CA1A8_824A_452F_BDBA_32A47C1B3013_.wvu.PrintArea" localSheetId="26" hidden="1">'Attach 25'!$A$1:$E$31</definedName>
    <definedName name="Z_CD4CA1A8_824A_452F_BDBA_32A47C1B3013_.wvu.PrintArea" localSheetId="3" hidden="1">'Attach 3(JV)'!$A$1:$E$28</definedName>
    <definedName name="Z_CD4CA1A8_824A_452F_BDBA_32A47C1B3013_.wvu.PrintArea" localSheetId="5" hidden="1">'Attach 4'!$A$1:$E$25</definedName>
    <definedName name="Z_CD4CA1A8_824A_452F_BDBA_32A47C1B3013_.wvu.PrintArea" localSheetId="6" hidden="1">'Attach 4 (A)'!$A$1:$E$27</definedName>
    <definedName name="Z_CD4CA1A8_824A_452F_BDBA_32A47C1B3013_.wvu.PrintArea" localSheetId="7" hidden="1">'Attach 4 (B)'!$A$1:$E$26</definedName>
    <definedName name="Z_CD4CA1A8_824A_452F_BDBA_32A47C1B3013_.wvu.PrintArea" localSheetId="8" hidden="1">'Attach 5'!$A$1:$E$29</definedName>
    <definedName name="Z_CD4CA1A8_824A_452F_BDBA_32A47C1B3013_.wvu.PrintArea" localSheetId="11" hidden="1">'Attach 6'!$A$1:$E$51</definedName>
    <definedName name="Z_CD4CA1A8_824A_452F_BDBA_32A47C1B3013_.wvu.PrintArea" localSheetId="12" hidden="1">'Attach 7'!$A$1:$E$28</definedName>
    <definedName name="Z_CD4CA1A8_824A_452F_BDBA_32A47C1B3013_.wvu.PrintArea" localSheetId="24" hidden="1">Attach_18!$A$1:$E$35</definedName>
    <definedName name="Z_CD4CA1A8_824A_452F_BDBA_32A47C1B3013_.wvu.PrintArea" localSheetId="2" hidden="1">'Names of Bidder'!$B$1:$D$36</definedName>
    <definedName name="Z_CD4CA1A8_824A_452F_BDBA_32A47C1B3013_.wvu.PrintTitles" localSheetId="16" hidden="1">'Attach 12'!#REF!</definedName>
    <definedName name="Z_CD4CA1A8_824A_452F_BDBA_32A47C1B3013_.wvu.Rows" localSheetId="16" hidden="1">'Attach 12'!#REF!,'Attach 12'!#REF!,'Attach 12'!#REF!,'Attach 12'!#REF!,'Attach 12'!#REF!</definedName>
    <definedName name="Z_CD4CA1A8_824A_452F_BDBA_32A47C1B3013_.wvu.Rows" localSheetId="20" hidden="1">'Attach 15'!$12:$13,'Attach 15'!$15:$15</definedName>
    <definedName name="Z_CFBF18EC_8277_4311_991B_395AF21BB33B_.wvu.Cols" localSheetId="16" hidden="1">'Attach 12'!$G:$I</definedName>
    <definedName name="Z_CFBF18EC_8277_4311_991B_395AF21BB33B_.wvu.Cols" localSheetId="20" hidden="1">'Attach 15'!$H:$H</definedName>
    <definedName name="Z_CFBF18EC_8277_4311_991B_395AF21BB33B_.wvu.Cols" localSheetId="8" hidden="1">'Attach 5'!$H:$H</definedName>
    <definedName name="Z_CFBF18EC_8277_4311_991B_395AF21BB33B_.wvu.Cols" localSheetId="11" hidden="1">'Attach 6'!$H:$H</definedName>
    <definedName name="Z_CFBF18EC_8277_4311_991B_395AF21BB33B_.wvu.PrintArea" localSheetId="14" hidden="1">'Attach 10'!$A$1:$E$20</definedName>
    <definedName name="Z_CFBF18EC_8277_4311_991B_395AF21BB33B_.wvu.PrintArea" localSheetId="15" hidden="1">'Attach 11'!$A$1:$E$28</definedName>
    <definedName name="Z_CFBF18EC_8277_4311_991B_395AF21BB33B_.wvu.PrintArea" localSheetId="16" hidden="1">'Attach 12'!$A$1:$E$83</definedName>
    <definedName name="Z_CFBF18EC_8277_4311_991B_395AF21BB33B_.wvu.PrintArea" localSheetId="17" hidden="1">'Attach 13'!$A$1:$E$27</definedName>
    <definedName name="Z_CFBF18EC_8277_4311_991B_395AF21BB33B_.wvu.PrintArea" localSheetId="18" hidden="1">'Attach 14'!$A$1:$E$29</definedName>
    <definedName name="Z_CFBF18EC_8277_4311_991B_395AF21BB33B_.wvu.PrintArea" localSheetId="19" hidden="1">'Attach 14-IP'!$A$8:$I$222</definedName>
    <definedName name="Z_CFBF18EC_8277_4311_991B_395AF21BB33B_.wvu.PrintArea" localSheetId="20" hidden="1">'Attach 15'!$A$1:$E$80</definedName>
    <definedName name="Z_CFBF18EC_8277_4311_991B_395AF21BB33B_.wvu.PrintArea" localSheetId="21" hidden="1">'Attach 16'!$A$1:$L$94</definedName>
    <definedName name="Z_CFBF18EC_8277_4311_991B_395AF21BB33B_.wvu.PrintArea" localSheetId="22" hidden="1">'Attach 17'!$A$1:$E$30</definedName>
    <definedName name="Z_CFBF18EC_8277_4311_991B_395AF21BB33B_.wvu.PrintArea" localSheetId="23" hidden="1">'Attach 18'!$A$1:$E$31</definedName>
    <definedName name="Z_CFBF18EC_8277_4311_991B_395AF21BB33B_.wvu.PrintArea" localSheetId="26" hidden="1">'Attach 25'!$A$1:$E$27</definedName>
    <definedName name="Z_CFBF18EC_8277_4311_991B_395AF21BB33B_.wvu.PrintArea" localSheetId="3" hidden="1">'Attach 3(JV)'!$A$1:$E$26</definedName>
    <definedName name="Z_CFBF18EC_8277_4311_991B_395AF21BB33B_.wvu.PrintArea" localSheetId="5" hidden="1">'Attach 4'!$A$1:$E$24</definedName>
    <definedName name="Z_CFBF18EC_8277_4311_991B_395AF21BB33B_.wvu.PrintArea" localSheetId="6" hidden="1">'Attach 4 (A)'!$A$1:$E$26</definedName>
    <definedName name="Z_CFBF18EC_8277_4311_991B_395AF21BB33B_.wvu.PrintArea" localSheetId="7" hidden="1">'Attach 4 (B)'!$A$1:$E$25</definedName>
    <definedName name="Z_CFBF18EC_8277_4311_991B_395AF21BB33B_.wvu.PrintArea" localSheetId="8" hidden="1">'Attach 5'!$A$1:$E$28</definedName>
    <definedName name="Z_CFBF18EC_8277_4311_991B_395AF21BB33B_.wvu.PrintArea" localSheetId="9" hidden="1">'Attach 5A'!$A$1:$E$29</definedName>
    <definedName name="Z_CFBF18EC_8277_4311_991B_395AF21BB33B_.wvu.PrintArea" localSheetId="10" hidden="1">'Attach 5B'!$A$1:$E$28</definedName>
    <definedName name="Z_CFBF18EC_8277_4311_991B_395AF21BB33B_.wvu.PrintArea" localSheetId="11" hidden="1">'Attach 6'!$A$1:$E$27</definedName>
    <definedName name="Z_CFBF18EC_8277_4311_991B_395AF21BB33B_.wvu.PrintArea" localSheetId="12" hidden="1">'Attach 7'!$A$1:$E$28</definedName>
    <definedName name="Z_CFBF18EC_8277_4311_991B_395AF21BB33B_.wvu.PrintArea" localSheetId="24" hidden="1">Attach_18!$A$1:$E$31</definedName>
    <definedName name="Z_CFBF18EC_8277_4311_991B_395AF21BB33B_.wvu.PrintArea" localSheetId="25" hidden="1">'Attach-20'!$A$1:$E$36</definedName>
    <definedName name="Z_CFBF18EC_8277_4311_991B_395AF21BB33B_.wvu.PrintArea" localSheetId="27" hidden="1">'Bid Form 1st Envelope '!$A$1:$F$124</definedName>
    <definedName name="Z_CFBF18EC_8277_4311_991B_395AF21BB33B_.wvu.PrintArea" localSheetId="2" hidden="1">'Names of Bidder'!$B$1:$D$36</definedName>
    <definedName name="Z_CFBF18EC_8277_4311_991B_395AF21BB33B_.wvu.PrintTitles" localSheetId="16" hidden="1">'Attach 12'!#REF!</definedName>
    <definedName name="Z_CFBF18EC_8277_4311_991B_395AF21BB33B_.wvu.Rows" localSheetId="15" hidden="1">'Attach 11'!$29:$85</definedName>
    <definedName name="Z_CFBF18EC_8277_4311_991B_395AF21BB33B_.wvu.Rows" localSheetId="16" hidden="1">'Attach 12'!#REF!,'Attach 12'!#REF!,'Attach 12'!#REF!,'Attach 12'!#REF!,'Attach 12'!#REF!</definedName>
    <definedName name="Z_CFBF18EC_8277_4311_991B_395AF21BB33B_.wvu.Rows" localSheetId="20" hidden="1">'Attach 15'!$15:$15</definedName>
    <definedName name="Z_CFBF18EC_8277_4311_991B_395AF21BB33B_.wvu.Rows" localSheetId="22" hidden="1">'Attach 17'!$26:$26,'Attach 17'!$32:$209</definedName>
    <definedName name="Z_CFBF18EC_8277_4311_991B_395AF21BB33B_.wvu.Rows" localSheetId="23" hidden="1">'Attach 18'!$13:$13</definedName>
    <definedName name="Z_CFBF18EC_8277_4311_991B_395AF21BB33B_.wvu.Rows" localSheetId="26" hidden="1">'Attach 25'!$12:$12,'Attach 25'!$19:$24</definedName>
    <definedName name="Z_CFBF18EC_8277_4311_991B_395AF21BB33B_.wvu.Rows" localSheetId="8" hidden="1">'Attach 5'!$4:$4</definedName>
    <definedName name="Z_CFBF18EC_8277_4311_991B_395AF21BB33B_.wvu.Rows" localSheetId="24" hidden="1">Attach_18!$13:$13,Attach_18!$20:$28</definedName>
    <definedName name="Z_CFBF18EC_8277_4311_991B_395AF21BB33B_.wvu.Rows" localSheetId="25" hidden="1">'Attach-20'!$13:$13</definedName>
    <definedName name="Z_CFBF18EC_8277_4311_991B_395AF21BB33B_.wvu.Rows" localSheetId="2" hidden="1">'Names of Bidder'!$28:$30</definedName>
    <definedName name="Z_D05C69EC_C4A6_4AED_AFBA_A3044FD4B3FB_.wvu.Cols" localSheetId="16" hidden="1">'Attach 12'!$G:$I</definedName>
    <definedName name="Z_D05C69EC_C4A6_4AED_AFBA_A3044FD4B3FB_.wvu.Cols" localSheetId="20" hidden="1">'Attach 15'!$F:$F,'Attach 15'!$H:$H</definedName>
    <definedName name="Z_D05C69EC_C4A6_4AED_AFBA_A3044FD4B3FB_.wvu.Cols" localSheetId="3" hidden="1">'Attach 3(JV)'!$F:$F</definedName>
    <definedName name="Z_D05C69EC_C4A6_4AED_AFBA_A3044FD4B3FB_.wvu.Cols" localSheetId="8" hidden="1">'Attach 5'!$H:$H</definedName>
    <definedName name="Z_D05C69EC_C4A6_4AED_AFBA_A3044FD4B3FB_.wvu.Cols" localSheetId="11" hidden="1">'Attach 6'!$H:$H</definedName>
    <definedName name="Z_D05C69EC_C4A6_4AED_AFBA_A3044FD4B3FB_.wvu.Cols" localSheetId="2" hidden="1">'Names of Bidder'!$F:$G,'Names of Bidder'!$I:$I</definedName>
    <definedName name="Z_D05C69EC_C4A6_4AED_AFBA_A3044FD4B3FB_.wvu.PrintArea" localSheetId="14" hidden="1">'Attach 10'!$A$1:$E$20</definedName>
    <definedName name="Z_D05C69EC_C4A6_4AED_AFBA_A3044FD4B3FB_.wvu.PrintArea" localSheetId="15" hidden="1">'Attach 11'!$A$1:$E$28</definedName>
    <definedName name="Z_D05C69EC_C4A6_4AED_AFBA_A3044FD4B3FB_.wvu.PrintArea" localSheetId="16" hidden="1">'Attach 12'!$A$1:$E$82</definedName>
    <definedName name="Z_D05C69EC_C4A6_4AED_AFBA_A3044FD4B3FB_.wvu.PrintArea" localSheetId="17" hidden="1">'Attach 13'!$A$1:$E$27</definedName>
    <definedName name="Z_D05C69EC_C4A6_4AED_AFBA_A3044FD4B3FB_.wvu.PrintArea" localSheetId="18" hidden="1">'Attach 14'!$A$1:$E$29</definedName>
    <definedName name="Z_D05C69EC_C4A6_4AED_AFBA_A3044FD4B3FB_.wvu.PrintArea" localSheetId="19" hidden="1">'Attach 14-IP'!$A$8:$I$222</definedName>
    <definedName name="Z_D05C69EC_C4A6_4AED_AFBA_A3044FD4B3FB_.wvu.PrintArea" localSheetId="20" hidden="1">'Attach 15'!$A$1:$E$80</definedName>
    <definedName name="Z_D05C69EC_C4A6_4AED_AFBA_A3044FD4B3FB_.wvu.PrintArea" localSheetId="21" hidden="1">'Attach 16'!$A$1:$L$94</definedName>
    <definedName name="Z_D05C69EC_C4A6_4AED_AFBA_A3044FD4B3FB_.wvu.PrintArea" localSheetId="22" hidden="1">'Attach 17'!$A$1:$E$30</definedName>
    <definedName name="Z_D05C69EC_C4A6_4AED_AFBA_A3044FD4B3FB_.wvu.PrintArea" localSheetId="23" hidden="1">'Attach 18'!$A$1:$E$31</definedName>
    <definedName name="Z_D05C69EC_C4A6_4AED_AFBA_A3044FD4B3FB_.wvu.PrintArea" localSheetId="26" hidden="1">'Attach 25'!$A$1:$E$27</definedName>
    <definedName name="Z_D05C69EC_C4A6_4AED_AFBA_A3044FD4B3FB_.wvu.PrintArea" localSheetId="3" hidden="1">'Attach 3(JV)'!$A$1:$E$26</definedName>
    <definedName name="Z_D05C69EC_C4A6_4AED_AFBA_A3044FD4B3FB_.wvu.PrintArea" localSheetId="5" hidden="1">'Attach 4'!$A$1:$E$24</definedName>
    <definedName name="Z_D05C69EC_C4A6_4AED_AFBA_A3044FD4B3FB_.wvu.PrintArea" localSheetId="6" hidden="1">'Attach 4 (A)'!$A$1:$E$26</definedName>
    <definedName name="Z_D05C69EC_C4A6_4AED_AFBA_A3044FD4B3FB_.wvu.PrintArea" localSheetId="7" hidden="1">'Attach 4 (B)'!$A$1:$E$25</definedName>
    <definedName name="Z_D05C69EC_C4A6_4AED_AFBA_A3044FD4B3FB_.wvu.PrintArea" localSheetId="8" hidden="1">'Attach 5'!$A$1:$E$28</definedName>
    <definedName name="Z_D05C69EC_C4A6_4AED_AFBA_A3044FD4B3FB_.wvu.PrintArea" localSheetId="9" hidden="1">'Attach 5A'!$A$1:$E$29</definedName>
    <definedName name="Z_D05C69EC_C4A6_4AED_AFBA_A3044FD4B3FB_.wvu.PrintArea" localSheetId="10" hidden="1">'Attach 5B'!$A$1:$E$28</definedName>
    <definedName name="Z_D05C69EC_C4A6_4AED_AFBA_A3044FD4B3FB_.wvu.PrintArea" localSheetId="11" hidden="1">'Attach 6'!$A$1:$E$27</definedName>
    <definedName name="Z_D05C69EC_C4A6_4AED_AFBA_A3044FD4B3FB_.wvu.PrintArea" localSheetId="12" hidden="1">'Attach 7'!$A$1:$E$28</definedName>
    <definedName name="Z_D05C69EC_C4A6_4AED_AFBA_A3044FD4B3FB_.wvu.PrintArea" localSheetId="24" hidden="1">Attach_18!$A$1:$E$31</definedName>
    <definedName name="Z_D05C69EC_C4A6_4AED_AFBA_A3044FD4B3FB_.wvu.PrintArea" localSheetId="25" hidden="1">'Attach-20'!$A$1:$E$36</definedName>
    <definedName name="Z_D05C69EC_C4A6_4AED_AFBA_A3044FD4B3FB_.wvu.PrintArea" localSheetId="4" hidden="1">'Attach-3 (QR)'!$A$1:$I$340</definedName>
    <definedName name="Z_D05C69EC_C4A6_4AED_AFBA_A3044FD4B3FB_.wvu.PrintArea" localSheetId="27" hidden="1">'Bid Form 1st Envelope '!$A$1:$F$124</definedName>
    <definedName name="Z_D05C69EC_C4A6_4AED_AFBA_A3044FD4B3FB_.wvu.PrintArea" localSheetId="2" hidden="1">'Names of Bidder'!$B$1:$D$36</definedName>
    <definedName name="Z_D05C69EC_C4A6_4AED_AFBA_A3044FD4B3FB_.wvu.PrintTitles" localSheetId="16" hidden="1">'Attach 12'!#REF!</definedName>
    <definedName name="Z_D05C69EC_C4A6_4AED_AFBA_A3044FD4B3FB_.wvu.Rows" localSheetId="15" hidden="1">'Attach 11'!$29:$85</definedName>
    <definedName name="Z_D05C69EC_C4A6_4AED_AFBA_A3044FD4B3FB_.wvu.Rows" localSheetId="16" hidden="1">'Attach 12'!#REF!</definedName>
    <definedName name="Z_D05C69EC_C4A6_4AED_AFBA_A3044FD4B3FB_.wvu.Rows" localSheetId="20" hidden="1">'Attach 15'!$15:$15</definedName>
    <definedName name="Z_D05C69EC_C4A6_4AED_AFBA_A3044FD4B3FB_.wvu.Rows" localSheetId="21" hidden="1">'Attach 16'!$89:$92</definedName>
    <definedName name="Z_D05C69EC_C4A6_4AED_AFBA_A3044FD4B3FB_.wvu.Rows" localSheetId="22" hidden="1">'Attach 17'!$26:$26,'Attach 17'!$32:$209</definedName>
    <definedName name="Z_D05C69EC_C4A6_4AED_AFBA_A3044FD4B3FB_.wvu.Rows" localSheetId="23" hidden="1">'Attach 18'!$13:$13</definedName>
    <definedName name="Z_D05C69EC_C4A6_4AED_AFBA_A3044FD4B3FB_.wvu.Rows" localSheetId="26" hidden="1">'Attach 25'!$12:$12,'Attach 25'!$19:$24</definedName>
    <definedName name="Z_D05C69EC_C4A6_4AED_AFBA_A3044FD4B3FB_.wvu.Rows" localSheetId="8" hidden="1">'Attach 5'!$4:$4</definedName>
    <definedName name="Z_D05C69EC_C4A6_4AED_AFBA_A3044FD4B3FB_.wvu.Rows" localSheetId="24" hidden="1">Attach_18!$13:$13,Attach_18!$20:$28</definedName>
    <definedName name="Z_D05C69EC_C4A6_4AED_AFBA_A3044FD4B3FB_.wvu.Rows" localSheetId="25" hidden="1">'Attach-20'!$13:$13</definedName>
    <definedName name="Z_D05C69EC_C4A6_4AED_AFBA_A3044FD4B3FB_.wvu.Rows" localSheetId="4" hidden="1">'Attach-3 (QR)'!$128:$143</definedName>
    <definedName name="Z_D05C69EC_C4A6_4AED_AFBA_A3044FD4B3FB_.wvu.Rows" localSheetId="2" hidden="1">'Names of Bidder'!$11:$11,'Names of Bidder'!$28:$30</definedName>
    <definedName name="Z_D5994A17_2357_4B78_B667_DDB5D94B6FD1_.wvu.Cols" localSheetId="4" hidden="1">'Attach-3 (QR)'!$N:$O</definedName>
    <definedName name="Z_D5994A17_2357_4B78_B667_DDB5D94B6FD1_.wvu.PrintArea" localSheetId="4" hidden="1">'Attach-3 (QR)'!$A$1:$I$341</definedName>
    <definedName name="Z_D5994A17_2357_4B78_B667_DDB5D94B6FD1_.wvu.Rows" localSheetId="4" hidden="1">'Attach-3 (QR)'!#REF!,'Attach-3 (QR)'!#REF!,'Attach-3 (QR)'!#REF!,'Attach-3 (QR)'!$218:$220</definedName>
    <definedName name="Z_DC28ED1E_3E35_4094_9C2B_5C0A1C1D459C_.wvu.Cols" localSheetId="20" hidden="1">'Attach 15'!$H:$H</definedName>
    <definedName name="Z_DC28ED1E_3E35_4094_9C2B_5C0A1C1D459C_.wvu.Cols" localSheetId="8" hidden="1">'Attach 5'!$H:$H</definedName>
    <definedName name="Z_DC28ED1E_3E35_4094_9C2B_5C0A1C1D459C_.wvu.Cols" localSheetId="11" hidden="1">'Attach 6'!$H:$H</definedName>
    <definedName name="Z_DC28ED1E_3E35_4094_9C2B_5C0A1C1D459C_.wvu.PrintArea" localSheetId="14" hidden="1">'Attach 10'!$A$1:$E$22</definedName>
    <definedName name="Z_DC28ED1E_3E35_4094_9C2B_5C0A1C1D459C_.wvu.PrintArea" localSheetId="15" hidden="1">'Attach 11'!$A$1:$E$28</definedName>
    <definedName name="Z_DC28ED1E_3E35_4094_9C2B_5C0A1C1D459C_.wvu.PrintArea" localSheetId="16" hidden="1">'Attach 12'!$A$1:$E$83</definedName>
    <definedName name="Z_DC28ED1E_3E35_4094_9C2B_5C0A1C1D459C_.wvu.PrintArea" localSheetId="17" hidden="1">'Attach 13'!$A$1:$E$29</definedName>
    <definedName name="Z_DC28ED1E_3E35_4094_9C2B_5C0A1C1D459C_.wvu.PrintArea" localSheetId="18" hidden="1">'Attach 14'!$A$1:$E$29</definedName>
    <definedName name="Z_DC28ED1E_3E35_4094_9C2B_5C0A1C1D459C_.wvu.PrintArea" localSheetId="19" hidden="1">'Attach 14-IP'!$A$8:$I$222</definedName>
    <definedName name="Z_DC28ED1E_3E35_4094_9C2B_5C0A1C1D459C_.wvu.PrintArea" localSheetId="20" hidden="1">'Attach 15'!$A$1:$E$80</definedName>
    <definedName name="Z_DC28ED1E_3E35_4094_9C2B_5C0A1C1D459C_.wvu.PrintArea" localSheetId="21" hidden="1">'Attach 16'!$A$1:$L$94</definedName>
    <definedName name="Z_DC28ED1E_3E35_4094_9C2B_5C0A1C1D459C_.wvu.PrintArea" localSheetId="22" hidden="1">'Attach 17'!$A$1:$E$33</definedName>
    <definedName name="Z_DC28ED1E_3E35_4094_9C2B_5C0A1C1D459C_.wvu.PrintArea" localSheetId="26" hidden="1">'Attach 25'!$A$1:$E$27</definedName>
    <definedName name="Z_DC28ED1E_3E35_4094_9C2B_5C0A1C1D459C_.wvu.PrintArea" localSheetId="3" hidden="1">'Attach 3(JV)'!$A$1:$E$28</definedName>
    <definedName name="Z_DC28ED1E_3E35_4094_9C2B_5C0A1C1D459C_.wvu.PrintArea" localSheetId="5" hidden="1">'Attach 4'!$A$1:$E$25</definedName>
    <definedName name="Z_DC28ED1E_3E35_4094_9C2B_5C0A1C1D459C_.wvu.PrintArea" localSheetId="6" hidden="1">'Attach 4 (A)'!$A$1:$E$27</definedName>
    <definedName name="Z_DC28ED1E_3E35_4094_9C2B_5C0A1C1D459C_.wvu.PrintArea" localSheetId="7" hidden="1">'Attach 4 (B)'!$A$1:$E$26</definedName>
    <definedName name="Z_DC28ED1E_3E35_4094_9C2B_5C0A1C1D459C_.wvu.PrintArea" localSheetId="8" hidden="1">'Attach 5'!$A$1:$E$28</definedName>
    <definedName name="Z_DC28ED1E_3E35_4094_9C2B_5C0A1C1D459C_.wvu.PrintArea" localSheetId="11" hidden="1">'Attach 6'!$A$1:$E$28</definedName>
    <definedName name="Z_DC28ED1E_3E35_4094_9C2B_5C0A1C1D459C_.wvu.PrintArea" localSheetId="12" hidden="1">'Attach 7'!$A$1:$E$28</definedName>
    <definedName name="Z_DC28ED1E_3E35_4094_9C2B_5C0A1C1D459C_.wvu.PrintArea" localSheetId="24" hidden="1">Attach_18!$A$1:$E$31</definedName>
    <definedName name="Z_DC28ED1E_3E35_4094_9C2B_5C0A1C1D459C_.wvu.PrintArea" localSheetId="27" hidden="1">'Bid Form 1st Envelope '!$A$1:$F$124</definedName>
    <definedName name="Z_DC28ED1E_3E35_4094_9C2B_5C0A1C1D459C_.wvu.PrintArea" localSheetId="2" hidden="1">'Names of Bidder'!$B$1:$D$36</definedName>
    <definedName name="Z_DC28ED1E_3E35_4094_9C2B_5C0A1C1D459C_.wvu.PrintTitles" localSheetId="16" hidden="1">'Attach 12'!#REF!</definedName>
    <definedName name="Z_DC28ED1E_3E35_4094_9C2B_5C0A1C1D459C_.wvu.Rows" localSheetId="16" hidden="1">'Attach 12'!#REF!,'Attach 12'!#REF!,'Attach 12'!#REF!</definedName>
    <definedName name="Z_DC28ED1E_3E35_4094_9C2B_5C0A1C1D459C_.wvu.Rows" localSheetId="20" hidden="1">'Attach 15'!$15:$15</definedName>
    <definedName name="Z_DC28ED1E_3E35_4094_9C2B_5C0A1C1D459C_.wvu.Rows" localSheetId="22" hidden="1">'Attach 17'!$26:$26,'Attach 17'!$32:$209</definedName>
    <definedName name="Z_DC28ED1E_3E35_4094_9C2B_5C0A1C1D459C_.wvu.Rows" localSheetId="26" hidden="1">'Attach 25'!$12:$12,'Attach 25'!$19:$24</definedName>
    <definedName name="Z_DC28ED1E_3E35_4094_9C2B_5C0A1C1D459C_.wvu.Rows" localSheetId="8" hidden="1">'Attach 5'!$4:$4</definedName>
    <definedName name="Z_DC28ED1E_3E35_4094_9C2B_5C0A1C1D459C_.wvu.Rows" localSheetId="24" hidden="1">Attach_18!$13:$13,Attach_18!$20:$28</definedName>
    <definedName name="Z_DC28ED1E_3E35_4094_9C2B_5C0A1C1D459C_.wvu.Rows" localSheetId="2" hidden="1">'Names of Bidder'!$28:$30</definedName>
    <definedName name="Z_E0F296A4_A978_4686_BFBB_37CA7822B74C_.wvu.PrintArea" localSheetId="22" hidden="1">'Attach 17'!$A$1:$E$33</definedName>
    <definedName name="Z_E0F296A4_A978_4686_BFBB_37CA7822B74C_.wvu.Rows" localSheetId="22" hidden="1">'Attach 17'!$26:$26,'Attach 17'!$32:$209</definedName>
    <definedName name="Z_E1B28BB1_ED8F_4C22_9AA1_AB162FCA7917_.wvu.Cols" localSheetId="16" hidden="1">'Attach 12'!$G:$I</definedName>
    <definedName name="Z_E1B28BB1_ED8F_4C22_9AA1_AB162FCA7917_.wvu.Cols" localSheetId="20" hidden="1">'Attach 15'!$F:$F,'Attach 15'!$H:$H</definedName>
    <definedName name="Z_E1B28BB1_ED8F_4C22_9AA1_AB162FCA7917_.wvu.Cols" localSheetId="3" hidden="1">'Attach 3(JV)'!$F:$F</definedName>
    <definedName name="Z_E1B28BB1_ED8F_4C22_9AA1_AB162FCA7917_.wvu.Cols" localSheetId="8" hidden="1">'Attach 5'!$H:$H</definedName>
    <definedName name="Z_E1B28BB1_ED8F_4C22_9AA1_AB162FCA7917_.wvu.Cols" localSheetId="11" hidden="1">'Attach 6'!$H:$H</definedName>
    <definedName name="Z_E1B28BB1_ED8F_4C22_9AA1_AB162FCA7917_.wvu.Cols" localSheetId="1" hidden="1">Cover!$F:$F</definedName>
    <definedName name="Z_E1B28BB1_ED8F_4C22_9AA1_AB162FCA7917_.wvu.Cols" localSheetId="2" hidden="1">'Names of Bidder'!$F:$I</definedName>
    <definedName name="Z_E1B28BB1_ED8F_4C22_9AA1_AB162FCA7917_.wvu.PrintArea" localSheetId="14" hidden="1">'Attach 10'!$A$1:$E$20</definedName>
    <definedName name="Z_E1B28BB1_ED8F_4C22_9AA1_AB162FCA7917_.wvu.PrintArea" localSheetId="15" hidden="1">'Attach 11'!$A$1:$E$28</definedName>
    <definedName name="Z_E1B28BB1_ED8F_4C22_9AA1_AB162FCA7917_.wvu.PrintArea" localSheetId="16" hidden="1">'Attach 12'!$A$1:$E$82</definedName>
    <definedName name="Z_E1B28BB1_ED8F_4C22_9AA1_AB162FCA7917_.wvu.PrintArea" localSheetId="17" hidden="1">'Attach 13'!$A$1:$E$27</definedName>
    <definedName name="Z_E1B28BB1_ED8F_4C22_9AA1_AB162FCA7917_.wvu.PrintArea" localSheetId="18" hidden="1">'Attach 14'!$A$1:$E$27</definedName>
    <definedName name="Z_E1B28BB1_ED8F_4C22_9AA1_AB162FCA7917_.wvu.PrintArea" localSheetId="19" hidden="1">'Attach 14-IP'!$A$8:$I$222</definedName>
    <definedName name="Z_E1B28BB1_ED8F_4C22_9AA1_AB162FCA7917_.wvu.PrintArea" localSheetId="20" hidden="1">'Attach 15'!$A$1:$E$80</definedName>
    <definedName name="Z_E1B28BB1_ED8F_4C22_9AA1_AB162FCA7917_.wvu.PrintArea" localSheetId="21" hidden="1">'Attach 16'!$A$1:$L$94</definedName>
    <definedName name="Z_E1B28BB1_ED8F_4C22_9AA1_AB162FCA7917_.wvu.PrintArea" localSheetId="22" hidden="1">'Attach 17'!$A$1:$E$30</definedName>
    <definedName name="Z_E1B28BB1_ED8F_4C22_9AA1_AB162FCA7917_.wvu.PrintArea" localSheetId="23" hidden="1">'Attach 18'!$A$1:$E$31</definedName>
    <definedName name="Z_E1B28BB1_ED8F_4C22_9AA1_AB162FCA7917_.wvu.PrintArea" localSheetId="26" hidden="1">'Attach 25'!$A$1:$E$27</definedName>
    <definedName name="Z_E1B28BB1_ED8F_4C22_9AA1_AB162FCA7917_.wvu.PrintArea" localSheetId="3" hidden="1">'Attach 3(JV)'!$A$1:$E$26</definedName>
    <definedName name="Z_E1B28BB1_ED8F_4C22_9AA1_AB162FCA7917_.wvu.PrintArea" localSheetId="5" hidden="1">'Attach 4'!$A$1:$G$24</definedName>
    <definedName name="Z_E1B28BB1_ED8F_4C22_9AA1_AB162FCA7917_.wvu.PrintArea" localSheetId="6" hidden="1">'Attach 4 (A)'!$A$1:$E$26</definedName>
    <definedName name="Z_E1B28BB1_ED8F_4C22_9AA1_AB162FCA7917_.wvu.PrintArea" localSheetId="7" hidden="1">'Attach 4 (B)'!$A$1:$E$25</definedName>
    <definedName name="Z_E1B28BB1_ED8F_4C22_9AA1_AB162FCA7917_.wvu.PrintArea" localSheetId="8" hidden="1">'Attach 5'!$A$1:$E$28</definedName>
    <definedName name="Z_E1B28BB1_ED8F_4C22_9AA1_AB162FCA7917_.wvu.PrintArea" localSheetId="9" hidden="1">'Attach 5A'!$A$1:$E$29</definedName>
    <definedName name="Z_E1B28BB1_ED8F_4C22_9AA1_AB162FCA7917_.wvu.PrintArea" localSheetId="10" hidden="1">'Attach 5B'!$A$1:$E$28</definedName>
    <definedName name="Z_E1B28BB1_ED8F_4C22_9AA1_AB162FCA7917_.wvu.PrintArea" localSheetId="11" hidden="1">'Attach 6'!$A$1:$E$27</definedName>
    <definedName name="Z_E1B28BB1_ED8F_4C22_9AA1_AB162FCA7917_.wvu.PrintArea" localSheetId="12" hidden="1">'Attach 7'!$A$1:$E$28</definedName>
    <definedName name="Z_E1B28BB1_ED8F_4C22_9AA1_AB162FCA7917_.wvu.PrintArea" localSheetId="24" hidden="1">Attach_18!$A$1:$E$31</definedName>
    <definedName name="Z_E1B28BB1_ED8F_4C22_9AA1_AB162FCA7917_.wvu.PrintArea" localSheetId="25" hidden="1">'Attach-20'!$A$1:$E$36</definedName>
    <definedName name="Z_E1B28BB1_ED8F_4C22_9AA1_AB162FCA7917_.wvu.PrintArea" localSheetId="4" hidden="1">'Attach-3 (QR)'!$A$1:$I$340</definedName>
    <definedName name="Z_E1B28BB1_ED8F_4C22_9AA1_AB162FCA7917_.wvu.PrintArea" localSheetId="27" hidden="1">'Bid Form 1st Envelope '!$A$1:$F$124</definedName>
    <definedName name="Z_E1B28BB1_ED8F_4C22_9AA1_AB162FCA7917_.wvu.PrintArea" localSheetId="1" hidden="1">Cover!$A$1:$E$19</definedName>
    <definedName name="Z_E1B28BB1_ED8F_4C22_9AA1_AB162FCA7917_.wvu.PrintArea" localSheetId="2" hidden="1">'Names of Bidder'!$B$1:$D$36</definedName>
    <definedName name="Z_E1B28BB1_ED8F_4C22_9AA1_AB162FCA7917_.wvu.Rows" localSheetId="15" hidden="1">'Attach 11'!$29:$85</definedName>
    <definedName name="Z_E1B28BB1_ED8F_4C22_9AA1_AB162FCA7917_.wvu.Rows" localSheetId="16" hidden="1">'Attach 12'!#REF!,'Attach 12'!#REF!,'Attach 12'!#REF!,'Attach 12'!#REF!,'Attach 12'!$22:$79</definedName>
    <definedName name="Z_E1B28BB1_ED8F_4C22_9AA1_AB162FCA7917_.wvu.Rows" localSheetId="20" hidden="1">'Attach 15'!$15:$15</definedName>
    <definedName name="Z_E1B28BB1_ED8F_4C22_9AA1_AB162FCA7917_.wvu.Rows" localSheetId="21" hidden="1">'Attach 16'!$89:$92</definedName>
    <definedName name="Z_E1B28BB1_ED8F_4C22_9AA1_AB162FCA7917_.wvu.Rows" localSheetId="22" hidden="1">'Attach 17'!$26:$26,'Attach 17'!$32:$209</definedName>
    <definedName name="Z_E1B28BB1_ED8F_4C22_9AA1_AB162FCA7917_.wvu.Rows" localSheetId="23" hidden="1">'Attach 18'!$13:$13</definedName>
    <definedName name="Z_E1B28BB1_ED8F_4C22_9AA1_AB162FCA7917_.wvu.Rows" localSheetId="26" hidden="1">'Attach 25'!$12:$12,'Attach 25'!$23:$24</definedName>
    <definedName name="Z_E1B28BB1_ED8F_4C22_9AA1_AB162FCA7917_.wvu.Rows" localSheetId="24" hidden="1">Attach_18!$13:$13,Attach_18!$20:$28</definedName>
    <definedName name="Z_E1B28BB1_ED8F_4C22_9AA1_AB162FCA7917_.wvu.Rows" localSheetId="25" hidden="1">'Attach-20'!$13:$13</definedName>
    <definedName name="Z_E1B28BB1_ED8F_4C22_9AA1_AB162FCA7917_.wvu.Rows" localSheetId="4" hidden="1">'Attach-3 (QR)'!$16:$337</definedName>
    <definedName name="Z_E1B28BB1_ED8F_4C22_9AA1_AB162FCA7917_.wvu.Rows" localSheetId="27" hidden="1">'Bid Form 1st Envelope '!$22:$23,'Bid Form 1st Envelope '!$32:$32</definedName>
    <definedName name="Z_E1B28BB1_ED8F_4C22_9AA1_AB162FCA7917_.wvu.Rows" localSheetId="2" hidden="1">'Names of Bidder'!$10:$11,'Names of Bidder'!$23:$26,'Names of Bidder'!$28:$30</definedName>
    <definedName name="Z_EBAEADC8_DFAF_4DD1_92A4_0349F1C8EBDD_.wvu.Cols" localSheetId="4" hidden="1">'Attach-3 (QR)'!$J:$J,'Attach-3 (QR)'!$L:$M</definedName>
    <definedName name="Z_EBAEADC8_DFAF_4DD1_92A4_0349F1C8EBDD_.wvu.PrintArea" localSheetId="4" hidden="1">'Attach-3 (QR)'!$A$1:$I$341</definedName>
    <definedName name="Z_ECEBABD0_566A_41C4_AA9A_38EA30EFEDA8_.wvu.PrintArea" localSheetId="14" hidden="1">'Attach 10'!$A$1:$E$22</definedName>
    <definedName name="Z_ECEBABD0_566A_41C4_AA9A_38EA30EFEDA8_.wvu.PrintArea" localSheetId="15" hidden="1">'Attach 11'!$A$1:$E$84</definedName>
    <definedName name="Z_ECEBABD0_566A_41C4_AA9A_38EA30EFEDA8_.wvu.PrintArea" localSheetId="16" hidden="1">'Attach 12'!$A$1:$E$83</definedName>
    <definedName name="Z_ECEBABD0_566A_41C4_AA9A_38EA30EFEDA8_.wvu.PrintArea" localSheetId="17" hidden="1">'Attach 13'!$A$1:$E$29</definedName>
    <definedName name="Z_ECEBABD0_566A_41C4_AA9A_38EA30EFEDA8_.wvu.PrintArea" localSheetId="18" hidden="1">'Attach 14'!$A$1:$E$29</definedName>
    <definedName name="Z_ECEBABD0_566A_41C4_AA9A_38EA30EFEDA8_.wvu.PrintArea" localSheetId="20" hidden="1">'Attach 15'!$A$1:$E$81</definedName>
    <definedName name="Z_ECEBABD0_566A_41C4_AA9A_38EA30EFEDA8_.wvu.PrintArea" localSheetId="21" hidden="1">'Attach 16'!$A$1:$L$94</definedName>
    <definedName name="Z_ECEBABD0_566A_41C4_AA9A_38EA30EFEDA8_.wvu.PrintArea" localSheetId="26" hidden="1">'Attach 25'!$A$1:$E$31</definedName>
    <definedName name="Z_ECEBABD0_566A_41C4_AA9A_38EA30EFEDA8_.wvu.PrintArea" localSheetId="3" hidden="1">'Attach 3(JV)'!$A$1:$E$28</definedName>
    <definedName name="Z_ECEBABD0_566A_41C4_AA9A_38EA30EFEDA8_.wvu.PrintArea" localSheetId="5" hidden="1">'Attach 4'!$A$1:$E$25</definedName>
    <definedName name="Z_ECEBABD0_566A_41C4_AA9A_38EA30EFEDA8_.wvu.PrintArea" localSheetId="6" hidden="1">'Attach 4 (A)'!$A$1:$E$27</definedName>
    <definedName name="Z_ECEBABD0_566A_41C4_AA9A_38EA30EFEDA8_.wvu.PrintArea" localSheetId="7" hidden="1">'Attach 4 (B)'!$A$1:$E$26</definedName>
    <definedName name="Z_ECEBABD0_566A_41C4_AA9A_38EA30EFEDA8_.wvu.PrintArea" localSheetId="8" hidden="1">'Attach 5'!$A$1:$E$29</definedName>
    <definedName name="Z_ECEBABD0_566A_41C4_AA9A_38EA30EFEDA8_.wvu.PrintArea" localSheetId="11" hidden="1">'Attach 6'!$A$1:$E$52</definedName>
    <definedName name="Z_ECEBABD0_566A_41C4_AA9A_38EA30EFEDA8_.wvu.PrintArea" localSheetId="12" hidden="1">'Attach 7'!$A$1:$E$28</definedName>
    <definedName name="Z_ECEBABD0_566A_41C4_AA9A_38EA30EFEDA8_.wvu.PrintArea" localSheetId="24" hidden="1">Attach_18!$A$1:$E$35</definedName>
    <definedName name="Z_ECEBABD0_566A_41C4_AA9A_38EA30EFEDA8_.wvu.PrintArea" localSheetId="27" hidden="1">'Bid Form 1st Envelope '!$A$1:$F$124</definedName>
    <definedName name="Z_ECEBABD0_566A_41C4_AA9A_38EA30EFEDA8_.wvu.PrintArea" localSheetId="2" hidden="1">'Names of Bidder'!$B$1:$D$36</definedName>
    <definedName name="Z_ECEBABD0_566A_41C4_AA9A_38EA30EFEDA8_.wvu.PrintTitles" localSheetId="16" hidden="1">'Attach 12'!#REF!</definedName>
    <definedName name="Z_F9FE2C60_2849_4C32_B532_2B1A89FFA9CD_.wvu.Cols" localSheetId="20" hidden="1">'Attach 15'!$H:$H</definedName>
    <definedName name="Z_F9FE2C60_2849_4C32_B532_2B1A89FFA9CD_.wvu.Cols" localSheetId="8" hidden="1">'Attach 5'!$H:$H</definedName>
    <definedName name="Z_F9FE2C60_2849_4C32_B532_2B1A89FFA9CD_.wvu.Cols" localSheetId="11" hidden="1">'Attach 6'!$H:$H</definedName>
    <definedName name="Z_F9FE2C60_2849_4C32_B532_2B1A89FFA9CD_.wvu.PrintArea" localSheetId="14" hidden="1">'Attach 10'!$A$1:$E$22</definedName>
    <definedName name="Z_F9FE2C60_2849_4C32_B532_2B1A89FFA9CD_.wvu.PrintArea" localSheetId="15" hidden="1">'Attach 11'!$A$1:$E$28</definedName>
    <definedName name="Z_F9FE2C60_2849_4C32_B532_2B1A89FFA9CD_.wvu.PrintArea" localSheetId="16" hidden="1">'Attach 12'!$A$1:$E$83</definedName>
    <definedName name="Z_F9FE2C60_2849_4C32_B532_2B1A89FFA9CD_.wvu.PrintArea" localSheetId="17" hidden="1">'Attach 13'!$A$1:$E$29</definedName>
    <definedName name="Z_F9FE2C60_2849_4C32_B532_2B1A89FFA9CD_.wvu.PrintArea" localSheetId="18" hidden="1">'Attach 14'!$A$1:$E$29</definedName>
    <definedName name="Z_F9FE2C60_2849_4C32_B532_2B1A89FFA9CD_.wvu.PrintArea" localSheetId="19" hidden="1">'Attach 14-IP'!$A$8:$I$222</definedName>
    <definedName name="Z_F9FE2C60_2849_4C32_B532_2B1A89FFA9CD_.wvu.PrintArea" localSheetId="20" hidden="1">'Attach 15'!$A$1:$E$80</definedName>
    <definedName name="Z_F9FE2C60_2849_4C32_B532_2B1A89FFA9CD_.wvu.PrintArea" localSheetId="21" hidden="1">'Attach 16'!$A$1:$L$94</definedName>
    <definedName name="Z_F9FE2C60_2849_4C32_B532_2B1A89FFA9CD_.wvu.PrintArea" localSheetId="22" hidden="1">'Attach 17'!$A$1:$E$33</definedName>
    <definedName name="Z_F9FE2C60_2849_4C32_B532_2B1A89FFA9CD_.wvu.PrintArea" localSheetId="26" hidden="1">'Attach 25'!$A$1:$E$27</definedName>
    <definedName name="Z_F9FE2C60_2849_4C32_B532_2B1A89FFA9CD_.wvu.PrintArea" localSheetId="3" hidden="1">'Attach 3(JV)'!$A$1:$E$28</definedName>
    <definedName name="Z_F9FE2C60_2849_4C32_B532_2B1A89FFA9CD_.wvu.PrintArea" localSheetId="5" hidden="1">'Attach 4'!$A$1:$E$25</definedName>
    <definedName name="Z_F9FE2C60_2849_4C32_B532_2B1A89FFA9CD_.wvu.PrintArea" localSheetId="6" hidden="1">'Attach 4 (A)'!$A$1:$E$27</definedName>
    <definedName name="Z_F9FE2C60_2849_4C32_B532_2B1A89FFA9CD_.wvu.PrintArea" localSheetId="7" hidden="1">'Attach 4 (B)'!$A$1:$E$26</definedName>
    <definedName name="Z_F9FE2C60_2849_4C32_B532_2B1A89FFA9CD_.wvu.PrintArea" localSheetId="8" hidden="1">'Attach 5'!$A$1:$E$28</definedName>
    <definedName name="Z_F9FE2C60_2849_4C32_B532_2B1A89FFA9CD_.wvu.PrintArea" localSheetId="11" hidden="1">'Attach 6'!$A$1:$E$28</definedName>
    <definedName name="Z_F9FE2C60_2849_4C32_B532_2B1A89FFA9CD_.wvu.PrintArea" localSheetId="12" hidden="1">'Attach 7'!$A$1:$E$28</definedName>
    <definedName name="Z_F9FE2C60_2849_4C32_B532_2B1A89FFA9CD_.wvu.PrintArea" localSheetId="24" hidden="1">Attach_18!$A$1:$E$31</definedName>
    <definedName name="Z_F9FE2C60_2849_4C32_B532_2B1A89FFA9CD_.wvu.PrintArea" localSheetId="27" hidden="1">'Bid Form 1st Envelope '!$A$1:$F$124</definedName>
    <definedName name="Z_F9FE2C60_2849_4C32_B532_2B1A89FFA9CD_.wvu.PrintArea" localSheetId="2" hidden="1">'Names of Bidder'!$B$1:$D$36</definedName>
    <definedName name="Z_F9FE2C60_2849_4C32_B532_2B1A89FFA9CD_.wvu.PrintTitles" localSheetId="16" hidden="1">'Attach 12'!#REF!</definedName>
    <definedName name="Z_F9FE2C60_2849_4C32_B532_2B1A89FFA9CD_.wvu.Rows" localSheetId="16" hidden="1">'Attach 12'!#REF!,'Attach 12'!#REF!,'Attach 12'!#REF!</definedName>
    <definedName name="Z_F9FE2C60_2849_4C32_B532_2B1A89FFA9CD_.wvu.Rows" localSheetId="20" hidden="1">'Attach 15'!$15:$15</definedName>
    <definedName name="Z_F9FE2C60_2849_4C32_B532_2B1A89FFA9CD_.wvu.Rows" localSheetId="22" hidden="1">'Attach 17'!$26:$26,'Attach 17'!$32:$209</definedName>
    <definedName name="Z_F9FE2C60_2849_4C32_B532_2B1A89FFA9CD_.wvu.Rows" localSheetId="26" hidden="1">'Attach 25'!$12:$12,'Attach 25'!$19:$24</definedName>
    <definedName name="Z_F9FE2C60_2849_4C32_B532_2B1A89FFA9CD_.wvu.Rows" localSheetId="8" hidden="1">'Attach 5'!$4:$4</definedName>
    <definedName name="Z_F9FE2C60_2849_4C32_B532_2B1A89FFA9CD_.wvu.Rows" localSheetId="24" hidden="1">Attach_18!$13:$13,Attach_18!$20:$28</definedName>
    <definedName name="Z_F9FE2C60_2849_4C32_B532_2B1A89FFA9CD_.wvu.Rows" localSheetId="2" hidden="1">'Names of Bidder'!$28:$30</definedName>
    <definedName name="Z_FADCBE67_C557_4BB1_9129_D4D2EFCC4742_.wvu.Cols" localSheetId="16" hidden="1">'Attach 12'!$G:$I</definedName>
    <definedName name="Z_FADCBE67_C557_4BB1_9129_D4D2EFCC4742_.wvu.Cols" localSheetId="20" hidden="1">'Attach 15'!$F:$F,'Attach 15'!$H:$H</definedName>
    <definedName name="Z_FADCBE67_C557_4BB1_9129_D4D2EFCC4742_.wvu.Cols" localSheetId="3" hidden="1">'Attach 3(JV)'!$F:$F</definedName>
    <definedName name="Z_FADCBE67_C557_4BB1_9129_D4D2EFCC4742_.wvu.Cols" localSheetId="8" hidden="1">'Attach 5'!$H:$H</definedName>
    <definedName name="Z_FADCBE67_C557_4BB1_9129_D4D2EFCC4742_.wvu.Cols" localSheetId="11" hidden="1">'Attach 6'!$H:$H</definedName>
    <definedName name="Z_FADCBE67_C557_4BB1_9129_D4D2EFCC4742_.wvu.Cols" localSheetId="1" hidden="1">Cover!$F:$F</definedName>
    <definedName name="Z_FADCBE67_C557_4BB1_9129_D4D2EFCC4742_.wvu.Cols" localSheetId="2" hidden="1">'Names of Bidder'!$F:$I</definedName>
    <definedName name="Z_FADCBE67_C557_4BB1_9129_D4D2EFCC4742_.wvu.PrintArea" localSheetId="14" hidden="1">'Attach 10'!$A$1:$E$20</definedName>
    <definedName name="Z_FADCBE67_C557_4BB1_9129_D4D2EFCC4742_.wvu.PrintArea" localSheetId="15" hidden="1">'Attach 11'!$A$1:$E$28</definedName>
    <definedName name="Z_FADCBE67_C557_4BB1_9129_D4D2EFCC4742_.wvu.PrintArea" localSheetId="16" hidden="1">'Attach 12'!$A$1:$E$82</definedName>
    <definedName name="Z_FADCBE67_C557_4BB1_9129_D4D2EFCC4742_.wvu.PrintArea" localSheetId="17" hidden="1">'Attach 13'!$A$1:$E$27</definedName>
    <definedName name="Z_FADCBE67_C557_4BB1_9129_D4D2EFCC4742_.wvu.PrintArea" localSheetId="18" hidden="1">'Attach 14'!$A$1:$E$27</definedName>
    <definedName name="Z_FADCBE67_C557_4BB1_9129_D4D2EFCC4742_.wvu.PrintArea" localSheetId="19" hidden="1">'Attach 14-IP'!$A$8:$I$222</definedName>
    <definedName name="Z_FADCBE67_C557_4BB1_9129_D4D2EFCC4742_.wvu.PrintArea" localSheetId="20" hidden="1">'Attach 15'!$A$1:$E$80</definedName>
    <definedName name="Z_FADCBE67_C557_4BB1_9129_D4D2EFCC4742_.wvu.PrintArea" localSheetId="21" hidden="1">'Attach 16'!$A$1:$L$94</definedName>
    <definedName name="Z_FADCBE67_C557_4BB1_9129_D4D2EFCC4742_.wvu.PrintArea" localSheetId="22" hidden="1">'Attach 17'!$A$1:$E$30</definedName>
    <definedName name="Z_FADCBE67_C557_4BB1_9129_D4D2EFCC4742_.wvu.PrintArea" localSheetId="23" hidden="1">'Attach 18'!$A$1:$E$31</definedName>
    <definedName name="Z_FADCBE67_C557_4BB1_9129_D4D2EFCC4742_.wvu.PrintArea" localSheetId="26" hidden="1">'Attach 25'!$A$1:$E$27</definedName>
    <definedName name="Z_FADCBE67_C557_4BB1_9129_D4D2EFCC4742_.wvu.PrintArea" localSheetId="3" hidden="1">'Attach 3(JV)'!$A$1:$E$26</definedName>
    <definedName name="Z_FADCBE67_C557_4BB1_9129_D4D2EFCC4742_.wvu.PrintArea" localSheetId="5" hidden="1">'Attach 4'!$A$1:$G$24</definedName>
    <definedName name="Z_FADCBE67_C557_4BB1_9129_D4D2EFCC4742_.wvu.PrintArea" localSheetId="6" hidden="1">'Attach 4 (A)'!$A$1:$E$26</definedName>
    <definedName name="Z_FADCBE67_C557_4BB1_9129_D4D2EFCC4742_.wvu.PrintArea" localSheetId="7" hidden="1">'Attach 4 (B)'!$A$1:$E$25</definedName>
    <definedName name="Z_FADCBE67_C557_4BB1_9129_D4D2EFCC4742_.wvu.PrintArea" localSheetId="8" hidden="1">'Attach 5'!$A$1:$E$28</definedName>
    <definedName name="Z_FADCBE67_C557_4BB1_9129_D4D2EFCC4742_.wvu.PrintArea" localSheetId="9" hidden="1">'Attach 5A'!$A$1:$E$29</definedName>
    <definedName name="Z_FADCBE67_C557_4BB1_9129_D4D2EFCC4742_.wvu.PrintArea" localSheetId="10" hidden="1">'Attach 5B'!$A$1:$E$28</definedName>
    <definedName name="Z_FADCBE67_C557_4BB1_9129_D4D2EFCC4742_.wvu.PrintArea" localSheetId="11" hidden="1">'Attach 6'!$A$1:$E$27</definedName>
    <definedName name="Z_FADCBE67_C557_4BB1_9129_D4D2EFCC4742_.wvu.PrintArea" localSheetId="12" hidden="1">'Attach 7'!$A$1:$E$28</definedName>
    <definedName name="Z_FADCBE67_C557_4BB1_9129_D4D2EFCC4742_.wvu.PrintArea" localSheetId="24" hidden="1">Attach_18!$A$1:$E$31</definedName>
    <definedName name="Z_FADCBE67_C557_4BB1_9129_D4D2EFCC4742_.wvu.PrintArea" localSheetId="25" hidden="1">'Attach-20'!$A$1:$E$36</definedName>
    <definedName name="Z_FADCBE67_C557_4BB1_9129_D4D2EFCC4742_.wvu.PrintArea" localSheetId="4" hidden="1">'Attach-3 (QR)'!$A$1:$I$340</definedName>
    <definedName name="Z_FADCBE67_C557_4BB1_9129_D4D2EFCC4742_.wvu.PrintArea" localSheetId="27" hidden="1">'Bid Form 1st Envelope '!$A$1:$L$124</definedName>
    <definedName name="Z_FADCBE67_C557_4BB1_9129_D4D2EFCC4742_.wvu.PrintArea" localSheetId="1" hidden="1">Cover!$A$1:$E$19</definedName>
    <definedName name="Z_FADCBE67_C557_4BB1_9129_D4D2EFCC4742_.wvu.PrintArea" localSheetId="2" hidden="1">'Names of Bidder'!$B$1:$D$36</definedName>
    <definedName name="Z_FADCBE67_C557_4BB1_9129_D4D2EFCC4742_.wvu.Rows" localSheetId="15" hidden="1">'Attach 11'!$29:$85</definedName>
    <definedName name="Z_FADCBE67_C557_4BB1_9129_D4D2EFCC4742_.wvu.Rows" localSheetId="16" hidden="1">'Attach 12'!#REF!,'Attach 12'!#REF!,'Attach 12'!#REF!,'Attach 12'!#REF!,'Attach 12'!$22:$79</definedName>
    <definedName name="Z_FADCBE67_C557_4BB1_9129_D4D2EFCC4742_.wvu.Rows" localSheetId="20" hidden="1">'Attach 15'!$15:$15</definedName>
    <definedName name="Z_FADCBE67_C557_4BB1_9129_D4D2EFCC4742_.wvu.Rows" localSheetId="21" hidden="1">'Attach 16'!$89:$92</definedName>
    <definedName name="Z_FADCBE67_C557_4BB1_9129_D4D2EFCC4742_.wvu.Rows" localSheetId="22" hidden="1">'Attach 17'!$26:$26,'Attach 17'!$32:$209</definedName>
    <definedName name="Z_FADCBE67_C557_4BB1_9129_D4D2EFCC4742_.wvu.Rows" localSheetId="23" hidden="1">'Attach 18'!$13:$13</definedName>
    <definedName name="Z_FADCBE67_C557_4BB1_9129_D4D2EFCC4742_.wvu.Rows" localSheetId="26" hidden="1">'Attach 25'!$12:$12,'Attach 25'!$23:$24</definedName>
    <definedName name="Z_FADCBE67_C557_4BB1_9129_D4D2EFCC4742_.wvu.Rows" localSheetId="24" hidden="1">Attach_18!$13:$13,Attach_18!$20:$28</definedName>
    <definedName name="Z_FADCBE67_C557_4BB1_9129_D4D2EFCC4742_.wvu.Rows" localSheetId="25" hidden="1">'Attach-20'!$13:$13</definedName>
    <definedName name="Z_FADCBE67_C557_4BB1_9129_D4D2EFCC4742_.wvu.Rows" localSheetId="4" hidden="1">'Attach-3 (QR)'!$16:$337</definedName>
    <definedName name="Z_FADCBE67_C557_4BB1_9129_D4D2EFCC4742_.wvu.Rows" localSheetId="27" hidden="1">'Bid Form 1st Envelope '!$22:$23,'Bid Form 1st Envelope '!$32:$32</definedName>
    <definedName name="Z_FADCBE67_C557_4BB1_9129_D4D2EFCC4742_.wvu.Rows" localSheetId="2" hidden="1">'Names of Bidder'!$10:$11,'Names of Bidder'!$23:$26,'Names of Bidder'!$28:$30</definedName>
    <definedName name="Z_FC200EB0_6614_47DB_96CE_7610471486D9_.wvu.Cols" localSheetId="16" hidden="1">'Attach 12'!$G:$I</definedName>
    <definedName name="Z_FC200EB0_6614_47DB_96CE_7610471486D9_.wvu.Cols" localSheetId="20" hidden="1">'Attach 15'!$F:$F,'Attach 15'!$H:$H</definedName>
    <definedName name="Z_FC200EB0_6614_47DB_96CE_7610471486D9_.wvu.Cols" localSheetId="3" hidden="1">'Attach 3(JV)'!$F:$F</definedName>
    <definedName name="Z_FC200EB0_6614_47DB_96CE_7610471486D9_.wvu.Cols" localSheetId="8" hidden="1">'Attach 5'!$H:$H</definedName>
    <definedName name="Z_FC200EB0_6614_47DB_96CE_7610471486D9_.wvu.Cols" localSheetId="11" hidden="1">'Attach 6'!$H:$H</definedName>
    <definedName name="Z_FC200EB0_6614_47DB_96CE_7610471486D9_.wvu.Cols" localSheetId="2" hidden="1">'Names of Bidder'!$F:$I</definedName>
    <definedName name="Z_FC200EB0_6614_47DB_96CE_7610471486D9_.wvu.PrintArea" localSheetId="14" hidden="1">'Attach 10'!$A$1:$E$20</definedName>
    <definedName name="Z_FC200EB0_6614_47DB_96CE_7610471486D9_.wvu.PrintArea" localSheetId="15" hidden="1">'Attach 11'!$A$1:$E$28</definedName>
    <definedName name="Z_FC200EB0_6614_47DB_96CE_7610471486D9_.wvu.PrintArea" localSheetId="16" hidden="1">'Attach 12'!$A$1:$E$82</definedName>
    <definedName name="Z_FC200EB0_6614_47DB_96CE_7610471486D9_.wvu.PrintArea" localSheetId="17" hidden="1">'Attach 13'!$A$1:$E$27</definedName>
    <definedName name="Z_FC200EB0_6614_47DB_96CE_7610471486D9_.wvu.PrintArea" localSheetId="18" hidden="1">'Attach 14'!$A$1:$E$27</definedName>
    <definedName name="Z_FC200EB0_6614_47DB_96CE_7610471486D9_.wvu.PrintArea" localSheetId="19" hidden="1">'Attach 14-IP'!$A$8:$I$222</definedName>
    <definedName name="Z_FC200EB0_6614_47DB_96CE_7610471486D9_.wvu.PrintArea" localSheetId="20" hidden="1">'Attach 15'!$A$1:$E$80</definedName>
    <definedName name="Z_FC200EB0_6614_47DB_96CE_7610471486D9_.wvu.PrintArea" localSheetId="21" hidden="1">'Attach 16'!$A$1:$L$94</definedName>
    <definedName name="Z_FC200EB0_6614_47DB_96CE_7610471486D9_.wvu.PrintArea" localSheetId="22" hidden="1">'Attach 17'!$A$1:$E$30</definedName>
    <definedName name="Z_FC200EB0_6614_47DB_96CE_7610471486D9_.wvu.PrintArea" localSheetId="23" hidden="1">'Attach 18'!$A$1:$E$31</definedName>
    <definedName name="Z_FC200EB0_6614_47DB_96CE_7610471486D9_.wvu.PrintArea" localSheetId="26" hidden="1">'Attach 25'!$A$1:$E$27</definedName>
    <definedName name="Z_FC200EB0_6614_47DB_96CE_7610471486D9_.wvu.PrintArea" localSheetId="3" hidden="1">'Attach 3(JV)'!$A$1:$E$26</definedName>
    <definedName name="Z_FC200EB0_6614_47DB_96CE_7610471486D9_.wvu.PrintArea" localSheetId="5" hidden="1">'Attach 4'!$A$1:$E$24</definedName>
    <definedName name="Z_FC200EB0_6614_47DB_96CE_7610471486D9_.wvu.PrintArea" localSheetId="6" hidden="1">'Attach 4 (A)'!$A$1:$E$26</definedName>
    <definedName name="Z_FC200EB0_6614_47DB_96CE_7610471486D9_.wvu.PrintArea" localSheetId="7" hidden="1">'Attach 4 (B)'!$A$1:$E$25</definedName>
    <definedName name="Z_FC200EB0_6614_47DB_96CE_7610471486D9_.wvu.PrintArea" localSheetId="8" hidden="1">'Attach 5'!$A$1:$E$28</definedName>
    <definedName name="Z_FC200EB0_6614_47DB_96CE_7610471486D9_.wvu.PrintArea" localSheetId="9" hidden="1">'Attach 5A'!$A$1:$E$29</definedName>
    <definedName name="Z_FC200EB0_6614_47DB_96CE_7610471486D9_.wvu.PrintArea" localSheetId="10" hidden="1">'Attach 5B'!$A$1:$E$28</definedName>
    <definedName name="Z_FC200EB0_6614_47DB_96CE_7610471486D9_.wvu.PrintArea" localSheetId="11" hidden="1">'Attach 6'!$A$1:$E$27</definedName>
    <definedName name="Z_FC200EB0_6614_47DB_96CE_7610471486D9_.wvu.PrintArea" localSheetId="12" hidden="1">'Attach 7'!$A$1:$E$28</definedName>
    <definedName name="Z_FC200EB0_6614_47DB_96CE_7610471486D9_.wvu.PrintArea" localSheetId="24" hidden="1">Attach_18!$A$1:$E$31</definedName>
    <definedName name="Z_FC200EB0_6614_47DB_96CE_7610471486D9_.wvu.PrintArea" localSheetId="25" hidden="1">'Attach-20'!$A$1:$E$36</definedName>
    <definedName name="Z_FC200EB0_6614_47DB_96CE_7610471486D9_.wvu.PrintArea" localSheetId="4" hidden="1">'Attach-3 (QR)'!$A$1:$I$340</definedName>
    <definedName name="Z_FC200EB0_6614_47DB_96CE_7610471486D9_.wvu.PrintArea" localSheetId="27" hidden="1">'Bid Form 1st Envelope '!$A$1:$F$124</definedName>
    <definedName name="Z_FC200EB0_6614_47DB_96CE_7610471486D9_.wvu.PrintArea" localSheetId="2" hidden="1">'Names of Bidder'!$B$1:$D$36</definedName>
    <definedName name="Z_FC200EB0_6614_47DB_96CE_7610471486D9_.wvu.Rows" localSheetId="15" hidden="1">'Attach 11'!$29:$85</definedName>
    <definedName name="Z_FC200EB0_6614_47DB_96CE_7610471486D9_.wvu.Rows" localSheetId="16" hidden="1">'Attach 12'!#REF!,'Attach 12'!#REF!,'Attach 12'!$22:$79</definedName>
    <definedName name="Z_FC200EB0_6614_47DB_96CE_7610471486D9_.wvu.Rows" localSheetId="20" hidden="1">'Attach 15'!$15:$15</definedName>
    <definedName name="Z_FC200EB0_6614_47DB_96CE_7610471486D9_.wvu.Rows" localSheetId="21" hidden="1">'Attach 16'!$89:$92</definedName>
    <definedName name="Z_FC200EB0_6614_47DB_96CE_7610471486D9_.wvu.Rows" localSheetId="22" hidden="1">'Attach 17'!$26:$26,'Attach 17'!$32:$209</definedName>
    <definedName name="Z_FC200EB0_6614_47DB_96CE_7610471486D9_.wvu.Rows" localSheetId="23" hidden="1">'Attach 18'!$13:$13</definedName>
    <definedName name="Z_FC200EB0_6614_47DB_96CE_7610471486D9_.wvu.Rows" localSheetId="26" hidden="1">'Attach 25'!$12:$12,'Attach 25'!$23:$24</definedName>
    <definedName name="Z_FC200EB0_6614_47DB_96CE_7610471486D9_.wvu.Rows" localSheetId="24" hidden="1">Attach_18!$13:$13,Attach_18!$20:$28</definedName>
    <definedName name="Z_FC200EB0_6614_47DB_96CE_7610471486D9_.wvu.Rows" localSheetId="25" hidden="1">'Attach-20'!$13:$13</definedName>
    <definedName name="Z_FC200EB0_6614_47DB_96CE_7610471486D9_.wvu.Rows" localSheetId="4" hidden="1">'Attach-3 (QR)'!$16:$337</definedName>
    <definedName name="Z_FC200EB0_6614_47DB_96CE_7610471486D9_.wvu.Rows" localSheetId="27" hidden="1">'Bid Form 1st Envelope '!$32:$32</definedName>
    <definedName name="Z_FC200EB0_6614_47DB_96CE_7610471486D9_.wvu.Rows" localSheetId="2" hidden="1">'Names of Bidder'!$10:$11,'Names of Bidder'!$23:$26,'Names of Bidder'!$28:$30</definedName>
    <definedName name="Z_FD87D35E_89F5_48A1_8A83_CC8E962AB32F_.wvu.Cols" localSheetId="4" hidden="1">'Attach-3 (QR)'!$N:$O</definedName>
    <definedName name="Z_FD87D35E_89F5_48A1_8A83_CC8E962AB32F_.wvu.PrintArea" localSheetId="4" hidden="1">'Attach-3 (QR)'!$A$1:$I$341</definedName>
    <definedName name="Z_FD87D35E_89F5_48A1_8A83_CC8E962AB32F_.wvu.Rows" localSheetId="4" hidden="1">'Attach-3 (QR)'!#REF!,'Attach-3 (QR)'!#REF!,'Attach-3 (QR)'!#REF!,'Attach-3 (QR)'!$160:$160,'Attach-3 (QR)'!#REF!,'Attach-3 (QR)'!#REF!,'Attach-3 (QR)'!$218:$220,'Attach-3 (QR)'!$239:$278,'Attach-3 (QR)'!$282:$290,'Attach-3 (QR)'!$306:$316</definedName>
    <definedName name="Z_FE4EC9C4_31B9_4D40_8323_5B16C3BC840F_.wvu.Cols" localSheetId="20" hidden="1">'Attach 15'!$H:$H</definedName>
    <definedName name="Z_FE4EC9C4_31B9_4D40_8323_5B16C3BC840F_.wvu.Cols" localSheetId="8" hidden="1">'Attach 5'!$H:$H</definedName>
    <definedName name="Z_FE4EC9C4_31B9_4D40_8323_5B16C3BC840F_.wvu.Cols" localSheetId="11" hidden="1">'Attach 6'!$H:$H</definedName>
    <definedName name="Z_FE4EC9C4_31B9_4D40_8323_5B16C3BC840F_.wvu.PrintArea" localSheetId="14" hidden="1">'Attach 10'!$A$1:$E$22</definedName>
    <definedName name="Z_FE4EC9C4_31B9_4D40_8323_5B16C3BC840F_.wvu.PrintArea" localSheetId="15" hidden="1">'Attach 11'!$A$1:$E$28</definedName>
    <definedName name="Z_FE4EC9C4_31B9_4D40_8323_5B16C3BC840F_.wvu.PrintArea" localSheetId="16" hidden="1">'Attach 12'!$A$1:$E$83</definedName>
    <definedName name="Z_FE4EC9C4_31B9_4D40_8323_5B16C3BC840F_.wvu.PrintArea" localSheetId="17" hidden="1">'Attach 13'!$A$1:$E$29</definedName>
    <definedName name="Z_FE4EC9C4_31B9_4D40_8323_5B16C3BC840F_.wvu.PrintArea" localSheetId="18" hidden="1">'Attach 14'!$A$1:$E$29</definedName>
    <definedName name="Z_FE4EC9C4_31B9_4D40_8323_5B16C3BC840F_.wvu.PrintArea" localSheetId="19" hidden="1">'Attach 14-IP'!$A$8:$I$222</definedName>
    <definedName name="Z_FE4EC9C4_31B9_4D40_8323_5B16C3BC840F_.wvu.PrintArea" localSheetId="20" hidden="1">'Attach 15'!$A$1:$E$80</definedName>
    <definedName name="Z_FE4EC9C4_31B9_4D40_8323_5B16C3BC840F_.wvu.PrintArea" localSheetId="21" hidden="1">'Attach 16'!$A$1:$L$94</definedName>
    <definedName name="Z_FE4EC9C4_31B9_4D40_8323_5B16C3BC840F_.wvu.PrintArea" localSheetId="22" hidden="1">'Attach 17'!$A$1:$E$33</definedName>
    <definedName name="Z_FE4EC9C4_31B9_4D40_8323_5B16C3BC840F_.wvu.PrintArea" localSheetId="26" hidden="1">'Attach 25'!$A$1:$E$27</definedName>
    <definedName name="Z_FE4EC9C4_31B9_4D40_8323_5B16C3BC840F_.wvu.PrintArea" localSheetId="3" hidden="1">'Attach 3(JV)'!$A$1:$E$28</definedName>
    <definedName name="Z_FE4EC9C4_31B9_4D40_8323_5B16C3BC840F_.wvu.PrintArea" localSheetId="5" hidden="1">'Attach 4'!$A$1:$E$25</definedName>
    <definedName name="Z_FE4EC9C4_31B9_4D40_8323_5B16C3BC840F_.wvu.PrintArea" localSheetId="6" hidden="1">'Attach 4 (A)'!$A$1:$E$27</definedName>
    <definedName name="Z_FE4EC9C4_31B9_4D40_8323_5B16C3BC840F_.wvu.PrintArea" localSheetId="7" hidden="1">'Attach 4 (B)'!$A$1:$E$26</definedName>
    <definedName name="Z_FE4EC9C4_31B9_4D40_8323_5B16C3BC840F_.wvu.PrintArea" localSheetId="8" hidden="1">'Attach 5'!$A$1:$E$28</definedName>
    <definedName name="Z_FE4EC9C4_31B9_4D40_8323_5B16C3BC840F_.wvu.PrintArea" localSheetId="11" hidden="1">'Attach 6'!$A$1:$E$28</definedName>
    <definedName name="Z_FE4EC9C4_31B9_4D40_8323_5B16C3BC840F_.wvu.PrintArea" localSheetId="12" hidden="1">'Attach 7'!$A$1:$E$28</definedName>
    <definedName name="Z_FE4EC9C4_31B9_4D40_8323_5B16C3BC840F_.wvu.PrintArea" localSheetId="24" hidden="1">Attach_18!$A$1:$E$31</definedName>
    <definedName name="Z_FE4EC9C4_31B9_4D40_8323_5B16C3BC840F_.wvu.PrintArea" localSheetId="27" hidden="1">'Bid Form 1st Envelope '!$A$1:$F$124</definedName>
    <definedName name="Z_FE4EC9C4_31B9_4D40_8323_5B16C3BC840F_.wvu.PrintArea" localSheetId="2" hidden="1">'Names of Bidder'!$B$1:$D$36</definedName>
    <definedName name="Z_FE4EC9C4_31B9_4D40_8323_5B16C3BC840F_.wvu.PrintTitles" localSheetId="16" hidden="1">'Attach 12'!#REF!</definedName>
    <definedName name="Z_FE4EC9C4_31B9_4D40_8323_5B16C3BC840F_.wvu.Rows" localSheetId="16" hidden="1">'Attach 12'!#REF!,'Attach 12'!#REF!,'Attach 12'!#REF!</definedName>
    <definedName name="Z_FE4EC9C4_31B9_4D40_8323_5B16C3BC840F_.wvu.Rows" localSheetId="20" hidden="1">'Attach 15'!$15:$15</definedName>
    <definedName name="Z_FE4EC9C4_31B9_4D40_8323_5B16C3BC840F_.wvu.Rows" localSheetId="22" hidden="1">'Attach 17'!$26:$26,'Attach 17'!$32:$209</definedName>
    <definedName name="Z_FE4EC9C4_31B9_4D40_8323_5B16C3BC840F_.wvu.Rows" localSheetId="26" hidden="1">'Attach 25'!$12:$12,'Attach 25'!$19:$24</definedName>
    <definedName name="Z_FE4EC9C4_31B9_4D40_8323_5B16C3BC840F_.wvu.Rows" localSheetId="8" hidden="1">'Attach 5'!$4:$4</definedName>
    <definedName name="Z_FE4EC9C4_31B9_4D40_8323_5B16C3BC840F_.wvu.Rows" localSheetId="24" hidden="1">Attach_18!$13:$13,Attach_18!$20:$28</definedName>
    <definedName name="Z_FE4EC9C4_31B9_4D40_8323_5B16C3BC840F_.wvu.Rows" localSheetId="2" hidden="1">'Names of Bidder'!$28:$30</definedName>
  </definedNames>
  <calcPr calcId="191029"/>
  <customWorkbookViews>
    <customWorkbookView name="Ankit Vaishnav  - Personal View" guid="{B7CC3635-BEA1-4EB6-9397-ABEDC5D04D5E}" mergeInterval="0" personalView="1" maximized="1" xWindow="-8" yWindow="-8" windowWidth="1936" windowHeight="1048" tabRatio="781" activeSheetId="28"/>
    <customWorkbookView name="Ram Lal {Ram Lal} - Personal View" guid="{7518E083-431A-45D0-A3DD-DF0866826B90}" mergeInterval="0" personalView="1" maximized="1" xWindow="-8" yWindow="-8" windowWidth="1936" windowHeight="1056" tabRatio="781" activeSheetId="28"/>
    <customWorkbookView name="Samrat Jain {Samrat Jain} - Personal View" guid="{CD28740F-9825-447C-B887-B18F0232D126}" mergeInterval="0" personalView="1" maximized="1" xWindow="-8" yWindow="-8" windowWidth="1936" windowHeight="1056" tabRatio="781" activeSheetId="2" showComments="commIndAndComment"/>
    <customWorkbookView name="60003018 - Personal View" guid="{012A8702-091E-4FD1-8E26-12B65B8B3B8C}" mergeInterval="0" personalView="1" maximized="1" xWindow="-8" yWindow="-8" windowWidth="1382" windowHeight="744" tabRatio="960" activeSheetId="2"/>
    <customWorkbookView name="Atul Kumar Singh {अतुल कुमार सिंह} - Personal View" guid="{0D490C87-B003-4943-9825-ACE0B8E7CC06}" mergeInterval="0" personalView="1" maximized="1" windowWidth="1276" windowHeight="798" tabRatio="960" activeSheetId="5"/>
    <customWorkbookView name="Charanya Ambati {चरण्या अंबटि} - Personal View" guid="{4D67A8FB-66CE-4EFD-8932-C754BE25ED43}" mergeInterval="0" personalView="1" maximized="1" windowWidth="1916" windowHeight="803" tabRatio="952" activeSheetId="28"/>
    <customWorkbookView name="Rahul Mendhe {Rahul Mendhe} - Personal View" guid="{B07CB001-8FAF-40AD-8AD5-A65A64B33B35}" mergeInterval="0" personalView="1" maximized="1" windowWidth="1916" windowHeight="774" tabRatio="952" activeSheetId="28" showComments="commIndAndComment"/>
    <customWorkbookView name="Parvinder Malik {परविंदर मलिक} - Personal View" guid="{8CF338B0-8CA3-4AF4-816D-CB7A6D8E33BC}" mergeInterval="0" personalView="1" maximized="1" windowWidth="1362" windowHeight="542" tabRatio="861" activeSheetId="28"/>
    <customWorkbookView name="Neelam Singh {नीलम सिंह} - Personal View" guid="{D05C69EC-C4A6-4AED-AFBA-A3044FD4B3FB}" mergeInterval="0" personalView="1" maximized="1" windowWidth="1916" windowHeight="854" tabRatio="861" activeSheetId="28"/>
    <customWorkbookView name="Pankaj Kumar Jangid {पंकज कुमार जांगिड} - Personal View" guid="{BE615921-12B2-47E1-81BB-292B559B4C46}" mergeInterval="0" personalView="1" maximized="1" windowWidth="1916" windowHeight="814" tabRatio="861" activeSheetId="16"/>
    <customWorkbookView name="Umesh Kumar Yadav {उमेश कुमार यादव} - Personal View" guid="{13A93EBF-985A-49FD-9FE0-DC75D238EC8C}" mergeInterval="0" personalView="1" maximized="1" windowWidth="1916" windowHeight="854" tabRatio="861" activeSheetId="2"/>
    <customWorkbookView name="60003235 - Personal View" guid="{1E2D7167-D6B7-4690-9A83-BF768C4223A4}" mergeInterval="0" personalView="1" maximized="1" xWindow="1" yWindow="1" windowWidth="1020" windowHeight="496" tabRatio="861" activeSheetId="26"/>
    <customWorkbookView name="60001487 - Personal View" guid="{7A88FC7A-7690-48AB-B789-172043AFADC8}" mergeInterval="0" personalView="1" maximized="1" xWindow="1" yWindow="1" windowWidth="1362" windowHeight="538" tabRatio="861" activeSheetId="16"/>
    <customWorkbookView name="Sanjeet Kumar - Personal View" guid="{CB7CD015-9A92-451A-BEF4-2BC98E3768DD}" mergeInterval="0" personalView="1" maximized="1" windowWidth="1362" windowHeight="527" tabRatio="960" activeSheetId="26"/>
    <customWorkbookView name="60002881 - Personal View" guid="{44C1C443-3199-4288-884A-D16AF7B2CD69}" mergeInterval="0" personalView="1" maximized="1" xWindow="1" yWindow="1" windowWidth="1362" windowHeight="538" tabRatio="960" activeSheetId="26"/>
    <customWorkbookView name="NRAPENDRA KUMAR - Personal View" guid="{82E8A0F5-0020-4355-95CF-28601763A783}" mergeInterval="0" personalView="1" maximized="1" windowWidth="1362" windowHeight="503" tabRatio="960" activeSheetId="6"/>
    <customWorkbookView name="Baijnath Singh - Personal View" guid="{240327DD-375F-45D4-BA52-89AFD79FE6A1}" mergeInterval="0" personalView="1" maximized="1" windowWidth="1362" windowHeight="495" tabRatio="960" activeSheetId="26"/>
    <customWorkbookView name="20587 - Personal View" guid="{DC28ED1E-3E35-4094-9C2B-5C0A1C1D459C}" mergeInterval="0" personalView="1" maximized="1" xWindow="1" yWindow="1" windowWidth="1362" windowHeight="519" tabRatio="960" activeSheetId="2"/>
    <customWorkbookView name="HARSH KHANDELWAL         - Personal View" guid="{7A9EA6D6-4DDF-43D9-92E6-C6AFAD14E266}" mergeInterval="0" personalView="1" maximized="1" windowWidth="1362" windowHeight="543" tabRatio="960" activeSheetId="2"/>
    <customWorkbookView name="01192 - Personal View" guid="{43BCBF1E-CDCF-4541-8D79-87EDCECBC1FD}" mergeInterval="0" personalView="1" maximized="1" xWindow="1" yWindow="1" windowWidth="1366" windowHeight="538" tabRatio="725" activeSheetId="2"/>
    <customWorkbookView name="01009 - Personal View" guid="{ECEBABD0-566A-41C4-AA9A-38EA30EFEDA8}" mergeInterval="0" personalView="1" maximized="1" xWindow="42" yWindow="34" windowWidth="737" windowHeight="521" activeSheetId="12"/>
    <customWorkbookView name="asd - Personal View" guid="{A3F641DF-CF1D-48E3-AFDC-E52726A449CB}" mergeInterval="0" personalView="1" maximized="1" windowWidth="1276" windowHeight="597" activeSheetId="2"/>
    <customWorkbookView name="20074 - Personal View" guid="{8E7B022F-1113-4BA2-B2BA-8EDBE02A2557}" mergeInterval="0" personalView="1" maximized="1" windowWidth="1020" windowHeight="539" activeSheetId="2"/>
    <customWorkbookView name="00398 - Personal View" guid="{CD4CA1A8-824A-452F-BDBA-32A47C1B3013}" mergeInterval="0" personalView="1" maximized="1" xWindow="1" yWindow="1" windowWidth="1366" windowHeight="496" tabRatio="942" activeSheetId="2"/>
    <customWorkbookView name="01209 - Personal View" guid="{494F6778-23FE-4AAC-B37D-6C7543FC13B9}" mergeInterval="0" personalView="1" maximized="1" xWindow="1" yWindow="1" windowWidth="1366" windowHeight="538" tabRatio="725" activeSheetId="2"/>
    <customWorkbookView name="31103 - Personal View" guid="{F9FE2C60-2849-4C32-B532-2B1A89FFA9CD}" mergeInterval="0" personalView="1" maximized="1" windowWidth="1362" windowHeight="543" tabRatio="960" activeSheetId="6"/>
    <customWorkbookView name="rkg - Personal View" guid="{FE4EC9C4-31B9-4D40-8323-5B16C3BC840F}" mergeInterval="0" personalView="1" maximized="1" windowWidth="1362" windowHeight="509" tabRatio="960" activeSheetId="26"/>
    <customWorkbookView name="Naba Kumar Mondal - Personal View" guid="{82C64B11-1F50-45B5-B7BB-9F1DC733C833}" mergeInterval="0" personalView="1" maximized="1" windowWidth="1362" windowHeight="543" tabRatio="960" activeSheetId="9"/>
    <customWorkbookView name="60001192 - Personal View" guid="{CFBF18EC-8277-4311-991B-395AF21BB33B}" mergeInterval="0" personalView="1" maximized="1" xWindow="1" yWindow="1" windowWidth="1362" windowHeight="496" tabRatio="861" activeSheetId="26"/>
    <customWorkbookView name="Jasminder Singh Bhatia {जसमिंदर सिंह} - Personal View" guid="{AA750348-930C-43DE-ADD0-8D60980F5013}" mergeInterval="0" personalView="1" maximized="1" windowWidth="1916" windowHeight="854" tabRatio="861" activeSheetId="26"/>
    <customWorkbookView name="Neeraj Kumar {नीरज कुमार} - Personal View" guid="{14C32814-5A59-4863-9FB1-822FBB75D7D1}" mergeInterval="0" personalView="1" maximized="1" windowWidth="1916" windowHeight="854" tabRatio="861" activeSheetId="26"/>
    <customWorkbookView name="Rahul {Rahul} - Personal View" guid="{1F125E51-1799-42D0-B41E-DC039BB17D59}" mergeInterval="0" personalView="1" maximized="1" windowWidth="1916" windowHeight="814" tabRatio="861" activeSheetId="28" showComments="commIndAndComment"/>
    <customWorkbookView name="D Lucius {डी. लूसियस} - Personal View" guid="{77353208-2D17-4D2E-ADE3-4F168F350B73}" mergeInterval="0" personalView="1" maximized="1" windowWidth="1916" windowHeight="820" tabRatio="952" activeSheetId="2"/>
    <customWorkbookView name="AAKASH KHANDELWAL {Aakash Khandelwal} - Personal View" guid="{010B040B-83D1-42E5-9354-A9BE9113BDAC}" mergeInterval="0" personalView="1" maximized="1" xWindow="-8" yWindow="-8" windowWidth="1936" windowHeight="1056" tabRatio="960" activeSheetId="28"/>
    <customWorkbookView name="Satendra Singh Sengar {सतेन्द्र सिंह सेंगर} - Personal View" guid="{FC200EB0-6614-47DB-96CE-7610471486D9}" mergeInterval="0" personalView="1" maximized="1" xWindow="-8" yWindow="-8" windowWidth="1936" windowHeight="1056" tabRatio="960" activeSheetId="21"/>
    <customWorkbookView name="Ankit Vaishnav {Ankit Vaishnav} - Personal View" guid="{35C772BD-8F05-4A18-BEC8-6AF744E22539}" mergeInterval="0" personalView="1" maximized="1" xWindow="-8" yWindow="-8" windowWidth="1456" windowHeight="876" tabRatio="861" activeSheetId="28"/>
    <customWorkbookView name="Chandra Kr. Kamat {चंद्र कुमार कामत} - Personal View" guid="{FADCBE67-C557-4BB1-9129-D4D2EFCC4742}" mergeInterval="0" personalView="1" maximized="1" xWindow="-8" yWindow="-8" windowWidth="1936" windowHeight="1056" tabRatio="781" activeSheetId="28"/>
    <customWorkbookView name="Piyush Kumar Gupta  - Personal View" guid="{E1B28BB1-ED8F-4C22-9AA1-AB162FCA7917}" mergeInterval="0" personalView="1" maximized="1" xWindow="-8" yWindow="-8" windowWidth="1936" windowHeight="1056" tabRatio="781" activeSheetId="2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1" l="1"/>
  <c r="G51" i="31"/>
  <c r="G50" i="31"/>
  <c r="B51" i="31"/>
  <c r="B50" i="31"/>
  <c r="B12" i="31"/>
  <c r="B11" i="31"/>
  <c r="B10" i="31"/>
  <c r="B9" i="31"/>
  <c r="A8" i="31"/>
  <c r="B12" i="4"/>
  <c r="B11" i="4"/>
  <c r="B10" i="4"/>
  <c r="B9" i="4"/>
  <c r="A8" i="4"/>
  <c r="A48" i="31"/>
  <c r="A7" i="31" l="1"/>
  <c r="E1" i="17" l="1"/>
  <c r="B56" i="28" l="1"/>
  <c r="B55" i="28" l="1"/>
  <c r="B54" i="28"/>
  <c r="B53" i="28"/>
  <c r="B24" i="28" l="1"/>
  <c r="E1" i="27" l="1"/>
  <c r="E10" i="27"/>
  <c r="E9" i="27"/>
  <c r="E8" i="27"/>
  <c r="E7" i="27"/>
  <c r="E6" i="27"/>
  <c r="A6" i="27"/>
  <c r="A1" i="27"/>
  <c r="A1" i="29" l="1"/>
  <c r="A1" i="28"/>
  <c r="A8" i="28"/>
  <c r="A9" i="28"/>
  <c r="A10" i="28"/>
  <c r="A11" i="28"/>
  <c r="A12" i="28"/>
  <c r="C15" i="28"/>
  <c r="B17" i="28"/>
  <c r="AD22" i="28"/>
  <c r="B25" i="28"/>
  <c r="AD25" i="28"/>
  <c r="B26" i="28"/>
  <c r="H27" i="28"/>
  <c r="H28" i="28"/>
  <c r="B29" i="28"/>
  <c r="B30" i="28"/>
  <c r="B31" i="28"/>
  <c r="B33" i="28"/>
  <c r="B34" i="28"/>
  <c r="B35" i="28"/>
  <c r="B36" i="28"/>
  <c r="B37" i="28"/>
  <c r="B38" i="28"/>
  <c r="B39" i="28"/>
  <c r="B40" i="28"/>
  <c r="B41" i="28"/>
  <c r="B42" i="28"/>
  <c r="B43" i="28"/>
  <c r="B44" i="28"/>
  <c r="B45" i="28"/>
  <c r="B46" i="28"/>
  <c r="B47" i="28"/>
  <c r="B48" i="28"/>
  <c r="B49" i="28"/>
  <c r="B50" i="28"/>
  <c r="B51" i="28"/>
  <c r="B52" i="28"/>
  <c r="I122" i="28"/>
  <c r="A124" i="28" s="1"/>
  <c r="A1" i="26"/>
  <c r="E1" i="26"/>
  <c r="A7" i="26"/>
  <c r="E7" i="26"/>
  <c r="E8" i="26"/>
  <c r="E9" i="26"/>
  <c r="E10" i="26"/>
  <c r="E11" i="26"/>
  <c r="A1" i="25"/>
  <c r="E1" i="25"/>
  <c r="A7" i="25"/>
  <c r="E7" i="25"/>
  <c r="E8" i="25"/>
  <c r="E9" i="25"/>
  <c r="E10" i="25"/>
  <c r="E11" i="25"/>
  <c r="A1" i="24"/>
  <c r="E1" i="24"/>
  <c r="A7" i="24"/>
  <c r="E7" i="24"/>
  <c r="E8" i="24"/>
  <c r="E9" i="24"/>
  <c r="E10" i="24"/>
  <c r="E11" i="24"/>
  <c r="A1" i="23"/>
  <c r="A32" i="23" s="1"/>
  <c r="A60" i="23" s="1"/>
  <c r="E1" i="23"/>
  <c r="E32" i="23" s="1"/>
  <c r="E60" i="23" s="1"/>
  <c r="Z2" i="23"/>
  <c r="A7" i="23"/>
  <c r="D7" i="23"/>
  <c r="D38" i="23" s="1"/>
  <c r="A8" i="23"/>
  <c r="D8" i="23"/>
  <c r="D39" i="23" s="1"/>
  <c r="D9" i="23"/>
  <c r="D40" i="23" s="1"/>
  <c r="D10" i="23"/>
  <c r="D69" i="23" s="1"/>
  <c r="D11" i="23"/>
  <c r="D42" i="23" s="1"/>
  <c r="A38" i="23"/>
  <c r="A39" i="23"/>
  <c r="B40" i="23"/>
  <c r="B41" i="23"/>
  <c r="B42" i="23"/>
  <c r="B43" i="23"/>
  <c r="A66" i="23"/>
  <c r="A67" i="23"/>
  <c r="B68" i="23"/>
  <c r="B69" i="23"/>
  <c r="B70" i="23"/>
  <c r="B71" i="23"/>
  <c r="A1" i="22"/>
  <c r="L1" i="22"/>
  <c r="A7" i="22"/>
  <c r="G7" i="22"/>
  <c r="G8" i="22"/>
  <c r="G9" i="22"/>
  <c r="G10" i="22"/>
  <c r="G11" i="22"/>
  <c r="B20" i="22"/>
  <c r="A1" i="21"/>
  <c r="E1" i="21"/>
  <c r="A3" i="21"/>
  <c r="E7" i="21"/>
  <c r="A8" i="21"/>
  <c r="E8" i="21"/>
  <c r="E9" i="21"/>
  <c r="E10" i="21"/>
  <c r="E11" i="21"/>
  <c r="F33" i="21"/>
  <c r="E67" i="21"/>
  <c r="A37" i="20"/>
  <c r="A38" i="20"/>
  <c r="A39" i="20"/>
  <c r="A40" i="20"/>
  <c r="A41" i="20"/>
  <c r="A45" i="20"/>
  <c r="A50" i="20"/>
  <c r="F198" i="20"/>
  <c r="F199" i="20"/>
  <c r="A1" i="19"/>
  <c r="E1" i="19"/>
  <c r="A7" i="19"/>
  <c r="E7" i="19"/>
  <c r="E8" i="19"/>
  <c r="E9" i="19"/>
  <c r="E10" i="19"/>
  <c r="E11" i="19"/>
  <c r="A1" i="18"/>
  <c r="E1" i="18"/>
  <c r="A7" i="18"/>
  <c r="E7" i="18"/>
  <c r="E8" i="18"/>
  <c r="E9" i="18"/>
  <c r="E10" i="18"/>
  <c r="E11" i="18"/>
  <c r="A1" i="17"/>
  <c r="A7" i="17"/>
  <c r="D7" i="17"/>
  <c r="D8" i="17"/>
  <c r="D9" i="17"/>
  <c r="D10" i="17"/>
  <c r="D11" i="17"/>
  <c r="C44" i="17"/>
  <c r="C50" i="17"/>
  <c r="C55" i="17"/>
  <c r="C60" i="17"/>
  <c r="C66" i="17"/>
  <c r="C71" i="17"/>
  <c r="C77" i="17"/>
  <c r="A1" i="16"/>
  <c r="A29" i="16" s="1"/>
  <c r="A57" i="16" s="1"/>
  <c r="E1" i="16"/>
  <c r="E29" i="16" s="1"/>
  <c r="E57" i="16" s="1"/>
  <c r="A3" i="16"/>
  <c r="A31" i="16" s="1"/>
  <c r="A59" i="16" s="1"/>
  <c r="A7" i="16"/>
  <c r="D7" i="16"/>
  <c r="D63" i="16" s="1"/>
  <c r="D8" i="16"/>
  <c r="D36" i="16" s="1"/>
  <c r="D9" i="16"/>
  <c r="D65" i="16" s="1"/>
  <c r="D10" i="16"/>
  <c r="D38" i="16" s="1"/>
  <c r="D11" i="16"/>
  <c r="D39" i="16" s="1"/>
  <c r="A35" i="16"/>
  <c r="A63" i="16"/>
  <c r="A1" i="15"/>
  <c r="E1" i="15"/>
  <c r="A7" i="15"/>
  <c r="E7" i="15"/>
  <c r="E8" i="15"/>
  <c r="E9" i="15"/>
  <c r="E10" i="15"/>
  <c r="E11" i="15"/>
  <c r="A1" i="13"/>
  <c r="E1" i="13"/>
  <c r="A7" i="13"/>
  <c r="E7" i="13"/>
  <c r="E8" i="13"/>
  <c r="E9" i="13"/>
  <c r="E10" i="13"/>
  <c r="E11" i="13"/>
  <c r="A1" i="12"/>
  <c r="A30" i="12" s="1"/>
  <c r="E1" i="12"/>
  <c r="E30" i="12" s="1"/>
  <c r="A7" i="12"/>
  <c r="E7" i="12"/>
  <c r="E8" i="12"/>
  <c r="E9" i="12"/>
  <c r="E10" i="12"/>
  <c r="E11" i="12"/>
  <c r="A32" i="12"/>
  <c r="A1" i="11"/>
  <c r="A6" i="11"/>
  <c r="D6" i="11"/>
  <c r="D7" i="11"/>
  <c r="D8" i="11"/>
  <c r="D9" i="11"/>
  <c r="A1" i="10"/>
  <c r="A6" i="10"/>
  <c r="D6" i="10"/>
  <c r="D7" i="10"/>
  <c r="D8" i="10"/>
  <c r="D9" i="10"/>
  <c r="A1" i="9"/>
  <c r="E1" i="9"/>
  <c r="A7" i="9"/>
  <c r="D7" i="9"/>
  <c r="D8" i="9"/>
  <c r="D9" i="9"/>
  <c r="D10" i="9"/>
  <c r="D11" i="9"/>
  <c r="A1" i="8"/>
  <c r="E1" i="8"/>
  <c r="A7" i="8"/>
  <c r="E7" i="8"/>
  <c r="E8" i="8"/>
  <c r="E9" i="8"/>
  <c r="E10" i="8"/>
  <c r="E11" i="8"/>
  <c r="A1" i="7"/>
  <c r="E1" i="7"/>
  <c r="A7" i="7"/>
  <c r="D7" i="7"/>
  <c r="D8" i="7"/>
  <c r="D9" i="7"/>
  <c r="D10" i="7"/>
  <c r="D11" i="7"/>
  <c r="A1" i="6"/>
  <c r="E1" i="6"/>
  <c r="A7" i="6"/>
  <c r="E7" i="6"/>
  <c r="E8" i="6"/>
  <c r="E9" i="6"/>
  <c r="E10" i="6"/>
  <c r="E11" i="6"/>
  <c r="H18" i="6"/>
  <c r="I18" i="6"/>
  <c r="H19" i="6"/>
  <c r="I19" i="6"/>
  <c r="H20" i="6"/>
  <c r="I20" i="6"/>
  <c r="H21" i="6"/>
  <c r="I21" i="6"/>
  <c r="H22" i="6"/>
  <c r="I22" i="6"/>
  <c r="H23" i="6"/>
  <c r="I23" i="6"/>
  <c r="H24" i="6"/>
  <c r="I24" i="6"/>
  <c r="H25" i="6"/>
  <c r="I25" i="6"/>
  <c r="F26" i="6"/>
  <c r="G26" i="6"/>
  <c r="A1" i="5"/>
  <c r="A3" i="5"/>
  <c r="L36" i="5"/>
  <c r="A1" i="4"/>
  <c r="E1" i="4"/>
  <c r="Z1" i="4"/>
  <c r="AT1" i="4"/>
  <c r="A3" i="4"/>
  <c r="Z8" i="4"/>
  <c r="B11" i="27"/>
  <c r="A14" i="4"/>
  <c r="B17" i="4"/>
  <c r="B37" i="16" s="1"/>
  <c r="B18" i="4"/>
  <c r="B38" i="16" s="1"/>
  <c r="B19" i="4"/>
  <c r="B39" i="16" s="1"/>
  <c r="B20" i="4"/>
  <c r="B40" i="16" s="1"/>
  <c r="B24" i="4"/>
  <c r="E24" i="4"/>
  <c r="AA24" i="4"/>
  <c r="B25" i="4"/>
  <c r="E25" i="4"/>
  <c r="AA25" i="4"/>
  <c r="B1" i="3"/>
  <c r="B2" i="3"/>
  <c r="I4" i="3"/>
  <c r="P16" i="28" s="1"/>
  <c r="I5" i="3"/>
  <c r="J17" i="5"/>
  <c r="AA9" i="3"/>
  <c r="Z2" i="4" s="1"/>
  <c r="B10" i="3"/>
  <c r="B11" i="3"/>
  <c r="B13" i="3"/>
  <c r="B14" i="3"/>
  <c r="B18" i="3"/>
  <c r="B19" i="3"/>
  <c r="E28" i="3"/>
  <c r="B2" i="2"/>
  <c r="B3" i="2"/>
  <c r="A1" i="31" s="1"/>
  <c r="A3" i="27" l="1"/>
  <c r="E27" i="27"/>
  <c r="E26" i="27"/>
  <c r="D67" i="23"/>
  <c r="B10" i="17"/>
  <c r="B9" i="27"/>
  <c r="B25" i="19"/>
  <c r="B27" i="27"/>
  <c r="B11" i="18"/>
  <c r="B10" i="27"/>
  <c r="D37" i="16"/>
  <c r="D68" i="23"/>
  <c r="C339" i="5"/>
  <c r="B26" i="27"/>
  <c r="F101" i="28"/>
  <c r="B8" i="27"/>
  <c r="D66" i="23"/>
  <c r="D41" i="23"/>
  <c r="A9" i="29"/>
  <c r="B9" i="29" s="1"/>
  <c r="D9" i="29" s="1"/>
  <c r="A8" i="29"/>
  <c r="B8" i="29" s="1"/>
  <c r="D8" i="29" s="1"/>
  <c r="H108" i="28"/>
  <c r="D67" i="16"/>
  <c r="D35" i="16"/>
  <c r="D70" i="23"/>
  <c r="B10" i="9"/>
  <c r="B11" i="5"/>
  <c r="I26" i="6"/>
  <c r="A18" i="6" s="1"/>
  <c r="B10" i="6"/>
  <c r="B34" i="26"/>
  <c r="B10" i="5"/>
  <c r="B10" i="7"/>
  <c r="B24" i="11"/>
  <c r="B10" i="15"/>
  <c r="D66" i="16"/>
  <c r="B11" i="16"/>
  <c r="B11" i="21"/>
  <c r="B10" i="22"/>
  <c r="B10" i="25"/>
  <c r="K63" i="5"/>
  <c r="B10" i="8"/>
  <c r="B25" i="10"/>
  <c r="B10" i="11"/>
  <c r="B10" i="13"/>
  <c r="B19" i="15"/>
  <c r="B10" i="19"/>
  <c r="B10" i="23"/>
  <c r="B11" i="26"/>
  <c r="A7" i="29"/>
  <c r="B7" i="29" s="1"/>
  <c r="D7" i="29" s="1"/>
  <c r="A110" i="28"/>
  <c r="B5" i="3"/>
  <c r="A11" i="29"/>
  <c r="B11" i="29" s="1"/>
  <c r="D11" i="29" s="1"/>
  <c r="A6" i="29"/>
  <c r="Z2" i="16"/>
  <c r="E17" i="4"/>
  <c r="B65" i="16" s="1"/>
  <c r="E19" i="4"/>
  <c r="B67" i="16" s="1"/>
  <c r="Z2" i="22"/>
  <c r="B16" i="4"/>
  <c r="A36" i="16" s="1"/>
  <c r="E16" i="4"/>
  <c r="A64" i="16" s="1"/>
  <c r="E18" i="4"/>
  <c r="B66" i="16" s="1"/>
  <c r="E20" i="4"/>
  <c r="B68" i="16" s="1"/>
  <c r="K36" i="5"/>
  <c r="J171" i="5"/>
  <c r="E30" i="25"/>
  <c r="D81" i="17"/>
  <c r="E103" i="28"/>
  <c r="D29" i="23"/>
  <c r="D57" i="23" s="1"/>
  <c r="D85" i="23" s="1"/>
  <c r="E24" i="19"/>
  <c r="E18" i="15"/>
  <c r="E22" i="13"/>
  <c r="G339" i="5"/>
  <c r="A3" i="23"/>
  <c r="A34" i="23" s="1"/>
  <c r="A62" i="23" s="1"/>
  <c r="A3" i="19"/>
  <c r="A3" i="17"/>
  <c r="A3" i="15"/>
  <c r="A3" i="13"/>
  <c r="A3" i="26"/>
  <c r="A3" i="24"/>
  <c r="A3" i="8"/>
  <c r="A3" i="6"/>
  <c r="E34" i="26"/>
  <c r="E31" i="24"/>
  <c r="H94" i="22"/>
  <c r="E80" i="21"/>
  <c r="E25" i="18"/>
  <c r="D27" i="16"/>
  <c r="D55" i="16" s="1"/>
  <c r="D83" i="16" s="1"/>
  <c r="E27" i="12"/>
  <c r="E50" i="12" s="1"/>
  <c r="B6" i="28"/>
  <c r="C103" i="28"/>
  <c r="B29" i="23"/>
  <c r="B57" i="23" s="1"/>
  <c r="B85" i="23" s="1"/>
  <c r="B24" i="19"/>
  <c r="B18" i="15"/>
  <c r="B22" i="13"/>
  <c r="B33" i="26"/>
  <c r="B30" i="24"/>
  <c r="B93" i="22"/>
  <c r="B79" i="21"/>
  <c r="B23" i="11"/>
  <c r="B24" i="10"/>
  <c r="B24" i="8"/>
  <c r="B21" i="6"/>
  <c r="B12" i="26"/>
  <c r="B12" i="24"/>
  <c r="B12" i="21"/>
  <c r="B12" i="18"/>
  <c r="B12" i="16"/>
  <c r="B12" i="12"/>
  <c r="B12" i="5"/>
  <c r="K62" i="5"/>
  <c r="E22" i="6"/>
  <c r="D26" i="7"/>
  <c r="B12" i="8"/>
  <c r="B12" i="9"/>
  <c r="D24" i="10"/>
  <c r="B26" i="12"/>
  <c r="B49" i="12" s="1"/>
  <c r="E23" i="13"/>
  <c r="B12" i="15"/>
  <c r="B12" i="19"/>
  <c r="B12" i="22"/>
  <c r="D30" i="23"/>
  <c r="D58" i="23" s="1"/>
  <c r="D86" i="23" s="1"/>
  <c r="B9" i="24"/>
  <c r="B12" i="25"/>
  <c r="E104" i="28"/>
  <c r="B25" i="18"/>
  <c r="B27" i="16"/>
  <c r="B55" i="16" s="1"/>
  <c r="B83" i="16" s="1"/>
  <c r="B31" i="25"/>
  <c r="B82" i="17"/>
  <c r="B28" i="9"/>
  <c r="B26" i="7"/>
  <c r="B22" i="6"/>
  <c r="B11" i="25"/>
  <c r="B11" i="22"/>
  <c r="B11" i="23"/>
  <c r="B11" i="19"/>
  <c r="B11" i="17"/>
  <c r="B11" i="15"/>
  <c r="B11" i="13"/>
  <c r="F8" i="4"/>
  <c r="A7" i="27" s="1"/>
  <c r="G340" i="5"/>
  <c r="H26" i="6"/>
  <c r="A17" i="6" s="1"/>
  <c r="B11" i="6"/>
  <c r="B9" i="6"/>
  <c r="D25" i="7"/>
  <c r="B11" i="7"/>
  <c r="B9" i="7"/>
  <c r="E25" i="8"/>
  <c r="D28" i="9"/>
  <c r="B11" i="10"/>
  <c r="B8" i="10"/>
  <c r="A3" i="10"/>
  <c r="D23" i="11"/>
  <c r="B9" i="12"/>
  <c r="A3" i="12"/>
  <c r="B23" i="13"/>
  <c r="D26" i="16"/>
  <c r="D54" i="16" s="1"/>
  <c r="D82" i="16" s="1"/>
  <c r="E24" i="18"/>
  <c r="B80" i="21"/>
  <c r="B94" i="22"/>
  <c r="A3" i="22"/>
  <c r="B30" i="23"/>
  <c r="B58" i="23" s="1"/>
  <c r="B86" i="23" s="1"/>
  <c r="B11" i="24"/>
  <c r="A3" i="25"/>
  <c r="E33" i="26"/>
  <c r="C104" i="28"/>
  <c r="B10" i="26"/>
  <c r="B10" i="24"/>
  <c r="B10" i="21"/>
  <c r="B10" i="18"/>
  <c r="B10" i="16"/>
  <c r="B10" i="12"/>
  <c r="B9" i="11"/>
  <c r="B9" i="10"/>
  <c r="C340" i="5"/>
  <c r="B9" i="5"/>
  <c r="B25" i="7"/>
  <c r="A3" i="7"/>
  <c r="B25" i="8"/>
  <c r="B11" i="8"/>
  <c r="B9" i="8"/>
  <c r="D27" i="9"/>
  <c r="B11" i="9"/>
  <c r="B9" i="9"/>
  <c r="D25" i="10"/>
  <c r="B10" i="10"/>
  <c r="B11" i="11"/>
  <c r="B8" i="11"/>
  <c r="A3" i="11"/>
  <c r="B27" i="12"/>
  <c r="B50" i="12" s="1"/>
  <c r="B11" i="12"/>
  <c r="B12" i="13"/>
  <c r="E19" i="15"/>
  <c r="D64" i="16"/>
  <c r="B26" i="16"/>
  <c r="B54" i="16" s="1"/>
  <c r="B82" i="16" s="1"/>
  <c r="D82" i="17"/>
  <c r="B12" i="17"/>
  <c r="B24" i="18"/>
  <c r="E25" i="19"/>
  <c r="E79" i="21"/>
  <c r="B9" i="21"/>
  <c r="E20" i="21" s="1"/>
  <c r="H93" i="22"/>
  <c r="B12" i="23"/>
  <c r="B31" i="24"/>
  <c r="E31" i="25"/>
  <c r="B9" i="26"/>
  <c r="B9" i="25"/>
  <c r="B9" i="22"/>
  <c r="H20" i="22" s="1"/>
  <c r="B9" i="23"/>
  <c r="B9" i="19"/>
  <c r="B9" i="17"/>
  <c r="B9" i="15"/>
  <c r="B9" i="13"/>
  <c r="E21" i="6"/>
  <c r="B12" i="6"/>
  <c r="B12" i="7"/>
  <c r="E24" i="8"/>
  <c r="B27" i="9"/>
  <c r="A3" i="9"/>
  <c r="D24" i="11"/>
  <c r="E26" i="12"/>
  <c r="E49" i="12" s="1"/>
  <c r="B9" i="16"/>
  <c r="B81" i="17"/>
  <c r="B9" i="18"/>
  <c r="A3" i="18"/>
  <c r="E30" i="24"/>
  <c r="B30" i="25"/>
  <c r="A108" i="28"/>
  <c r="A111" i="28"/>
  <c r="F108" i="28"/>
  <c r="A10" i="29"/>
  <c r="B10" i="29" s="1"/>
  <c r="D10" i="29" s="1"/>
  <c r="B6" i="29" l="1"/>
  <c r="A4" i="29" s="1"/>
  <c r="AI6" i="28"/>
  <c r="AI9" i="28"/>
  <c r="AI7" i="28"/>
  <c r="AI8" i="28" s="1"/>
  <c r="A8" i="26"/>
  <c r="A8" i="24"/>
  <c r="A8" i="18"/>
  <c r="A8" i="16"/>
  <c r="A8" i="12"/>
  <c r="A7" i="11"/>
  <c r="A7" i="10"/>
  <c r="A8" i="5"/>
  <c r="A8" i="7"/>
  <c r="A8" i="6"/>
  <c r="A8" i="25"/>
  <c r="A8" i="22"/>
  <c r="A8" i="19"/>
  <c r="A8" i="15"/>
  <c r="A8" i="17"/>
  <c r="A8" i="13"/>
  <c r="A8" i="9"/>
  <c r="A8" i="8"/>
  <c r="J62" i="5"/>
  <c r="E48" i="20" l="1"/>
  <c r="B97" i="28"/>
  <c r="E138" i="20" l="1"/>
  <c r="E75" i="20"/>
  <c r="E156" i="20"/>
  <c r="E115" i="20"/>
  <c r="E186" i="20"/>
  <c r="F193" i="20"/>
  <c r="E92" i="20"/>
</calcChain>
</file>

<file path=xl/sharedStrings.xml><?xml version="1.0" encoding="utf-8"?>
<sst xmlns="http://schemas.openxmlformats.org/spreadsheetml/2006/main" count="1148" uniqueCount="730">
  <si>
    <t>(Declaration regarding Social Accountability)</t>
  </si>
  <si>
    <r>
      <t xml:space="preserve">We conform that we stand committed to comply to all requirements of Social Accountability Standards i.e., SA8000 (latest Standard available at </t>
    </r>
    <r>
      <rPr>
        <i/>
        <sz val="11"/>
        <color indexed="12"/>
        <rFont val="Book Antiqua"/>
        <family val="1"/>
      </rPr>
      <t>www.sa-intl.org</t>
    </r>
    <r>
      <rPr>
        <sz val="11"/>
        <rFont val="Book Antiqua"/>
        <family val="1"/>
      </rPr>
      <t xml:space="preserve">) and maintain the necessary records. </t>
    </r>
  </si>
  <si>
    <t>(Declaration)</t>
  </si>
  <si>
    <t>We confirm that Bid Form and Price Schedules in the Second Envelope have been filled up by us as per the provisions of the Instruction to Bidders. Further, we have noted that the same shall be evaluated as per the provisions of the Bidding Documents.</t>
  </si>
  <si>
    <t>Printed Name :</t>
  </si>
  <si>
    <t>Designation :</t>
  </si>
  <si>
    <t>Date      :</t>
  </si>
  <si>
    <t>Place      :</t>
  </si>
  <si>
    <t>(Additional Information)</t>
  </si>
  <si>
    <t>2 or More</t>
  </si>
  <si>
    <t>Name of other Partner - 2 (More, if any)</t>
  </si>
  <si>
    <t>Address of other Partner - 2 (More, if any)</t>
  </si>
  <si>
    <t>Thirty Five</t>
  </si>
  <si>
    <t>In support of the additional information required as per ITB Sub-Clause 9.3 (p) of the Bidding Documents, we furnish herewith our data/details/documents etc., alongwith other information, as follows (the stipulations have been reproduced in italics for ready reference):</t>
  </si>
  <si>
    <t xml:space="preserve">The Bidder shall furnish </t>
  </si>
  <si>
    <r>
      <t>A certificate from their Banker(s) (as per prescribed formats in Form 16, Section-VI: Sample Forms and Procedures) indicating various fund based/non fund based limits sanctioned to the Bidder and the extent of utilization as on date.  Such certificate should have been issued not earlier than three months prior to the date of bid opening. Wherever necessary the Employer may make queries with the Bidders’ Bankers.</t>
    </r>
    <r>
      <rPr>
        <sz val="11"/>
        <rFont val="Book Antiqua"/>
        <family val="1"/>
      </rPr>
      <t xml:space="preserve">  [Reference ITB clause 9.3(p)(i)]</t>
    </r>
  </si>
  <si>
    <t>In accordance with 1.0, certificate(s) from banker as per requisite format, indicating various fund based/non fund based limits sanctioned to the bidder or each member of the joint venture and the extent of utilization as on date is/are enclosed, as per the following details:</t>
  </si>
  <si>
    <t>Name of the Banker by whom certificate issued</t>
  </si>
  <si>
    <r>
      <t xml:space="preserve">Date of certificate (should not be earlier than </t>
    </r>
    <r>
      <rPr>
        <b/>
        <sz val="11"/>
        <rFont val="Book Antiqua"/>
        <family val="1"/>
      </rPr>
      <t>3 months</t>
    </r>
    <r>
      <rPr>
        <sz val="11"/>
        <rFont val="Book Antiqua"/>
        <family val="1"/>
      </rPr>
      <t xml:space="preserve"> prior to date of bid opening)</t>
    </r>
  </si>
  <si>
    <t>Whether fund based/non fund based limits are indicated in the certificate</t>
  </si>
  <si>
    <t>Whether extent of utilization is indicated in the certificate</t>
  </si>
  <si>
    <t>(i)</t>
  </si>
  <si>
    <t>Details of Banker:</t>
  </si>
  <si>
    <t xml:space="preserve">Name of Banker </t>
  </si>
  <si>
    <t>Address of Banker</t>
  </si>
  <si>
    <t>Telephone No.</t>
  </si>
  <si>
    <t>Contact Name and Title</t>
  </si>
  <si>
    <t xml:space="preserve">Fax No. </t>
  </si>
  <si>
    <t xml:space="preserve">E-mail ID </t>
  </si>
  <si>
    <t>As per para 1.0, Authorization Letter(s) from the bidder (in case of JV bidder, from all the partners) addressed to the Banker(s), authorizing POWERGRID to seek queries about the bidder with the Banker(s) and advising the Banker(s) to reply the same promptly, is/are enclosed as per following details:</t>
  </si>
  <si>
    <t>(ii)</t>
  </si>
  <si>
    <t>Letter Ref.</t>
  </si>
  <si>
    <t>Date</t>
  </si>
  <si>
    <t>Addressed to (name of the Bank)</t>
  </si>
  <si>
    <t xml:space="preserve">Litigation History </t>
  </si>
  <si>
    <r>
      <t>The bidder should provide detailed information on any litigation or arbitration arising out of contracts completed or under execution by it over the last five years.  A consistent history of awards involving litigation against the Bidder or any partner of JV may result in rejection of Bid.</t>
    </r>
    <r>
      <rPr>
        <sz val="11"/>
        <rFont val="Book Antiqua"/>
        <family val="1"/>
      </rPr>
      <t xml:space="preserve"> [Reference ITB clause 9.3(p)(ii)]</t>
    </r>
  </si>
  <si>
    <t>Details of litigation history resulting from Contracts completed or under execution by the bidder over the last five years</t>
  </si>
  <si>
    <t>Year</t>
  </si>
  <si>
    <t>Name of client, cause of litigation/arbitration and matter in dispute</t>
  </si>
  <si>
    <t>Details of Contract and date</t>
  </si>
  <si>
    <t>OTHER INFORMATION</t>
  </si>
  <si>
    <t>Current Contract Commitments of works in progress</t>
  </si>
  <si>
    <t xml:space="preserve">Bidders (individual firms or each partners of JV) should provide information on their current commitments on all contracts that have been awarded, or for which a letter of intent or acceptance has been received, or for contracts approaching completion, but for which an unqualified, full completion certificate has yet to be issued. </t>
  </si>
  <si>
    <t>Details of Contract</t>
  </si>
  <si>
    <t>Value of outstanding work (Rs.)</t>
  </si>
  <si>
    <t>Estimated completion date</t>
  </si>
  <si>
    <t>Financial Data:</t>
  </si>
  <si>
    <t>Projection for next five years</t>
  </si>
  <si>
    <t>(Alternative, Deviations and Exceptions to the Provisions)</t>
  </si>
  <si>
    <t>The bidder shall itemize any deviation from the Specifications included in his bid. Each item shall be listed (separate sheets may be used and enclosed with this Attachment) with the following information:</t>
  </si>
  <si>
    <t>Reference clause in the Specifications</t>
  </si>
  <si>
    <t>Deviation</t>
  </si>
  <si>
    <t>Cost of withdrawal of the deviation</t>
  </si>
  <si>
    <t>The above deviations and variations are exhaustive. We confirm that we shall withdraw the deviations proposed by us at the cost of withdrawal indicated in this attachment, failing which our bid may be rejected and Bid Security forfeited.</t>
  </si>
  <si>
    <t>Except for the above deviations and variations, the entire work shall be performed as per your specifications and documents.  Further, we agree that any deviations, conditionality or reservation introduced in this Attachment-6 and/or in the Bid form, Price schedules &amp; Technical Data Sheets and covering letter, or in any other part of the bid will be reviewed to conduct a determination of the substantial responsiveness of the bid.</t>
  </si>
  <si>
    <t>BID FORM (First Envelope)</t>
  </si>
  <si>
    <t>Dear Ladies and/or Gentlemen,</t>
  </si>
  <si>
    <t>Attachments to the Bid Form (First Envelope)</t>
  </si>
  <si>
    <t xml:space="preserve"> </t>
  </si>
  <si>
    <t>In line with the requirement of the Bidding Documents, we enclose herewith the following Attachments:</t>
  </si>
  <si>
    <t>A power of attorney duly authorized by a Notary Public indicating that the person(s) signing the bid have the authority to sign the bid and thus that the bid is binding upon us during the full period of its validity in accordance with the ITB Clause 14.</t>
  </si>
  <si>
    <t>The details of all major items of services or supply which we propose subletting in case of award, giving details of the name and nationality of the proposed subcontractor/sub-vendor for each item.</t>
  </si>
  <si>
    <t>The variation and deviations from the requirements of the Conditions of Contract, Technical Specification and Drawings (excluding critical provisions as mentioned at clause 6.0 below) in your format enclosed with the Bidding Documents, including, inter alia, the cost of withdrawal of the variations and deviations indicated therein.</t>
  </si>
  <si>
    <t>Work Completion Schedule.</t>
  </si>
  <si>
    <t>Guarantee Declaration.</t>
  </si>
  <si>
    <t>Information regarding ex-employees of Employer in our firm.</t>
  </si>
  <si>
    <t>Integrity Pact, in a separate envelope, duly signed on each page by the person signing the bid.</t>
  </si>
  <si>
    <t>We are aware that, in line with Clause No. 27.1 (ITB), our Second Envelope (Price Part) is liable to be rejected in case the same contains any deviation/omission from the contractual and commercial conditions and technical Specifications other than those identified in this First Envelope.</t>
  </si>
  <si>
    <t>Construction of the Contract</t>
  </si>
  <si>
    <t>We have read the provisions of following clauses and confirm that the specified stipulations of these clauses are acceptable to us:</t>
  </si>
  <si>
    <t>GCC 2.14</t>
  </si>
  <si>
    <t>Governing Law</t>
  </si>
  <si>
    <t>GCC 8</t>
  </si>
  <si>
    <t>Terms of Payment</t>
  </si>
  <si>
    <t xml:space="preserve">GCC 9.3 </t>
  </si>
  <si>
    <t>Performance Security</t>
  </si>
  <si>
    <t>(e)</t>
  </si>
  <si>
    <t>GCC 10</t>
  </si>
  <si>
    <t>Taxes and Duties</t>
  </si>
  <si>
    <t>(f)</t>
  </si>
  <si>
    <t>GCC 21.2</t>
  </si>
  <si>
    <t>Completion Time Guarantee</t>
  </si>
  <si>
    <t>(g)</t>
  </si>
  <si>
    <t>GCC 22</t>
  </si>
  <si>
    <t>Defect Liability</t>
  </si>
  <si>
    <t>(h)</t>
  </si>
  <si>
    <t>GCC 25</t>
  </si>
  <si>
    <t>Patent Indemnity</t>
  </si>
  <si>
    <t>(j)</t>
  </si>
  <si>
    <t>Limitation of Liability</t>
  </si>
  <si>
    <t>(k)</t>
  </si>
  <si>
    <t>Settlement of Disputes</t>
  </si>
  <si>
    <t>(l)</t>
  </si>
  <si>
    <t>Arbitration</t>
  </si>
  <si>
    <t>Price Adjustment</t>
  </si>
  <si>
    <t>(m)</t>
  </si>
  <si>
    <t>Appendix 2 to Form of Contract Agreement</t>
  </si>
  <si>
    <t>Further we understand that deviation taken in any of the above clauses by us may make our bid non-responsive as per provision of bidding documents and be rejected by you.</t>
  </si>
  <si>
    <t>Address</t>
  </si>
  <si>
    <t>We undertake, if our bid is accepted, to commence the work immediately upon your Notification of Award to us, and to achieve the delivery of goods and related services within the time stated in the Bidding Documents.</t>
  </si>
  <si>
    <t>If our bid is accepted, we undertake to provide a Performance Security in the form and amounts, and within the times specified in the Bidding Documents.</t>
  </si>
  <si>
    <t xml:space="preserve">We agree to abide by this bid for a period of six (06) months from the date fixed for opening of bids as stipulated in the Bidding Documents, and it shall remain binding upon us and may be accepted by you at any time before the expiration of that period. </t>
  </si>
  <si>
    <t>Until a formal Contract is prepared and executed between us, this bid, together with your written acceptance thereof in the form of your Notification of Award shall constitute a binding contract between us.</t>
  </si>
  <si>
    <t>We understand that you are not bound to accept the lowest or any bid you may receive.</t>
  </si>
  <si>
    <t xml:space="preserve">Commissions or gratuities, if any, paid or to be paid by us to agents relating to this Bid, and to contract execution, if we are awarded the contract, are  listed below:- </t>
  </si>
  <si>
    <t>Amount and Currency</t>
  </si>
  <si>
    <t>st</t>
  </si>
  <si>
    <t>January</t>
  </si>
  <si>
    <t>Name of the person with designation in POWERGRID</t>
  </si>
  <si>
    <t>Date of Retirement/ resignation from POWERGRID</t>
  </si>
  <si>
    <t>Date of joining and designation in our organisation</t>
  </si>
  <si>
    <t>Award for or against the bidder</t>
  </si>
  <si>
    <t>Disputed amount</t>
  </si>
  <si>
    <t>Details</t>
  </si>
  <si>
    <t>Actual (Previous five years)</t>
  </si>
  <si>
    <t>Figures Rs in</t>
  </si>
  <si>
    <t>Total Assets</t>
  </si>
  <si>
    <t>Current Assets</t>
  </si>
  <si>
    <t>Completion Period</t>
  </si>
  <si>
    <t xml:space="preserve">Total Liability </t>
  </si>
  <si>
    <t xml:space="preserve">Current Liability </t>
  </si>
  <si>
    <t>Profit before taxes</t>
  </si>
  <si>
    <t>Profit after taxes</t>
  </si>
  <si>
    <t>Please provide additional information of the Bidder</t>
  </si>
  <si>
    <t>General guidelines for filling up  the Attachments</t>
  </si>
  <si>
    <t>Fill up only green shaded cells in the relevent attachments.</t>
  </si>
  <si>
    <t>We are furnishing the following details of Statutory Registration Numbers and details of Bank for electronic payment.</t>
  </si>
  <si>
    <t>Name of the Supplier/ Contractor in whose favour payment is to be made</t>
  </si>
  <si>
    <t>Address with PIN Code and State</t>
  </si>
  <si>
    <t>Registered Office:</t>
  </si>
  <si>
    <t>Branch Office:</t>
  </si>
  <si>
    <t>Correspondence Address:</t>
  </si>
  <si>
    <t>Status – Company/others</t>
  </si>
  <si>
    <t>[Declaration of Micro/ Small/ Medium Enterprise under Micro/ Small &amp; Medium Enterprises Development Act 2006, if applicable]</t>
  </si>
  <si>
    <t>Permanent Account (PAN) No.</t>
  </si>
  <si>
    <t>PF Registration No. of the Company</t>
  </si>
  <si>
    <t>PF Regional Office covered (with Address)</t>
  </si>
  <si>
    <t>Name of Contact Person</t>
  </si>
  <si>
    <t>Landline(s):</t>
  </si>
  <si>
    <t>Mobile(s):</t>
  </si>
  <si>
    <t>Email ID :</t>
  </si>
  <si>
    <t>Bank Details for Electronic Payment</t>
  </si>
  <si>
    <t>Name of the Bank:</t>
  </si>
  <si>
    <t>Address of Branch:</t>
  </si>
  <si>
    <t>Account No.:</t>
  </si>
  <si>
    <t>Type of Account:</t>
  </si>
  <si>
    <t>9 digit MICR code printed at bottom in middle, next to cheque no.</t>
  </si>
  <si>
    <t>Contact Details</t>
  </si>
  <si>
    <t>[Name of Countries]</t>
  </si>
  <si>
    <t>Designation   :</t>
  </si>
  <si>
    <t>1.           </t>
  </si>
  <si>
    <t>2.           </t>
  </si>
  <si>
    <t>4.           </t>
  </si>
  <si>
    <t>5.           </t>
  </si>
  <si>
    <t>6.           </t>
  </si>
  <si>
    <t>10.       </t>
  </si>
  <si>
    <t>11.       </t>
  </si>
  <si>
    <t>12.       </t>
  </si>
  <si>
    <t>We hereby declare that the above information are true and correct and we agree that the payment on account of this Contract, in the event of award, be made in the above account maintained in the above mentioned Bank.</t>
  </si>
  <si>
    <r>
      <t>IFSC (for RTGS)/NEFT Code (</t>
    </r>
    <r>
      <rPr>
        <i/>
        <sz val="11"/>
        <rFont val="Book Antiqua"/>
        <family val="1"/>
      </rPr>
      <t>to be obtained from the Bank</t>
    </r>
    <r>
      <rPr>
        <sz val="11"/>
        <rFont val="Book Antiqua"/>
        <family val="1"/>
      </rPr>
      <t>) Sample Cancelled Cheque to be enclosed</t>
    </r>
  </si>
  <si>
    <t>Attachment 2 Power of Attorney : No specific format is provided by POWERGRID. Bidder may use their own format.</t>
  </si>
  <si>
    <t>Sole Bidder</t>
  </si>
  <si>
    <t>JV (Joint Venture)</t>
  </si>
  <si>
    <t>Further, the required Joint Venture Agreement signed by us and our Partners has also been furnished as per your format Attachment-3(JV).</t>
  </si>
  <si>
    <t>Further the required deed of Joint Undertaking signed by us and Tower Manufacturer has also been furnished as per your format.</t>
  </si>
  <si>
    <t>Enter details here.</t>
  </si>
  <si>
    <t xml:space="preserve">Printed Name </t>
  </si>
  <si>
    <t>Designation</t>
  </si>
  <si>
    <t>Name(s) and Addresse(s) of other partner(s)</t>
  </si>
  <si>
    <t xml:space="preserve">The Bidder should accordingly also provide the following information/documents </t>
  </si>
  <si>
    <t>Business Address                       :</t>
  </si>
  <si>
    <t>Country of Incorporation         :</t>
  </si>
  <si>
    <t>State/Province to be indicated :</t>
  </si>
  <si>
    <t>Name of Principal Officer         :</t>
  </si>
  <si>
    <t>Address of  Principal Officer    :</t>
  </si>
  <si>
    <t>Package No          :</t>
  </si>
  <si>
    <t>"Saudamini", Plot No. 2, Sector 29</t>
  </si>
  <si>
    <t>Extra Sheet</t>
  </si>
  <si>
    <t>Equipments &amp; Materials produced in [Name of countries]</t>
  </si>
  <si>
    <t>Company incorporated &amp; registered in [Name of countries]</t>
  </si>
  <si>
    <t>(Details of Alternative Bid)</t>
  </si>
  <si>
    <t>No Alternative Bid</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</si>
  <si>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</si>
  <si>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</si>
  <si>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</si>
  <si>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</si>
  <si>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</si>
  <si>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</si>
  <si>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</si>
  <si>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</si>
  <si>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</si>
  <si>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</si>
  <si>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</si>
  <si>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</si>
  <si>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</si>
  <si>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</si>
  <si>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</si>
  <si>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</si>
  <si>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</si>
  <si>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</si>
  <si>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</si>
  <si>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</si>
  <si>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</si>
  <si>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</si>
  <si>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</si>
  <si>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</si>
  <si>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</si>
  <si>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</si>
  <si>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</si>
  <si>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</si>
  <si>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</si>
  <si>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</si>
  <si>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</si>
  <si>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</si>
  <si>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</si>
  <si>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</si>
  <si>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</si>
  <si>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</si>
  <si>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</si>
  <si>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</si>
  <si>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</si>
  <si>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</si>
  <si>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</si>
  <si>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</si>
  <si>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</si>
  <si>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</si>
  <si>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</si>
  <si>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</si>
  <si>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</si>
  <si>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</si>
  <si>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</si>
  <si>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</si>
  <si>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</si>
  <si>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</si>
  <si>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</si>
  <si>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</si>
  <si>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</si>
  <si>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</si>
  <si>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</si>
  <si>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</si>
  <si>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</si>
  <si>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</si>
  <si>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</si>
  <si>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</si>
  <si>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</si>
  <si>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</si>
  <si>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</si>
  <si>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</si>
  <si>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</si>
  <si>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</si>
  <si>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</si>
  <si>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</si>
  <si>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</si>
  <si>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</si>
  <si>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</si>
  <si>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</si>
  <si>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</si>
  <si>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</si>
  <si>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</si>
  <si>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</si>
  <si>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</si>
  <si>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</si>
  <si>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</si>
  <si>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</si>
  <si>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</si>
  <si>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</si>
  <si>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</si>
  <si>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</si>
  <si>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</si>
  <si>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</si>
  <si>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</si>
  <si>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</si>
  <si>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</si>
  <si>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</si>
  <si>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</si>
  <si>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</si>
  <si>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</si>
  <si>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</si>
  <si>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</si>
  <si>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</si>
  <si>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</si>
  <si>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Filled up information regarding Price Adjustment Data as per the format enclosed in the bidding documents.</t>
  </si>
  <si>
    <t xml:space="preserve"> Declaration regarding Social Accountability.</t>
  </si>
  <si>
    <t>Additional Information.</t>
  </si>
  <si>
    <t>Declaration.</t>
  </si>
  <si>
    <t>Proposed Tower Parts Manufacturer other than the bidder, if any [Maximum two nos.]</t>
  </si>
  <si>
    <t>Any Tower Parts Manufacturer proposed other than the bidder [Yes / No]</t>
  </si>
  <si>
    <t>nd</t>
  </si>
  <si>
    <t>February</t>
  </si>
  <si>
    <t>rd</t>
  </si>
  <si>
    <t>March</t>
  </si>
  <si>
    <t>th</t>
  </si>
  <si>
    <t>April</t>
  </si>
  <si>
    <t>May</t>
  </si>
  <si>
    <t>June</t>
  </si>
  <si>
    <t>July</t>
  </si>
  <si>
    <t>August</t>
  </si>
  <si>
    <t>September</t>
  </si>
  <si>
    <t>October</t>
  </si>
  <si>
    <t>November</t>
  </si>
  <si>
    <t>December</t>
  </si>
  <si>
    <t>(If none, state “none”)</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</si>
  <si>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</si>
  <si>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</si>
  <si>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</si>
  <si>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The documentary evidence establishing in accordance with ITB Clause 3, Vol.-I of the Bidding Documents that the facilities offered by us are eligible facilities and conform to the Bidding Documents has been furnished as Attachment 4. A list of Special Tools &amp; Tackles to be used by us for erection, testing &amp; Commissioning and to be handed over to Employer, the cost of which is included is our Bid Price, is also enclosed as per your format as Attachment 4A. A list of Special Tools &amp; Tackles to be brought by the contractor for erection, testing &amp; Commissioning and to be taken back after completion of work, whose cost in not included in our bid price, is enclosed as per your format as Attachment 4B.</t>
  </si>
  <si>
    <t xml:space="preserve">The documentary evidence that we are eligible to bid in accordance with ITB Clause 2. Further, in terms of ITB Clause 9.3 (c) &amp; (e), the qualification data has been furnished as per your format enclosed with the bidding documents Attachment-3(QR). </t>
  </si>
  <si>
    <t>Manufacturer’s Authorisation Forms.</t>
  </si>
  <si>
    <t>Specification No. :</t>
  </si>
  <si>
    <t>Name of Package :</t>
  </si>
  <si>
    <t>Bid Proposal Ref. No.</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</si>
  <si>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</si>
  <si>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</si>
  <si>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</si>
  <si>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</si>
  <si>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</si>
  <si>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</si>
  <si>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</si>
  <si>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</si>
  <si>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</si>
  <si>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</si>
  <si>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</si>
  <si>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</si>
  <si>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</si>
  <si>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</si>
  <si>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</si>
  <si>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</si>
  <si>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</si>
  <si>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</si>
  <si>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</si>
  <si>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</si>
  <si>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r>
      <t xml:space="preserve">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in </t>
    </r>
    <r>
      <rPr>
        <u/>
        <sz val="11"/>
        <rFont val="Book Antiqua"/>
        <family val="1"/>
      </rPr>
      <t>Second Envelope</t>
    </r>
    <r>
      <rPr>
        <sz val="11"/>
        <rFont val="Book Antiqua"/>
        <family val="1"/>
      </rPr>
      <t xml:space="preserve">. </t>
    </r>
  </si>
  <si>
    <t>Name of Contract  :</t>
  </si>
  <si>
    <t xml:space="preserve"> the receipt of which is hereby acknowledged, we the undersigned, offer to design, manufacture, test, deliver, install and commission (including carrying out Trial operation, Performance &amp; Guarantee Test as per the provision of Technical Specification) the Facilities under the above-named package in full conformity with the said Bidding Documents. In accordance with ITB Clause 9.1 of the Bidding Documents, as per which the bid shall be submitted by the bidder under “Single Stage - Two Envelope” procedure of bidding. Accordingly, we hereby submit our Bid, in two envelopes i.e. First Envelope – Techno – Commercial Part &amp; Second Envelope - Price Part (to be opened subsequently). </t>
  </si>
  <si>
    <t>Bank Draft</t>
  </si>
  <si>
    <t>Pay Order</t>
  </si>
  <si>
    <t>Banks certified Cheque</t>
  </si>
  <si>
    <t>Bank Guarantee</t>
  </si>
  <si>
    <t>Applicable</t>
  </si>
  <si>
    <t>Not Applicable</t>
  </si>
  <si>
    <t>(Joint Venture Agreement and Power of Attorney for Joint Venture*)</t>
  </si>
  <si>
    <t>Dear Sir,</t>
  </si>
  <si>
    <t>The Joint Venture Agreement (as per the proforma attached at no. 15 in Section-VI, Sample Forms and Procedures, Conditions of Contract, Vol.-I of the Bidding Documents) and Power of Attorney for Joint Venture (as per the proforma attached at no. 14 in Section-VI, Sample Forms and Procedures, Conditions of Contract, Vol.-I of the Bidding Documents) are enclosed herewith.</t>
  </si>
  <si>
    <t>Unit</t>
  </si>
  <si>
    <t>Quantity</t>
  </si>
  <si>
    <t>Sl. No.</t>
  </si>
  <si>
    <t>To:</t>
  </si>
  <si>
    <t>Name        :</t>
  </si>
  <si>
    <t>Contract Services</t>
  </si>
  <si>
    <t>Address    :</t>
  </si>
  <si>
    <t>Power Grid Corporation of India Ltd.,</t>
  </si>
  <si>
    <t>Gurgaon (Haryana) - 122001</t>
  </si>
  <si>
    <t>(Qualifying Requirement Data)</t>
  </si>
  <si>
    <t>(Form of Certificate of Origin and Eligibility)</t>
  </si>
  <si>
    <t>(List of Special Maintenance Tools &amp; Tackles)</t>
  </si>
  <si>
    <t>We are furnishing below the list of special maintenance tools &amp; tackles for various equipment under the subject package. The prices for these tools &amp; tackles are included in our lumpsum bid price. We further confirm that the list of special maintenance tools &amp; tackles includes all the items specifically identified in your bidding documents as brought out below:</t>
  </si>
  <si>
    <t>Notwithstanding what is stated above, we further confirm that any additional special maintenance tools and tackles, required for the equipment under this package shall be furnished by us at no extra cost to the employer.</t>
  </si>
  <si>
    <t>(a)</t>
  </si>
  <si>
    <t>(b)</t>
  </si>
  <si>
    <t>(c)</t>
  </si>
  <si>
    <t>(d)</t>
  </si>
  <si>
    <t xml:space="preserve">S.No.  </t>
  </si>
  <si>
    <t>For Equipment</t>
  </si>
  <si>
    <t>Item Description</t>
  </si>
  <si>
    <t>We are furnishing below the list of special maintenance tools &amp; tackles for various equipment under the subject package. The prices for these tools &amp; tackles which are to be taken back after the completion of the work by us are not included in our lumpsum bid price. We further confirm that the list of special maintenance tools &amp; tackles includes all the items specifically identified in your bidding documents as brought out below:</t>
  </si>
  <si>
    <t>Quantity proposed to be bought/sub-contracted</t>
  </si>
  <si>
    <t xml:space="preserve">Details of the proposed sub-contractor/sub-vendor </t>
  </si>
  <si>
    <t xml:space="preserve">Name </t>
  </si>
  <si>
    <t>(Work Completion Schedule)</t>
  </si>
  <si>
    <t>a) commencement</t>
  </si>
  <si>
    <t>b) completion</t>
  </si>
  <si>
    <t>Establishment of site office</t>
  </si>
  <si>
    <t xml:space="preserve">Installation at Site </t>
  </si>
  <si>
    <t>Testing &amp; Pre-commissioning</t>
  </si>
  <si>
    <t xml:space="preserve">Trial Operation </t>
  </si>
  <si>
    <t>(Guarantee Declaration)</t>
  </si>
  <si>
    <t>Bidders to enclose a detailed network covering all the activities to be undertaken for completion of the project indicating key dates for various milestones for each phase constituent-wise.</t>
  </si>
  <si>
    <t>Note :</t>
  </si>
  <si>
    <t>(Information regarding Ex-employees of POWERGRID in our Organisation)</t>
  </si>
  <si>
    <t>We hereby furnish the details of ex-employees of POWERGRID who had retired/ resigned at the level of General Manager and above from POWERGRID and subsequently have been employed by us:</t>
  </si>
  <si>
    <t>(Price Adjustment Data)</t>
  </si>
  <si>
    <t>Value of co-efficient</t>
  </si>
  <si>
    <t>Name of the published index</t>
  </si>
  <si>
    <t>A</t>
  </si>
  <si>
    <t>IEEMA</t>
  </si>
  <si>
    <t>B</t>
  </si>
  <si>
    <t>C</t>
  </si>
  <si>
    <t>i)</t>
  </si>
  <si>
    <t>ii)</t>
  </si>
  <si>
    <t xml:space="preserve">Indian Labour Bureau, Shimla, Govt. of India (monthly) 
(Base: 2001 = 100) (www.labourbureau.nic.in)
</t>
  </si>
  <si>
    <t>I</t>
  </si>
  <si>
    <t xml:space="preserve">We have read the provisions in the Bidding Documents regarding furnishing the option for advance payment. Accordingly, as per ITB Clause 9.3 as provided in Section BDS, Section III, Vol.-I of the Bidding Documents, we hereby confirm to opt the following:   </t>
  </si>
  <si>
    <t>II</t>
  </si>
  <si>
    <t>In case of bid from a Joint Venture, name &amp; designation of representative of JV partner is to be provided and Bid Form is also to be signed by him</t>
  </si>
  <si>
    <t>INTEGRITY PACT</t>
  </si>
  <si>
    <t>Between</t>
  </si>
  <si>
    <t xml:space="preserve">Power Grid Corporation of India Limited </t>
  </si>
  <si>
    <t>having its Registered Office at B-9, Qutab Institutional Area, Katwaria Sarai,                           New Delhi – 110016 hereinafter referred to as</t>
  </si>
  <si>
    <r>
      <t>"POWERGRID"</t>
    </r>
    <r>
      <rPr>
        <b/>
        <sz val="12"/>
        <rFont val="Book Antiqua"/>
        <family val="1"/>
      </rPr>
      <t>,</t>
    </r>
  </si>
  <si>
    <t>and</t>
  </si>
  <si>
    <t xml:space="preserve">hereinafter referred to as </t>
  </si>
  <si>
    <t>"The Bidder/Contractor"</t>
  </si>
  <si>
    <t>Preamble</t>
  </si>
  <si>
    <t xml:space="preserve">(Signature) </t>
  </si>
  <si>
    <t>(For &amp; On behalf of POWERGRID)</t>
  </si>
  <si>
    <t>Integrity Pact</t>
  </si>
  <si>
    <t>Page 1 of 8</t>
  </si>
  <si>
    <r>
      <t>In order to achieve these goals, POWERGRID and the above named Bidder/Contractor enter into this agreement called '</t>
    </r>
    <r>
      <rPr>
        <b/>
        <sz val="12"/>
        <rFont val="Book Antiqua"/>
        <family val="1"/>
      </rPr>
      <t xml:space="preserve">Integrity Pact' </t>
    </r>
    <r>
      <rPr>
        <sz val="12"/>
        <rFont val="Book Antiqua"/>
        <family val="1"/>
      </rPr>
      <t>which will form a part of the bid.</t>
    </r>
  </si>
  <si>
    <t>Section I - Commitments of POWERGRID</t>
  </si>
  <si>
    <t>(1)</t>
  </si>
  <si>
    <t>(2)</t>
  </si>
  <si>
    <t>Section II - Commitments of the Bidder/Contractor</t>
  </si>
  <si>
    <t>Page 2 of 8</t>
  </si>
  <si>
    <t>The Bidder/Contractor of foreign origin shall disclose the name and address of the Agents/representatives in India, if any, involved directly or indirectly in the Bidding. Similarly, the Bidder/Contractor of Indian Nationality shall furnish the name and address of the foreign principals, if any, involved directly or indirectly in the Bidding.</t>
  </si>
  <si>
    <t>Page 3 of 8</t>
  </si>
  <si>
    <t>Section III- Disqualification from tender process and exclusion from future contracts</t>
  </si>
  <si>
    <t>(3)</t>
  </si>
  <si>
    <r>
      <t xml:space="preserve">Section IV </t>
    </r>
    <r>
      <rPr>
        <sz val="12"/>
        <rFont val="Book Antiqua"/>
        <family val="1"/>
      </rPr>
      <t xml:space="preserve">- </t>
    </r>
    <r>
      <rPr>
        <b/>
        <sz val="12"/>
        <rFont val="Book Antiqua"/>
        <family val="1"/>
      </rPr>
      <t>Liability for violation of Integrity Pact</t>
    </r>
  </si>
  <si>
    <r>
      <t>Section V</t>
    </r>
    <r>
      <rPr>
        <sz val="12"/>
        <rFont val="Book Antiqua"/>
        <family val="1"/>
      </rPr>
      <t xml:space="preserve">- </t>
    </r>
    <r>
      <rPr>
        <b/>
        <sz val="12"/>
        <rFont val="Book Antiqua"/>
        <family val="1"/>
      </rPr>
      <t>Previous Transgression</t>
    </r>
  </si>
  <si>
    <t>Page 4 of 8</t>
  </si>
  <si>
    <r>
      <t>Section VI</t>
    </r>
    <r>
      <rPr>
        <sz val="12"/>
        <rFont val="Book Antiqua"/>
        <family val="1"/>
      </rPr>
      <t xml:space="preserve"> - </t>
    </r>
    <r>
      <rPr>
        <b/>
        <sz val="12"/>
        <rFont val="Book Antiqua"/>
        <family val="1"/>
      </rPr>
      <t xml:space="preserve">Equal treatment to all Bidders </t>
    </r>
    <r>
      <rPr>
        <b/>
        <i/>
        <sz val="12"/>
        <rFont val="Book Antiqua"/>
        <family val="1"/>
      </rPr>
      <t xml:space="preserve">/ </t>
    </r>
    <r>
      <rPr>
        <b/>
        <sz val="12"/>
        <rFont val="Book Antiqua"/>
        <family val="1"/>
      </rPr>
      <t>Contractors</t>
    </r>
  </si>
  <si>
    <t>POWERGRID will enter into agreements with identical conditions as this one with all Bidders.</t>
  </si>
  <si>
    <t>POWERGRID will disqualify from the tender process any bidder who does not sign this Pact or violate its provisions.</t>
  </si>
  <si>
    <r>
      <t xml:space="preserve">Section VII - Punitive Action against violating Bidders </t>
    </r>
    <r>
      <rPr>
        <b/>
        <i/>
        <sz val="12"/>
        <rFont val="Book Antiqua"/>
        <family val="1"/>
      </rPr>
      <t xml:space="preserve">/ </t>
    </r>
    <r>
      <rPr>
        <b/>
        <sz val="12"/>
        <rFont val="Book Antiqua"/>
        <family val="1"/>
      </rPr>
      <t xml:space="preserve">Contractors </t>
    </r>
  </si>
  <si>
    <t>(*)Section VIII - Independent External Monitor/Monitors</t>
  </si>
  <si>
    <t>Page 5 of 8</t>
  </si>
  <si>
    <t>(4)</t>
  </si>
  <si>
    <t>(5)</t>
  </si>
  <si>
    <t>(6)</t>
  </si>
  <si>
    <t>(7)</t>
  </si>
  <si>
    <t>(8)</t>
  </si>
  <si>
    <t>Page 6 of 8</t>
  </si>
  <si>
    <t>(9)</t>
  </si>
  <si>
    <t>(*)</t>
  </si>
  <si>
    <t>Section IX - Pact Duration</t>
  </si>
  <si>
    <t>This Pact begins when both parties have legally signed it. It expires for the Contractor after the closure of the contract and for all other Bidder's six month after the contract has been awarded.</t>
  </si>
  <si>
    <t>Section X - Other Provisions</t>
  </si>
  <si>
    <t>If the Contractor is a partnership firm or a consortium or Joint Venture, this agreement must be signed by all partners, consortium members and Joint Venture partners.</t>
  </si>
  <si>
    <t>Nothing in this agreement shall affect the rights of the parties available under the General Conditions of Contract (GCC) and Special Conditions of Contract (SCC).</t>
  </si>
  <si>
    <t>#</t>
  </si>
  <si>
    <t>CVO shall be applicable for packages wherein IEM are not identified in Section IFB/BDS of Condition of Contract, Volume-I. IEM shall be applicable for packages wherein IEM are identified in Section IFB/BDS of Condition of Contract, Volume-I.</t>
  </si>
  <si>
    <t>Page 7 of 8</t>
  </si>
  <si>
    <t>Should one or several provisions of this agreement turn out to be invalid, the remainder of this agreement remains valid. In this case, the parties will strive to come to an agreement to their original intentions.</t>
  </si>
  <si>
    <t>Signature</t>
  </si>
  <si>
    <t>(Office Seal)</t>
  </si>
  <si>
    <t>Name :</t>
  </si>
  <si>
    <t>Witness 1 :</t>
  </si>
  <si>
    <t>Page 8 of 8</t>
  </si>
  <si>
    <t>The details of Alternative Bids made by us indicating the complete Technical Specifications and the deviation to contractual and commercial conditions. (Not Applicable)</t>
  </si>
  <si>
    <t xml:space="preserve">  </t>
  </si>
  <si>
    <t>...[Enter the Amendment]…</t>
  </si>
  <si>
    <t>…[Enter the Date in dd-mm-yyyy]…</t>
  </si>
  <si>
    <t>We confirm that except as otherwise specifically provided our Bid Prices in Second Envelope include all taxes, duties, levies and charges as may be assessed on us, our Sub-Contractor/Sub-Vendor or their employees by all municipal, state or national government authorities in connection with the Facilities, in and outside of India.</t>
  </si>
  <si>
    <t>Power of Attorney. Bidders may use their own proforma for furnishing the required information with the bid.</t>
  </si>
  <si>
    <t xml:space="preserve">Note: Bidders may note that no prescribed proforma has been enclosed for </t>
  </si>
  <si>
    <t>No</t>
  </si>
  <si>
    <t>Attachment 8 Manufacturer’s Authorisation Form : To be furnished as per proforma provided in the bidding document, on the letter head of the each Manufactures proposed to supply main items. Not included here.</t>
  </si>
  <si>
    <t>Enable the Active X Control &amp; Macros. Also ensure to keep option of "Trust acess to VBA project object Model" cheched [√]. Ensure that you work on MS Excel 2007 or higher version.</t>
  </si>
  <si>
    <t>1.</t>
  </si>
  <si>
    <t>The requisite format of Integrity Pact is getting generated automatically and displayed here below.</t>
  </si>
  <si>
    <t>2.</t>
  </si>
  <si>
    <t>Take print out of first page on a non-judicial stamp paper of Rs. 100/-  and other seven pages on plain A4 size paper. Such two sets shall be prepared by the bidder.</t>
  </si>
  <si>
    <t>3.</t>
  </si>
  <si>
    <t>All the pages of both the copies of the Integrity Pact shall be signed by the authorised representative of the bidder and duly stamped.</t>
  </si>
  <si>
    <t>4.</t>
  </si>
  <si>
    <t>Both the original copies shall be submitted by the bidder in the form of Hard Copy as part of the first envelope before due date &amp; time of submission of the bid.</t>
  </si>
  <si>
    <t>5.</t>
  </si>
  <si>
    <t xml:space="preserve">…… ……. …….. …… ……. …….. </t>
  </si>
  <si>
    <t xml:space="preserve">(For &amp; On behalf of POWERGRID)
                                                                                             </t>
  </si>
  <si>
    <t>(Declaration for tax exemptions, reductions, allowances or benefits)</t>
  </si>
  <si>
    <t>We confirm that we are solely responsible for obtaining following tax exemptions, reductions, allowances or benefits in respect of supplies under the subject package, in case of award. We further confirm that we have considered the same in our bid thereby passing on the benefit to POWERGRID while quoting our prices. In case of our failure to receive such benefits, partly or fully, for any reason whatsoever, the Employer will not compensate us.</t>
  </si>
  <si>
    <t>We are furnishing the following information required by the Employer for issue of requisite certificate if and as permitted in terms of the applicable Govt. of India policies/procedures (in case of award):</t>
  </si>
  <si>
    <t>Applicable Act, Notification No. and Clause Ref. No.</t>
  </si>
  <si>
    <t>Description of item on which applicable</t>
  </si>
  <si>
    <t>Country of origin</t>
  </si>
  <si>
    <t>Remarks, if any</t>
  </si>
  <si>
    <t>(The requirements listed above are as per current Notification of Govt. of India indicated above. These may be modified, if necessary, in terms of the Notifications.)</t>
  </si>
  <si>
    <t>(i)  there are no discrepancies/inconsistencies and deviations/omissions/ reservations to the Bidding Documents, in the Second Envelope bid; 
(ii)  the description of items and the unit thereof in the price schedules in the Second Envelope bid are in conformity with those indicated in the price schedule of the Bidding Documents without any deviation to the specified scope of work. 
We also confirm that in case any discrepancies/ inconsistencies and  deviations/ omissions/ reservations, as referred to in para (i) and (ii) above, is observed in the Second Envelope, the same shall be deemed as withdrawn/rectified without any financial implication, whatsoever to POWERGRID. However, in case of any arithmetical errors, the same shall be governed as per the provision of ITB Sub-Clause 27.2 read in conjunction with BDS.</t>
  </si>
  <si>
    <t>Further, we hereby confirm that except as mentioned in the Attachment – 6 (Alternative, Deviations and Exceptions to the Provisions) hereof  forming part of our First Envelope :</t>
  </si>
  <si>
    <t>Declaration for tax exemptions, reductions, allowances or benefits</t>
  </si>
  <si>
    <t>(Safety Pact)</t>
  </si>
  <si>
    <t>Safety Pact is annexed separately herewith this Volume.</t>
  </si>
  <si>
    <t>1.We hereby furnish the details of the items/ sub-assemblies (supply items), we propose to buy for the purpose of furnishing and installation of the subject Package :</t>
  </si>
  <si>
    <t>1. We hereby furnish the details of the items, components, raw material, services which we propose to buy/avail from Micro and Small Enterprises (MSEs) for the purpose of completion of works under the subject package :</t>
  </si>
  <si>
    <t xml:space="preserve">Name of Micro and Small Enterprises (MSEs) </t>
  </si>
  <si>
    <t>Name &amp; Address</t>
  </si>
  <si>
    <t xml:space="preserve">Category
(Micro or Small)
</t>
  </si>
  <si>
    <t>ATTACHMENT-5A</t>
  </si>
  <si>
    <t>(Items, Components, Raw Material, Services proposed to be sourced from Micro and Small Enterprises): The details of the items, components, raw material, services which is proposed to bought/availed from Micro and Small Enterprises for the purpose of completion of works</t>
  </si>
  <si>
    <t xml:space="preserve">We are a Micro and Small Enterprise (MSE) registered with </t>
  </si>
  <si>
    <t>(iii)</t>
  </si>
  <si>
    <t>As per para BDS/ITB clause 9.3 q, Bidder shall furnish the details of their Provident Fund Code Number</t>
  </si>
  <si>
    <t>Name of Bidders/JV Partners</t>
  </si>
  <si>
    <t>Provident Fund Code Number</t>
  </si>
  <si>
    <t xml:space="preserve">Details </t>
  </si>
  <si>
    <t>We declare that we are aware of and have gone through the “Code of Business Conduct and Ethics for Senior Management Personnel”1 and “Code of Business Conduct and Ethics for Board Members”1 of POWERGRID (hereinafter referred to as the “Code of Conduct”). We further understand that as per the “Code of Conduct”, Senior Management Personnel including Board Members, who have retired/resigned from POWERGRID,  shall not accept any appointment or post, as detailed in the referred “Code of Conduct”, within 1 year from the date of cessation of service/directorship unless approved by the Competent Authority. 
Accordingly,We hereby furnish the details of ex-employees of POWERGRID who had retired/ resigned at the level of General Manager and above from POWERGRID and subsequently have been employed by us:</t>
  </si>
  <si>
    <t>*In case the date of joining in the bidder’s organization of such ex-employee is within 1 year from the date of retirement/resignation from POWERGRID, No Objection Certificate/ approval from the Competent Authority must be furnished along with the bid or subsequent through clarification pursuant to ITB Clause 21.</t>
  </si>
  <si>
    <t xml:space="preserve">In case of non-submission of No Objection Certificate/approval of the Competent Authority, as required, We understand that POWERGRID shall deal with such cases as per its Policy and procedures in vogue, which may also result in rejection of our bid. We also confirm that POWERGRID shall be the sole judge in this regard. 
We further declare that any misrepresentation or submission of false/forged documents/information in this regard shall be dealt with as per the provisions of the Integrity Pact and/or the Bidding Documents and/or POWERGRID’s policy and procedures.
</t>
  </si>
  <si>
    <r>
      <rPr>
        <b/>
        <sz val="11"/>
        <rFont val="Book Antiqua"/>
        <family val="1"/>
      </rPr>
      <t xml:space="preserve">Note:  </t>
    </r>
    <r>
      <rPr>
        <sz val="11"/>
        <rFont val="Book Antiqua"/>
        <family val="1"/>
      </rPr>
      <t xml:space="preserve">
1. “Code of Business Conduct and Ethics for Senior Management Personnel” and “Code of Business Conduct and Ethics for Board Members” are available on POWERGRID’s website https://www.powergridindia.com. 
2. The information in similar format should be furnished for each partner of joint venture in case of joint venture bid.
3. In case bidder has furnished no details on ex-employees of POWERGRID or has left blank or has indicated ‘-‘ against the same, it shall be deemed that they have not employed any such person in their organization.   
</t>
    </r>
  </si>
  <si>
    <t>(Declaration of Key Managerial Person and Power of Attorney holder)</t>
  </si>
  <si>
    <t>Note: Key Managerial Personnel (KMP) of the company shall include CEO/Managing Director/ Company Secretary/ Director/ CFO/any of the partner in case of partnership firm/any other officer entrusted with substantial powers of the management of the affairs of the company/firm.</t>
  </si>
  <si>
    <t xml:space="preserve">1. We confirm that the declarations made in our bid, particularly Attachment-3 (QR) regarding eligibility/qualification data and documents submitted in our bid in support of the declarations, are true and correct to the best of our knowledge.
2.  We further confirm that we have filled up Attachment-3(QR). We also confirm that in support of meeting the Technical experience requirement as per Annexure-A (BDS), we have enclosed self-certified copy of Contract/ Award Letter and certificate from the utility for which the contract has been executed.
3. We shall furnish clarification to bid, if any sought by Employer pursuant to ITB clause 21.1. We understand that if we fail to rectify/furnish the requested documents if any, within 7 working days’ notice, our bid is liable to be rejected.
4. We understand that any false declaration and/or misrepresentation of facts and/or furnishing of false/forged documents /information may lead to our debarment from participation in Employer tenders and that our Bid Security/ Contract Performance Guarantee may be forfeited besides other actions as deemed to be appropriate as per the provisions of the Bidding Document/Integrity Pact/Employer’s policy.
</t>
  </si>
  <si>
    <t xml:space="preserve"> (MM/YYYY) in equivalent  Indian Rupees is </t>
  </si>
  <si>
    <t>Crore. The details of value used for working out the Balance Bid Capacity as above, are as follows:</t>
  </si>
  <si>
    <t>S N</t>
  </si>
  <si>
    <t>FY</t>
  </si>
  <si>
    <t>Value of Total Sales (including Taxes and Duties)(T)</t>
  </si>
  <si>
    <t>B. Value of existing commitments and ongoing similar works yet to be completed as on the 1st date of quarter of the financial year in which the bids are opened(B) as on 1st date of the Quarter in which First Envelope Bids are to be opened</t>
  </si>
  <si>
    <t>Value of Balance Works (B1) against the Contracts awarded by Employer</t>
  </si>
  <si>
    <t xml:space="preserve">Value of Balance Works (B2) against the Contracts awarded by Utilities other than Employer </t>
  </si>
  <si>
    <t>Total value of Balance Works (B){B=B1+B2}</t>
  </si>
  <si>
    <t>I.</t>
  </si>
  <si>
    <t>a</t>
  </si>
  <si>
    <t>b.</t>
  </si>
  <si>
    <t>GSTIN Numbers</t>
  </si>
  <si>
    <t xml:space="preserve">GSTIN in the Sates/UT from where the supply of goods take place </t>
  </si>
  <si>
    <t>Name of the States/UT</t>
  </si>
  <si>
    <t>GSTIN number</t>
  </si>
  <si>
    <t>II.</t>
  </si>
  <si>
    <t>GSTIN in the States/UT where the supply for services take place (states where sites under the subject package is situated)</t>
  </si>
  <si>
    <t>7.       </t>
  </si>
  <si>
    <t>8.       </t>
  </si>
  <si>
    <t>9.       </t>
  </si>
  <si>
    <t>The above amounts are in accordance with the price schedules attached herewith and are made part of this bid</t>
  </si>
  <si>
    <t>Declaration of Key Managerial Person jointly with Power of Attorney holder</t>
  </si>
  <si>
    <t>100% of applicable Taxes and Duties i.e. GST which are payable by the Employer under the Contract, shall be reimbursed by the Employer on production of satisfactory documentary evidence by the Contractor in accordance with the provisions of the Bidding Documents.</t>
  </si>
  <si>
    <t xml:space="preserve">We conform that the equipments offered shall have minimum (or a muximum, as the case may be) performance specified in Technical Specification. We further guarantee the performance/efficiency of the equipments in response to the Technical Specifications. </t>
  </si>
  <si>
    <t xml:space="preserve">Bidders are advised to print this declaration on the Company Letter Head and upload the duly signed and scanned copy along with the First Envelope Bid. </t>
  </si>
  <si>
    <t>b</t>
  </si>
  <si>
    <t>c</t>
  </si>
  <si>
    <t>GCC 5.7</t>
  </si>
  <si>
    <r>
      <t xml:space="preserve">Are you a MSE owned by SC/ST* entrepreneurs in line with Public Procurement Policy for Micro and Small Enterprises (MSEs) order 2012 including subsequent amendment/notification/order </t>
    </r>
    <r>
      <rPr>
        <b/>
        <i/>
        <sz val="11"/>
        <rFont val="Book Antiqua"/>
        <family val="1"/>
      </rPr>
      <t>(Indicate Yes/No)</t>
    </r>
  </si>
  <si>
    <t>3.(a)       </t>
  </si>
  <si>
    <t>3.(b)</t>
  </si>
  <si>
    <t>Yes</t>
  </si>
  <si>
    <t>3.(c)</t>
  </si>
  <si>
    <t xml:space="preserve">If 3(b) is ‘Yes’ please mention whether you are (Proprietary MSE/ Partnership MSE/ Private Limited Company) owned by SC/ST entrepreneurs
</t>
  </si>
  <si>
    <t>(iv)</t>
  </si>
  <si>
    <t>(v)</t>
  </si>
  <si>
    <r>
      <t>Remarks</t>
    </r>
    <r>
      <rPr>
        <b/>
        <sz val="11"/>
        <rFont val="Book Antiqua"/>
        <family val="1"/>
      </rPr>
      <t>:</t>
    </r>
  </si>
  <si>
    <t>*The definition of MSEs owned by SC/ST is as given under:</t>
  </si>
  <si>
    <t>a.</t>
  </si>
  <si>
    <t>In case of proprietary MSE, proprietor(s) shall be SC /ST.</t>
  </si>
  <si>
    <t>In case of partnership MSE, the SC/ST partners shall be holding at least 51% shares in the unit.</t>
  </si>
  <si>
    <t xml:space="preserve">c. </t>
  </si>
  <si>
    <t>In case of Private Limited companies, at least 51% share shall be held by SC/ST promoters.</t>
  </si>
  <si>
    <r>
      <t>Documentary evidence</t>
    </r>
    <r>
      <rPr>
        <b/>
        <sz val="11"/>
        <rFont val="Book Antiqua"/>
        <family val="1"/>
      </rPr>
      <t>: Please provide scanned copy(ies) of the SC/ST certificate(s) issued by District Authority as applicable for SC/ST MSE category as per (a), (b) or (c) above.</t>
    </r>
  </si>
  <si>
    <t xml:space="preserve">We meet the eligibility requirements and have no conflict of interest in accordance with ITB Clause 2 </t>
  </si>
  <si>
    <t>NOTE: (In case of JV, all partners of the Joint Venture shall be MSEs to consdier its bid as bid from MSE, JV bidder with at least one non-MSE partner (whether lead or other partner)  shall not be eligible for the benefit available to the MSE bidders)</t>
  </si>
  <si>
    <t xml:space="preserve">2. We hereby  delare that we would not subcontract the erection portion of the contract without prior approval of the Employer.
</t>
  </si>
  <si>
    <t xml:space="preserve">A. Maximum value of Transmission &amp; Distribution (T&amp;D) works (including substation, transmission lines, distribution for all verticals), executed in any one financial year during the last 5 financial years taking into account the completed as well as the works in progress </t>
  </si>
  <si>
    <t>Are you a MSE owned by women in line with Public Procurement Policy for Micro and Small Enterprises (MSEs) order 2012, Public Procurement Policy for Micro and Small Enterprises (MSEs) Amendment Order 2018 including subsequent amendment/notification/order (Indicate Yes/No)</t>
  </si>
  <si>
    <t>3.(d)</t>
  </si>
  <si>
    <t>ATTACHMENT-3 (QR)</t>
  </si>
  <si>
    <t>Bidder’s Name and Address :</t>
  </si>
  <si>
    <t>Name:</t>
  </si>
  <si>
    <t>Address:</t>
  </si>
  <si>
    <r>
      <t xml:space="preserve">Whether Bidder is MSE
</t>
    </r>
    <r>
      <rPr>
        <i/>
        <sz val="11"/>
        <rFont val="Book Antiqua"/>
        <family val="1"/>
      </rPr>
      <t>[Select from drop down menu]</t>
    </r>
    <r>
      <rPr>
        <sz val="11"/>
        <rFont val="Book Antiqua"/>
        <family val="1"/>
      </rPr>
      <t xml:space="preserve">
</t>
    </r>
  </si>
  <si>
    <r>
      <t xml:space="preserve">Specify type of Bidder
</t>
    </r>
    <r>
      <rPr>
        <i/>
        <sz val="11"/>
        <rFont val="Book Antiqua"/>
        <family val="1"/>
      </rPr>
      <t>[Select from drop down menu]</t>
    </r>
  </si>
  <si>
    <t>JOINT VENTURE (JV)</t>
  </si>
  <si>
    <t>Name and Address of Agent</t>
  </si>
  <si>
    <t>Purpose of Commission or Gratuity</t>
  </si>
  <si>
    <t>It is hereby agreed by and between the parties as under:</t>
  </si>
  <si>
    <t xml:space="preserve">POWERGRID commits itself to take all measures necessary to prevent corruption and to observe the following principles </t>
  </si>
  <si>
    <t>No employee of POWERGRID, personally or through family members, will in connection with the tender, or the execution of the contract, demand, take a promise for or accept, for him/herself or third person, any material or other benefit which he/she is not legally entitled to</t>
  </si>
  <si>
    <t>POWERGRID will, during the tender process treat all Bidder(s) with equity,  fairness and reason. POWERGRID will in particular, before and during the tender process, provide to all Bidder(s) the same information and will not provide to any Bidder(s) confidential/ additional information through which the Bidder(s) could obtain an advantage in relation to the tender process or the contract execution</t>
  </si>
  <si>
    <t>(c )</t>
  </si>
  <si>
    <t>POWERGRID will exclude from evaluation of Bids its such employee(s) who has any personal interest in the Companies/Agencies participating in the Bidding/Tendering process and all known prejudiced persons</t>
  </si>
  <si>
    <t>If POWERGRID obtains information on the conduct of any of its employee which is a criminal offence under the IPC / PC Act , or if there be a substantive suspicion in this regard, POWERGRID will inform its Chief Vigilance Officer and in addition disciplinary actions can be initiated under POWERGRID’s Rules</t>
  </si>
  <si>
    <t>The Bidder/Contractor commits itself to take all measures necessary to prevent corruption. The Bidder/Contractor commits itself to observe the following principles during its participation in the tender process and during the contract execution:</t>
  </si>
  <si>
    <t>The Bidder/Contractor will not, directly or through any other person or firm, offer, promise or give to any of POWERGRID's employees involved in the tender process or the execution of the contract or to any third person any material or other benefit which it is not legally entitled to, in order to obtain in exchange an advantage of any kind whatsoever during the tender process or during the execution of the contract</t>
  </si>
  <si>
    <t>The Bidder/Contractor will not enter into any illegal or undisclosed agreement or understanding, whether formal or informal with other Bidders/Contractors. This applies in particular to prices, specifications, certifications, subsidiary contracts, submission or non-submission of bids or actions to restrict competitiveness or to introduce cartelization in the bidding process.</t>
  </si>
  <si>
    <t>The Bidder/Contractor shall not pass any information provided by POWERGRID as part of business relationship to others and shall not commit any offence under PC / IPC Act.</t>
  </si>
  <si>
    <t>(e )</t>
  </si>
  <si>
    <t>The Bidder/Contractor will, when presenting his bid, disclose any and all payments made, or committed to or intends to make to agents, brokers or any other intermediaries in connection with the award of the contract and/or with the execution of the contract.</t>
  </si>
  <si>
    <t>The Bidder/Contractor will not misrepresent facts or furnish false/forged documents/information in order to influence the bidding process or the execution of the contract to the detriment of POWERGRID</t>
  </si>
  <si>
    <t>The Bidder/Contractor shall ensure adoption of Integrity Pact by its Sub-contractors and shall be responsible for the same</t>
  </si>
  <si>
    <t>The Bidder/Contractor will not instigate third persons to commit offences outlined above or be an accessory to such offences</t>
  </si>
  <si>
    <t>If the Bidder, before contract award, has committed a transgression through a violation of Section II or in any other form such as to put his reliability or credibility as Bidder into question, POWERGRID may disqualify the Bidder from the tender process or terminate the contract, if already signed, for such reason</t>
  </si>
  <si>
    <t xml:space="preserve">If the Bidder/Contractor has committed a transgression through a violation of Section II such as to put his reliability or credibility into question, POWERGRID may, after following due procedures, ban /blacklist the Bidder/Contractor in line with POWERGRID’s policy for “Black-Listing of Firms / Banning of Business”.  The imposition and duration of the ban will be determined by the severity of the transgression. The severity will be determined by the circumstances of the case, in particular the number of transgressions, the position of the transgressors within the company hierarchy of the Bidder/Contractor and the amount of the damage. The ban will be imposed for a maximum of 3 years. </t>
  </si>
  <si>
    <t>If the Bidder/Contractor can prove that he has restored/recouped the damage caused by him and has installed a suitable corruption prevention system, POWERGRID may revoke the ban prematurely.</t>
  </si>
  <si>
    <t>If POWERGRID has disqualified the Bidder from the tender process prior to the award under Section III, POWERGRID is entitled for forfeiture of the Bid Guarantee under the Bid</t>
  </si>
  <si>
    <t>If POWERGRID has terminated the contract under Section III or if POWERGRID is entitled to terminate the contract under Section III, POWERGRID shall be entitled to forfeit the Contract Performance Guarantee of this contract, in full or part thereof as may be decided, besides resorting to other remedies under the contract.</t>
  </si>
  <si>
    <t>The Bidder shall disclose in its Bid any   transgressions occurred in the last 10 years with any other Public Sector Undertaking or Government Department or any other Company, in any country, that may impinge on the Anti-corruption principle</t>
  </si>
  <si>
    <t>If the Bidder makes incorrect statement on this subject, it can be disqualified from the tender process or the contract, if already awarded, can be terminated for such reason and further action can be taken in line with POWERGRID’s policies.</t>
  </si>
  <si>
    <t>If POWERGRID obtains knowledge of conduct of a Bidder or a Contractor or its subcontractor or of an employee or a representative or an associate of a Bidder or Contractor or his Subcontractor which constitutes corruption, or if POWERGRID has substantive suspicion in this regard, POWERGRID will inform the Chief Vigilance Officer (CVO).</t>
  </si>
  <si>
    <t>(10)</t>
  </si>
  <si>
    <t xml:space="preserve">POWERGRID has appointed a panel of Independent External Monitors (IEMs) for this Pact with the approval of Central Vigilance Commission (CVC), Government of India. The names of the IEMs have been indicated in the Bidding Documents. </t>
  </si>
  <si>
    <t xml:space="preserve">The panel of IEMs shall review independently and objectively, whether and to what extent the parties comply with the obligations under this agreement. The panel of IEMs has right of access to all project documentation.  The panel of IEMs may examine any complaint received by them and submit a report to Chairman-cum-Managing Director, POWERGRID, giving joint findings, at the earliest.  The panel of IEMs may also submit a report directly to the CVO and the CVC, in case of suspicion of serious irregularities attracting the provisions of the PC Act. </t>
  </si>
  <si>
    <t>The IEM is not subject to instructions by the representatives of the parties and performs his functions neutrally and independently. He / She reports to the Chairman-cum-Managing Director, POWERGRID.</t>
  </si>
  <si>
    <t>The Bidder(s)/Contractor(s) accepts that the IEM has the right to access without restriction to all documentation of POWERGRID related to this contract including that provided by the Contractor/Bidder. The Bidder/Contractor will also grant the IEM, upon his / her request and demonstration of a valid interest, unrestricted and unconditional access to their  documentation. The same is applicable to Subcontractors. The IEM is under contractual obligation to treat the information and documents of the Bidder(s)/Contractor(s)/Subcontractor(s) with confidentiality.</t>
  </si>
  <si>
    <t>POWERGRID will provide to the IEMs information as sought by him / her which could have an impact on the contractual relations between POWERGRID and the Bidder/Contractor related to this contract. The IEMs shall also sign declaration on ’Non-Disclosure of Confidential Information’ and of ‘Absence of Conflict of Interest’. In case of any conflict of interest arising at a later date, the IEM shall inform Chairman-cum-Managing Director, POWERGRID and recuse himself/herself from that case</t>
  </si>
  <si>
    <t>As soon as the IEM notices, or believes to notice, a violation of this agreement, he / she will so inform the Chairman-cum-Managing Director, POWERGRID and request the Chairman-cum-Managing Director, POWERGRID to discontinue or take corrective action, or to take other relevant action. The IEM can in this regard submit non-binding recommendations. Beyond this, the IEM has no right to demand from the parties that they act in a specific manner, refrain from action or tolerate action. However, the IEM shall give an opportunity to POWERGRID and the Bidder/Contractor, as deemed fit, to present its case before making its recommendations to POWERGRID</t>
  </si>
  <si>
    <t>The IEM will submit a written report to the Chairman-cum-Managing Director, POWERGRID within 8 to 10 weeks from the date of reference or intimation to him by POWERGRID and, should the occasion arise, submit proposals for correcting problematic situations</t>
  </si>
  <si>
    <t>If the IEM has reported to the Chairman-cum-Managing Director, POWERGRID, a substantiated suspicion of an offence under PC / IPC Act, and the Chairman-cum-Managing Director, POWERGRID has not, within the reasonable time taken visible action to proceed against such offence or reported it to the CVO, the Monitor may also transmit this information directly to the CVC, Government of India.</t>
  </si>
  <si>
    <t>While representing any matter in relation to the Integrity pact inter-alia including its transgression to the panel of IEMs, POWERGRID and Bidder/Contractor shall not approach the court of law and await the decision of the IEM in the matter</t>
  </si>
  <si>
    <t>The word ‘IEM’ would include both singular and plural</t>
  </si>
  <si>
    <t>This Section shall be applicable for only those packages wherein the IEMs have been identified in Section – I : Invitation for Bids and/or Clause ITB 9.3 in Section – III: Bid Data Sheets of Conditions of Contract, Volume-I of the Bidding Documents</t>
  </si>
  <si>
    <t xml:space="preserve">This agreement is subject to Indian Law. Place of performance and jurisdiction is the establishment of POWERGRID. The Arbitration clause provided in the main tender document / contract shall not be applicable for any issue / dispute arising under Integrity Pact. </t>
  </si>
  <si>
    <t>Changes and supplements as well as termination notices need to be made in writing. Side agreements have not been made.</t>
  </si>
  <si>
    <t>Issues like Warranty/Guarantees etc. shall be outside the purview of IEMs.</t>
  </si>
  <si>
    <t>Views expressed or suggestions/submissions made by the parties and the recommendations of the CVO/IEM# in respect of the violation of this agreement, shall not be relied on or introduced as evidence in the arbitral or judicial proceedings (arising out of the arbitral proceedings) by the parties in connection with the disputes/differences arising out of the subject contract.</t>
  </si>
  <si>
    <t>Details regarding previous transgressions of Integrity Pact</t>
  </si>
  <si>
    <t>The bidder should provide detailed information on any transgression of Integrity Pact that occurred in the last 10 years with any other Public Sector Undertaking or Government Department or any other Company, in any country.</t>
  </si>
  <si>
    <t>Details regarding previous transgressions of Integrity Pact  that occurred in the last 10 years</t>
  </si>
  <si>
    <t>Name of client</t>
  </si>
  <si>
    <t>Details of Transgression of Integrity Pact  by the bidder</t>
  </si>
  <si>
    <t>Integrity Pact is annexed separately herewith this Volume.</t>
  </si>
  <si>
    <t>SOLE BIDDER</t>
  </si>
  <si>
    <t>POWERGRID values full compliance with all relevant laws of the land, rules,  regulations, economic use of resources, and of fairness /  transparency in its relations with its Bidders/ Contractors."</t>
  </si>
  <si>
    <t xml:space="preserve">Details / write-up to engage the Locals sub-contractor/sub-vendor </t>
  </si>
  <si>
    <t>In line with ITB Clause 9.3 (e), we intend to supply following items which are to be manufactured within Arunachal Pradesh. 
We further  declare that  we would source material / services for atleast 30% of the Installation Price of Second /Services contract from within Arunachal Pradesh.</t>
  </si>
  <si>
    <t>(Declaration to source material/equipment and services from within Arunachal Pradesh)</t>
  </si>
  <si>
    <t xml:space="preserve">Hardware Fittings </t>
  </si>
  <si>
    <t>Raw Material</t>
  </si>
  <si>
    <t>EC Grade Aluminium Ingots, coefficient a =</t>
  </si>
  <si>
    <t>Electrolytic High Grade Zinc, coefficient b =</t>
  </si>
  <si>
    <t>Manufacture of Basic Metals, coefficient c=</t>
  </si>
  <si>
    <t xml:space="preserve">Wholesale Price Index Number for   `Manufacture of Basic Metals’(Group Item) (monthly)  (Base: 2011-12=100), as published by Office of Economic Advisor, Ministry of Commerce &amp; Industry(www.eaindustry.nic.in).
</t>
  </si>
  <si>
    <t>Labour, coefficient l =</t>
  </si>
  <si>
    <t>Coefficient  ‘a’ shall be between 0.35 to 0.45 and coefficient ‘b’ shall be between 0.04 to 0.06 and coefficient ‘c’ shall be between 0.18 to 0.22 and coefficient ‘l’ shall be between 0.13 to 0.17 and sum of Coefficients ‘a’, ‘b’, ‘c’ and ‘l’ shall be 0.80</t>
  </si>
  <si>
    <t>Conductor Accessories</t>
  </si>
  <si>
    <t>Mid Span Compression Joint for Conductor</t>
  </si>
  <si>
    <t>Coefficient  ‘a’ shall be between 0.63 to 0.67 and coefficient ‘l’ shall be between 0.13 to 0.17 and sum of Coefficients ‘a’ and ‘l’ shall be 0.80</t>
  </si>
  <si>
    <t>Repair Sleeve for Conductor</t>
  </si>
  <si>
    <t>Vibration damper for Conductor</t>
  </si>
  <si>
    <t>For Erection Price Component</t>
  </si>
  <si>
    <t>Installation Price Component {including civil works but excluding ‘supply &amp; placement of reinforcement steel’, ‘concreting’, survey, soil investigation and aviation signal for river crossing towers(if any)}</t>
  </si>
  <si>
    <t>HSD, coefficient a =</t>
  </si>
  <si>
    <t xml:space="preserve">Wholesale Price Index Number for ‘HSD’ (Individual commodity) (monthly) (Base: 2011-12=100) as published by
Office of Economic Advisor, Ministry of Commerce &amp; Industry 
 (www.eaindustry.nic.in).
</t>
  </si>
  <si>
    <t>L</t>
  </si>
  <si>
    <t>Coefficient  ‘a’ shall be between 0.20 to 0.24 and coefficient ‘l’ shall be between 0.56 to 0.60 and sum of Coefficients ‘a’ and ‘l’ shall be 0.80</t>
  </si>
  <si>
    <t xml:space="preserve">Supply &amp; Placement of Reinforcement Steel </t>
  </si>
  <si>
    <t>Manufacture of Basic Metals, coefficient b =</t>
  </si>
  <si>
    <t xml:space="preserve">Wholesale Price Index Number for ‘Manufacture of Basic Metals’ (Group Item) (monthly) (Base: 2011-12=100) as published by
Office of Economic Advisor, Ministry of Commerce &amp; Industry 
 (www.eaindustry.nic.in).
</t>
  </si>
  <si>
    <t>Coefficient  ‘a’ shall be between 0.09 to 0.11 and coefficient ‘b’ shall be between 0.63 to 0.67 and coefficient ‘l’ shall be between 0.04 to 0.06 and sum of Coefficients ‘a’, ’b’ and ‘l’ shall be 0.80</t>
  </si>
  <si>
    <t>For Concreting</t>
  </si>
  <si>
    <t>Manufacture of Cement, Lime &amp; Plaster, coefficient b =</t>
  </si>
  <si>
    <t xml:space="preserve">Wholesale Price Index Number for ‘Manufacture of Cement, Lime &amp; Plaster’ (Group Item)  (monthly) (Base: 2011-12=100) as published by
Office of Economic Advisor, Ministry of Commerce &amp; Industry 
 (www.eaindustry.nic.in).
</t>
  </si>
  <si>
    <t>Cutting, Shaping and finishing of stone, coefficient c =</t>
  </si>
  <si>
    <t xml:space="preserve">Wholesale Price Index Number for ‘Cutting, Shaping and finishing of stone’ (Group Item)  (monthly) (Base: 2011-12=100) as published by
Office of Economic Advisor, Ministry of Commerce &amp; Industry 
 (www.eaindustry.nic.in).
</t>
  </si>
  <si>
    <t>Coefficient  ‘a’ shall be between 0.18 to 0.22 and coefficient ‘b’ shall be between 0.25 to 0.35 and coefficient ‘c’ shall be between 0.18 to 0.22 and coefficient ‘l’ shall be between 0.09 to 0.11 and sum of Coefficients ‘a’, ’b’, 'c' and ‘l’ shall be 0.80</t>
  </si>
  <si>
    <t>B.1</t>
  </si>
  <si>
    <t>B.2</t>
  </si>
  <si>
    <t>C.</t>
  </si>
  <si>
    <t>5.  Our Balance Bid Capacity net of works under execution, calculated as per Clause ITB 23.2.1 (i.e. 3T-B), as on 1st date** of the Quarter in which First Envelope Bids are to be opened i.e. 01st</t>
  </si>
  <si>
    <t xml:space="preserve">[**1st day of the quarter in which the first envelope bids are opened  for e.g. If the actual date of opening of first envelope bids is 15th June 2016, the Balance bid capacity as on 01st April 2016 is to be declared)]
</t>
  </si>
  <si>
    <t>d)</t>
  </si>
  <si>
    <t>Flexible Copper Bond shall be on FIRM PRICE BASIS</t>
  </si>
  <si>
    <t>: Attachments:</t>
  </si>
  <si>
    <t>Instruction for printing &amp; submitting Integrity Pact</t>
  </si>
  <si>
    <t>For further details bidders may please refer ITB Clause 9.3 (o).</t>
  </si>
  <si>
    <t>Attachment-3 (QR Schedule) : Format attached in Volume-III of Bidding Documents.</t>
  </si>
  <si>
    <t>Attachment-3 (QR) is attached with this Volume.</t>
  </si>
  <si>
    <t xml:space="preserve">(c) </t>
  </si>
  <si>
    <t>(Subcontractors Proposed by the Bidder)</t>
  </si>
  <si>
    <t>6. Notwithstanding above, we also understand that the Bid Capacity as declared hereinabove, shall be subject to assessment, if any, by the Employer, which  shall be final and binding. We also confirm that the Employer may verify the supporting documents/ details in connection with above declarations. We further understand that in case of any unethical practices inter-alia including any misrepresentation of facts, submission of false and/or forged details/ documents/ declaration by us, we may be debarred from the participation in Employer’s tenders in future as considered appropriate by Employer and our Bid Security/ Contract Performance Guarantee shall be forfeited besides taking other actions as deemed appropriate.</t>
  </si>
  <si>
    <t>(Compliance to the process related to the e-RA Terms &amp; Conditions and the Business Rules governing the e-RA)</t>
  </si>
  <si>
    <t>We confirm that:</t>
  </si>
  <si>
    <t>1)	The undersigned is authorized representative of the Bidder.</t>
  </si>
  <si>
    <t xml:space="preserve">2)	We have studied the e-Reverse Auction Terms &amp; Conditions and the Business Rules governing the e-Reverse Auction as mentioned in your letter and confirm our agreement to them.	</t>
  </si>
  <si>
    <t>3)	We understand that ASP shall arrange to demonstrate/ train (if not trained earlier) bidders’ nominated person(s), without any cost. They will also explain all the Rules related to e-Reverse Auction/ Business Rules Document to be adopted along with bid manual. We have further noticed that we at own discretion may ask for additional training to use the e-RA platform well in advance before start of the e-RA event by contacting the ASP at any suitable time. All such additional trainings shall also be free of cost.</t>
  </si>
  <si>
    <t>4)	We further re-confirm that within an hour of conclusion of e-Reverse Auction, we will submit confirmation of our final offered price in e-Reverse Auction including the break-up under individual head of the template [i.e. CIF/Ex-works Price, Port handling &amp; Custom clearance, Local Transportation, In-transit Insurance, loading and unloading, Installation Charges, Type Test Charges, Training Charges, Customs Duty, GST for supply of Goods and Installation Services etc., as applicable] Further, unless other-wise stated in the above break-up, decrease in the price of individual head of the template shall be considered proportionately on all individual line items of the respective head of the price schedules. In case, there is any variation between our final price quoted in Reverse Auction and the signed document submitted by us after Auction, the first i.e.  Closing Price in Auction, shall be taken as final offered price by us. We also confirm that we will not increase unit rate of any item submitted in our original bid.</t>
  </si>
  <si>
    <t xml:space="preserve">We hereby confirm that we will honor the Bids placed by us during the auction process. 	</t>
  </si>
  <si>
    <t>INR</t>
  </si>
  <si>
    <t>2. The above is a list of items we propose to procure from MSEs. However, based on the situations during the execution of the contract, the above list may undergo changes. We hereby confirm that the details regarding actual procurement from MSEs carried out by us, as per the format provided at Section VI, Forms and Procedures, Volume-I of bidding documents, shall be submitted along with the bills for payment against supplies made/works done during execution of contract.</t>
  </si>
  <si>
    <t>Attachment 1 Bid Security : To be submitted as per ITB Clause No. 13.</t>
  </si>
  <si>
    <t>Option for Interest Bearing Advance(s) (Initial Advance and/or Engineering Advance) and Information for E-payment, PF details and declaration regarding Micro/Small &amp; Medium Enterprises</t>
  </si>
  <si>
    <t>Compliance to the process related to the    e-RA Terms &amp; Conditions and the Business Rules governing the e-RA.</t>
  </si>
  <si>
    <t>Declaration by the Bidder regarding events encountered pursuant to ITB Clause 2.1</t>
  </si>
  <si>
    <t>Certification by the Bidder as per DoE Order in line with ITB Clause 2.1</t>
  </si>
  <si>
    <t xml:space="preserve">a designated Authority of GoI under the Public Procurement Policy for MSEs order 2012, Notification dated 01/06/2020 and 26/06/2020 including subsequent amendments, read in conjunction with related notifications issued from time to time for such enterprises. (applicable for MSE only) </t>
  </si>
  <si>
    <t>(Option for Interest Bearing Initial Advance(s) and Information for E-payment, PF details and declaration regarding Micro/Small &amp; Medium Enterprises)</t>
  </si>
  <si>
    <t>Bid Securing Declaration</t>
  </si>
  <si>
    <t xml:space="preserve">Not Applicable
</t>
  </si>
  <si>
    <t>Undertaking regarding submission of original/Hard copy part of the bid.</t>
  </si>
  <si>
    <t>Concilaition</t>
  </si>
  <si>
    <t>2023-24</t>
  </si>
  <si>
    <t>2022-23</t>
  </si>
  <si>
    <t>2021-22</t>
  </si>
  <si>
    <t>2020-21</t>
  </si>
  <si>
    <t>2019-20</t>
  </si>
  <si>
    <t>2024-25</t>
  </si>
  <si>
    <t>2025-26</t>
  </si>
  <si>
    <t>2026-27</t>
  </si>
  <si>
    <t>2027-28</t>
  </si>
  <si>
    <t>2028-29</t>
  </si>
  <si>
    <t>Declaration by the bidder for ‘Code of Integrity for Public procurement’.</t>
  </si>
  <si>
    <t>We, hereby, declare that we, along with our associate/ collaborators/ sub-contractors/ sub-vendors/consultants/ service providers shall strictly adhere to the POWERGRID Whistle Blower and Fraud Prevention Policy.
We, along with our associate / collaborator / subcontractors / sub-vendors / consultants / service providers shall observe the highest standard of ethics and shall not indulge or allow anybody else working in our organization to indulge in fraudulent activities during execution of the contract and would immediately apprise the Employer about any fraud or suspected fraud as soon as it comes to our notice.</t>
  </si>
  <si>
    <t>Declaration by the bidder for ‘Acknowledgement and Acceptance of Supplier Code of Conduct’.</t>
  </si>
  <si>
    <t>Affidavit of Self certification regarding Domestic Value Addition in Iron &amp;Steel Products in line with DMI&amp;SP policy</t>
  </si>
  <si>
    <t xml:space="preserve">Attachment 14 Integrity Pact : To be submitted as per ITB Clause No. 9.3(o) and as per the proforma provided in Volume-III of the bidding document. </t>
  </si>
  <si>
    <t>ORIGINAL</t>
  </si>
  <si>
    <t>Bid Form 1st Envelope</t>
  </si>
  <si>
    <t xml:space="preserve">VOID </t>
  </si>
  <si>
    <t>Affidavit of Self certification regarding Local Content in line with PPP-MII order and MoP Order, if applicable</t>
  </si>
  <si>
    <t>Package P01 for Development of Pole Structures for 765 kV D/C Transmission Lines.</t>
  </si>
  <si>
    <t>CC/NT/W-MISC/DOM/A06/26/08429</t>
  </si>
  <si>
    <t>P01</t>
  </si>
  <si>
    <r>
      <t xml:space="preserve">We declare that as specified in Clause 11.5, Section –II:ITB, Vol.-I of the Bidding Documents, prices quoted by us in the Price Schedules in </t>
    </r>
    <r>
      <rPr>
        <u/>
        <sz val="11"/>
        <rFont val="Book Antiqua"/>
        <family val="1"/>
      </rPr>
      <t>Second Envelope</t>
    </r>
    <r>
      <rPr>
        <sz val="11"/>
        <rFont val="Book Antiqua"/>
        <family val="1"/>
      </rPr>
      <t xml:space="preserve"> shall remain Firm &amp; Fixed during the execution of Contract. </t>
    </r>
  </si>
  <si>
    <t>We further understand that notwithstanding 4.0 above, in case of award on us, you shall also bear and pay/reimburse to us,  GST in respect of supplies by us to you, imposed on the Goods including Type Test to be conducted specified in Schedule No. 1 of the Price Schedule in Second Envelope; by the Indian Laws.</t>
  </si>
  <si>
    <t>We confirm that we have also registered/we shall also get registered in the GST Network with a GSTIN, in all the states from which we shall make our supply of goods.</t>
  </si>
  <si>
    <t xml:space="preserve">We declare that we have studied Clause GCC 2.1 relating to mode of contracting for Domestic Bidders and we are making this proposal with a stipulation that you shall award us two separate Contracts viz ‘First Contract’ for supply of Pole PD/PE and materials and Type Tests to be conducted as per Technical specifications and  ‘Second Contract’ for providing all the services i.e. inland transportation for delivery at POWERGRID store, In-transit Insurance and loading and Development Activity for Pole Structures as per technical specifications and any other services specified in the Contract Documents .    
 We declare that the award of two contracts, will not, in any way, dilute our responsibility for successful delivery of Goods and fulfillment of all obligations as per Bidding Documents and that both the Contracts will have a cross-fall breach clause i.e. a breach in one Contract will automatically be classified as a breach of the other contract which will confer on you the right to terminate the other contract at our risk and cost.
</t>
  </si>
  <si>
    <t>Supplier’s Responsibilities</t>
  </si>
  <si>
    <t>GCC 24</t>
  </si>
  <si>
    <t>GCC 35</t>
  </si>
  <si>
    <t>GCC 36</t>
  </si>
  <si>
    <t>GCC 37</t>
  </si>
  <si>
    <t xml:space="preserve">#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 </t>
  </si>
  <si>
    <t>Attachments 3(JV),  4,  4(A),  4(B),  5, 5(A), 5(B), 6, 7,  9,  10, 11, 12, 13, 15, 16, 17, 18 and Bid Form for 1st Envelope are included here.</t>
  </si>
  <si>
    <t xml:space="preserve">Attachment-19 to 29: To be submitted as per the proforma provided in  Volume-III of the bidding document.  </t>
  </si>
  <si>
    <t>Attachment-9</t>
  </si>
  <si>
    <t>Name of Materials/Labour</t>
  </si>
  <si>
    <t>Value of index as 30 days prior to date set for opening of bids</t>
  </si>
  <si>
    <t>WE HAVE QUOTED OUR BID ON FIRM PRICE BASIS</t>
  </si>
  <si>
    <t>We hereby furnish the relevant details pertaining to the price adjustment provisions for equipment as specified in your specifications and documents for the Package P01 for Development of Pole Structures for 765 kV D/C Transmission Lines.. The necessary documentary evidence is enclosed.</t>
  </si>
  <si>
    <t>Interest Bearing Initial Advance(s): NOT APPLICABLE</t>
  </si>
  <si>
    <t>We hereby declare that the following Delivery Schedule shall be followed by us for the subject Package i.e. Package P01 for Development of Pole Structures for 765 kV D/C Transmission Lines for the period commencing from the effective date of Contract to us :</t>
  </si>
  <si>
    <t>Activities</t>
  </si>
  <si>
    <t xml:space="preserve">Completion schedules of pole in month </t>
  </si>
  <si>
    <t>First Pole (PA)</t>
  </si>
  <si>
    <t>Design of Pole</t>
  </si>
  <si>
    <t>Approval from PGCIL</t>
  </si>
  <si>
    <t>Fabrication</t>
  </si>
  <si>
    <t>Transportation to test bed for Testing of Prototype pole</t>
  </si>
  <si>
    <t>Proto Assembly and Testing.</t>
  </si>
  <si>
    <t>Transportation to POWERGRID Store/site and proto assembly</t>
  </si>
  <si>
    <t>Submission</t>
  </si>
  <si>
    <t>Modification/ Retesting if any and submission</t>
  </si>
  <si>
    <t>Second Pole (PD/PE)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</si>
</sst>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_-&quot;£&quot;* #,##0.00_-;\-&quot;£&quot;* #,##0.00_-;_-&quot;£&quot;* &quot;-&quot;??_-;_-@_-"/>
    <numFmt numFmtId="166" formatCode="0.0_)"/>
    <numFmt numFmtId="167" formatCode="#,##0.000_);\(#,##0.000\)"/>
    <numFmt numFmtId="168" formatCode=";;"/>
    <numFmt numFmtId="169" formatCode="&quot;\&quot;#,##0.00;[Red]\-&quot;\&quot;#,##0.00"/>
    <numFmt numFmtId="170" formatCode="#,##0.0"/>
    <numFmt numFmtId="171" formatCode="0.000"/>
    <numFmt numFmtId="172" formatCode="0.0"/>
    <numFmt numFmtId="173" formatCode="[$-409]dd\-mmm\-yy;@"/>
    <numFmt numFmtId="174" formatCode="[$-409]d\-mmm\-yyyy;@"/>
    <numFmt numFmtId="175" formatCode="m/d/yy;@"/>
  </numFmts>
  <fonts count="86">
    <font>
      <sz val="10"/>
      <name val="Book Antiqua"/>
    </font>
    <font>
      <sz val="10"/>
      <name val="Book Antiqua"/>
      <family val="1"/>
    </font>
    <font>
      <b/>
      <sz val="14"/>
      <color indexed="12"/>
      <name val="Times New Roman"/>
      <family val="1"/>
    </font>
    <font>
      <b/>
      <sz val="14"/>
      <name val="Book Antiqua"/>
      <family val="1"/>
    </font>
    <font>
      <sz val="12"/>
      <name val="Book Antiqua"/>
      <family val="1"/>
    </font>
    <font>
      <b/>
      <sz val="12"/>
      <name val="Arial"/>
      <family val="2"/>
    </font>
    <font>
      <sz val="8"/>
      <name val="Book Antiqua"/>
      <family val="1"/>
    </font>
    <font>
      <b/>
      <sz val="12"/>
      <name val="Book Antiqua"/>
      <family val="1"/>
    </font>
    <font>
      <sz val="11"/>
      <name val="Book Antiqua"/>
      <family val="1"/>
    </font>
    <font>
      <b/>
      <sz val="11"/>
      <name val="Book Antiqua"/>
      <family val="1"/>
    </font>
    <font>
      <b/>
      <sz val="11"/>
      <color indexed="12"/>
      <name val="Book Antiqua"/>
      <family val="1"/>
    </font>
    <font>
      <b/>
      <sz val="12"/>
      <color indexed="12"/>
      <name val="Times New Roman"/>
      <family val="1"/>
    </font>
    <font>
      <sz val="14"/>
      <name val="AngsanaUPC"/>
      <family val="1"/>
    </font>
    <font>
      <sz val="10"/>
      <name val="Arial"/>
      <family val="2"/>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i/>
      <sz val="11"/>
      <name val="Book Antiqua"/>
      <family val="1"/>
    </font>
    <font>
      <i/>
      <sz val="11"/>
      <color indexed="12"/>
      <name val="Book Antiqua"/>
      <family val="1"/>
    </font>
    <font>
      <b/>
      <sz val="10"/>
      <name val="Book Antiqua"/>
      <family val="1"/>
    </font>
    <font>
      <sz val="10"/>
      <name val="Book Antiqua"/>
      <family val="1"/>
    </font>
    <font>
      <u/>
      <sz val="11"/>
      <name val="Book Antiqua"/>
      <family val="1"/>
    </font>
    <font>
      <sz val="12"/>
      <name val="Book Antiqua"/>
      <family val="1"/>
    </font>
    <font>
      <strike/>
      <sz val="11"/>
      <name val="Book Antiqua"/>
      <family val="1"/>
    </font>
    <font>
      <sz val="8"/>
      <name val="Arial"/>
      <family val="2"/>
    </font>
    <font>
      <sz val="12"/>
      <name val="Arial"/>
      <family val="2"/>
    </font>
    <font>
      <b/>
      <sz val="16"/>
      <color indexed="12"/>
      <name val="Book Antiqua"/>
      <family val="1"/>
    </font>
    <font>
      <b/>
      <sz val="16"/>
      <color indexed="12"/>
      <name val="Arial"/>
      <family val="2"/>
    </font>
    <font>
      <sz val="12"/>
      <color indexed="12"/>
      <name val="Arial"/>
      <family val="2"/>
    </font>
    <font>
      <sz val="10"/>
      <color indexed="12"/>
      <name val="Arial"/>
      <family val="2"/>
    </font>
    <font>
      <sz val="11"/>
      <name val="Book Antiqua"/>
      <family val="1"/>
    </font>
    <font>
      <sz val="11"/>
      <color indexed="9"/>
      <name val="Book Antiqua"/>
      <family val="1"/>
    </font>
    <font>
      <b/>
      <sz val="11"/>
      <color indexed="9"/>
      <name val="Book Antiqua"/>
      <family val="1"/>
    </font>
    <font>
      <sz val="12"/>
      <color indexed="9"/>
      <name val="Book Antiqua"/>
      <family val="1"/>
    </font>
    <font>
      <sz val="10"/>
      <color indexed="9"/>
      <name val="Book Antiqua"/>
      <family val="1"/>
    </font>
    <font>
      <sz val="8"/>
      <color indexed="9"/>
      <name val="Book Antiqua"/>
      <family val="1"/>
    </font>
    <font>
      <sz val="11"/>
      <color indexed="9"/>
      <name val="Book Antiqua"/>
      <family val="1"/>
    </font>
    <font>
      <sz val="14"/>
      <color indexed="9"/>
      <name val="Times New Roman"/>
      <family val="1"/>
    </font>
    <font>
      <sz val="14"/>
      <color indexed="9"/>
      <name val="Book Antiqua"/>
      <family val="1"/>
    </font>
    <font>
      <b/>
      <sz val="8"/>
      <color indexed="12"/>
      <name val="Times New Roman"/>
      <family val="1"/>
    </font>
    <font>
      <b/>
      <sz val="8"/>
      <name val="Book Antiqua"/>
      <family val="1"/>
    </font>
    <font>
      <i/>
      <sz val="10"/>
      <name val="Book Antiqua"/>
      <family val="1"/>
    </font>
    <font>
      <b/>
      <u/>
      <sz val="11"/>
      <name val="Book Antiqua"/>
      <family val="1"/>
    </font>
    <font>
      <b/>
      <sz val="11"/>
      <color indexed="10"/>
      <name val="Book Antiqua"/>
      <family val="1"/>
    </font>
    <font>
      <b/>
      <sz val="12"/>
      <color indexed="10"/>
      <name val="Book Antiqua"/>
      <family val="1"/>
    </font>
    <font>
      <b/>
      <sz val="18"/>
      <color indexed="12"/>
      <name val="Book Antiqua"/>
      <family val="1"/>
    </font>
    <font>
      <sz val="1"/>
      <name val="Book Antiqua"/>
      <family val="1"/>
    </font>
    <font>
      <sz val="10"/>
      <name val="Book Antiqua"/>
      <family val="1"/>
    </font>
    <font>
      <i/>
      <sz val="12"/>
      <name val="Book Antiqua"/>
      <family val="1"/>
    </font>
    <font>
      <sz val="10"/>
      <name val="Cambria"/>
      <family val="1"/>
    </font>
    <font>
      <b/>
      <sz val="14"/>
      <name val="Cambria"/>
      <family val="1"/>
    </font>
    <font>
      <b/>
      <sz val="12"/>
      <name val="Cambria"/>
      <family val="1"/>
    </font>
    <font>
      <sz val="11"/>
      <name val="Cambria"/>
      <family val="1"/>
    </font>
    <font>
      <sz val="2"/>
      <name val="Book Antiqua"/>
      <family val="1"/>
    </font>
    <font>
      <b/>
      <sz val="9"/>
      <name val="Book Antiqua"/>
      <family val="1"/>
    </font>
    <font>
      <sz val="11"/>
      <name val="Calibri"/>
      <family val="2"/>
    </font>
    <font>
      <b/>
      <i/>
      <sz val="12"/>
      <name val="Book Antiqua"/>
      <family val="1"/>
    </font>
    <font>
      <sz val="12"/>
      <color indexed="12"/>
      <name val="Calibri"/>
      <family val="2"/>
    </font>
    <font>
      <b/>
      <sz val="11"/>
      <color indexed="20"/>
      <name val="Book Antiqua"/>
      <family val="1"/>
    </font>
    <font>
      <sz val="11"/>
      <name val="Arial"/>
      <family val="2"/>
    </font>
    <font>
      <b/>
      <sz val="11"/>
      <name val="Arial"/>
      <family val="2"/>
    </font>
    <font>
      <b/>
      <i/>
      <sz val="11"/>
      <name val="Book Antiqua"/>
      <family val="1"/>
    </font>
    <font>
      <sz val="11"/>
      <color indexed="8"/>
      <name val="Calibri"/>
      <family val="2"/>
    </font>
    <font>
      <i/>
      <sz val="12"/>
      <color indexed="8"/>
      <name val="Book Antiqua"/>
      <family val="1"/>
    </font>
    <font>
      <b/>
      <i/>
      <sz val="12"/>
      <color indexed="8"/>
      <name val="Book Antiqua"/>
      <family val="1"/>
    </font>
    <font>
      <b/>
      <u/>
      <sz val="12"/>
      <name val="Book Antiqua"/>
      <family val="1"/>
    </font>
    <font>
      <i/>
      <sz val="14"/>
      <name val="Book Antiqua"/>
      <family val="1"/>
    </font>
    <font>
      <b/>
      <u/>
      <sz val="14"/>
      <name val="Book Antiqua"/>
      <family val="1"/>
    </font>
    <font>
      <u/>
      <sz val="10"/>
      <color theme="10"/>
      <name val="Book Antiqua"/>
      <family val="1"/>
    </font>
    <font>
      <sz val="11"/>
      <color theme="0" tint="-4.9989318521683403E-2"/>
      <name val="Book Antiqua"/>
      <family val="1"/>
    </font>
    <font>
      <sz val="10"/>
      <color theme="0" tint="-4.9989318521683403E-2"/>
      <name val="Book Antiqua"/>
      <family val="1"/>
    </font>
    <font>
      <sz val="1"/>
      <color theme="0"/>
      <name val="Book Antiqua"/>
      <family val="1"/>
    </font>
    <font>
      <b/>
      <sz val="11"/>
      <color rgb="FFFF0000"/>
      <name val="Book Antiqua"/>
      <family val="1"/>
    </font>
    <font>
      <sz val="11"/>
      <color theme="0"/>
      <name val="Book Antiqua"/>
      <family val="1"/>
    </font>
    <font>
      <sz val="12"/>
      <color rgb="FFFF0000"/>
      <name val="Book Antiqua"/>
      <family val="1"/>
    </font>
    <font>
      <sz val="11"/>
      <color rgb="FFFF0000"/>
      <name val="Book Antiqua"/>
      <family val="1"/>
    </font>
    <font>
      <i/>
      <sz val="12"/>
      <color rgb="FFFF0000"/>
      <name val="Book Antiqua"/>
      <family val="1"/>
    </font>
    <font>
      <sz val="12"/>
      <color rgb="FF0000FF"/>
      <name val="Book Antiqua"/>
      <family val="1"/>
    </font>
    <font>
      <sz val="14"/>
      <color rgb="FFFF0000"/>
      <name val="Book Antiqua"/>
      <family val="1"/>
    </font>
    <font>
      <sz val="8"/>
      <color rgb="FF000000"/>
      <name val="Tahoma"/>
      <family val="2"/>
    </font>
    <font>
      <b/>
      <sz val="14"/>
      <color rgb="FFFF0000"/>
      <name val="Arial"/>
      <family val="2"/>
    </font>
    <font>
      <b/>
      <sz val="12"/>
      <color indexed="12"/>
      <name val="Book Antiqua"/>
      <family val="1"/>
    </font>
  </fonts>
  <fills count="1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52"/>
        <bgColor indexed="64"/>
      </patternFill>
    </fill>
    <fill>
      <patternFill patternType="solid">
        <fgColor indexed="22"/>
        <bgColor indexed="64"/>
      </patternFill>
    </fill>
    <fill>
      <patternFill patternType="solid">
        <fgColor theme="9" tint="0.79998168889431442"/>
        <bgColor indexed="64"/>
      </patternFill>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6BD7FD"/>
        <bgColor indexed="64"/>
      </patternFill>
    </fill>
    <fill>
      <patternFill patternType="solid">
        <fgColor theme="5" tint="0.79998168889431442"/>
        <bgColor indexed="64"/>
      </patternFill>
    </fill>
  </fills>
  <borders count="55">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s>
  <cellStyleXfs count="44">
    <xf numFmtId="0" fontId="0" fillId="0" borderId="0"/>
    <xf numFmtId="9" fontId="12" fillId="0" borderId="0"/>
    <xf numFmtId="165" fontId="13" fillId="0" borderId="0" applyFont="0" applyFill="0" applyBorder="0" applyAlignment="0" applyProtection="0"/>
    <xf numFmtId="166" fontId="13" fillId="0" borderId="0" applyFont="0" applyFill="0" applyBorder="0" applyAlignment="0" applyProtection="0"/>
    <xf numFmtId="167" fontId="13" fillId="0" borderId="0" applyFont="0" applyFill="0" applyBorder="0" applyAlignment="0" applyProtection="0"/>
    <xf numFmtId="168" fontId="13" fillId="0" borderId="0" applyFont="0" applyFill="0" applyBorder="0" applyAlignment="0" applyProtection="0"/>
    <xf numFmtId="0" fontId="14"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4" fontId="13" fillId="0" borderId="0" applyFont="0" applyFill="0" applyBorder="0" applyAlignment="0" applyProtection="0"/>
    <xf numFmtId="164" fontId="1" fillId="0" borderId="0" applyFont="0" applyFill="0" applyBorder="0" applyAlignment="0" applyProtection="0"/>
    <xf numFmtId="170" fontId="15" fillId="0" borderId="1">
      <alignment horizontal="right"/>
    </xf>
    <xf numFmtId="0" fontId="5" fillId="0" borderId="2" applyNumberFormat="0" applyAlignment="0" applyProtection="0">
      <alignment horizontal="left" vertical="center"/>
    </xf>
    <xf numFmtId="0" fontId="5" fillId="0" borderId="3">
      <alignment horizontal="left" vertical="center"/>
    </xf>
    <xf numFmtId="0" fontId="72" fillId="0" borderId="0" applyNumberFormat="0" applyFill="0" applyBorder="0" applyAlignment="0" applyProtection="0"/>
    <xf numFmtId="0" fontId="16" fillId="0" borderId="0" applyNumberFormat="0" applyFill="0" applyBorder="0" applyAlignment="0" applyProtection="0">
      <alignment vertical="top"/>
      <protection locked="0"/>
    </xf>
    <xf numFmtId="37" fontId="17" fillId="0" borderId="0"/>
    <xf numFmtId="171" fontId="13" fillId="0" borderId="0"/>
    <xf numFmtId="0" fontId="24" fillId="0" borderId="0"/>
    <xf numFmtId="0" fontId="13" fillId="0" borderId="0"/>
    <xf numFmtId="0" fontId="1" fillId="0" borderId="0"/>
    <xf numFmtId="0" fontId="13" fillId="0" borderId="0"/>
    <xf numFmtId="0" fontId="1" fillId="0" borderId="0"/>
    <xf numFmtId="0" fontId="8" fillId="0" borderId="0"/>
    <xf numFmtId="0" fontId="13" fillId="0" borderId="0"/>
    <xf numFmtId="0" fontId="13" fillId="0" borderId="0"/>
    <xf numFmtId="0" fontId="66" fillId="0" borderId="0"/>
    <xf numFmtId="0" fontId="1" fillId="0" borderId="0"/>
    <xf numFmtId="0" fontId="51" fillId="0" borderId="0"/>
    <xf numFmtId="0" fontId="8" fillId="0" borderId="0"/>
    <xf numFmtId="0" fontId="1" fillId="0" borderId="0"/>
    <xf numFmtId="0" fontId="13" fillId="0" borderId="0"/>
    <xf numFmtId="0" fontId="13" fillId="0" borderId="0"/>
    <xf numFmtId="0" fontId="8" fillId="0" borderId="0"/>
    <xf numFmtId="0" fontId="13" fillId="0" borderId="0"/>
    <xf numFmtId="0" fontId="18" fillId="0" borderId="0" applyFont="0"/>
    <xf numFmtId="0" fontId="19" fillId="0" borderId="0" applyNumberFormat="0" applyFill="0" applyBorder="0" applyAlignment="0" applyProtection="0">
      <alignment vertical="top"/>
      <protection locked="0"/>
    </xf>
    <xf numFmtId="0" fontId="20" fillId="0" borderId="0"/>
  </cellStyleXfs>
  <cellXfs count="1063">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horizontal="left" vertical="center"/>
    </xf>
    <xf numFmtId="0" fontId="11" fillId="0" borderId="0" xfId="0" applyFont="1" applyAlignment="1">
      <alignment vertical="center"/>
    </xf>
    <xf numFmtId="0" fontId="8" fillId="0" borderId="0" xfId="35" applyAlignment="1">
      <alignment vertical="center"/>
    </xf>
    <xf numFmtId="0" fontId="8" fillId="0" borderId="0" xfId="39" applyAlignment="1" applyProtection="1">
      <alignment vertical="center"/>
      <protection hidden="1"/>
    </xf>
    <xf numFmtId="0" fontId="8" fillId="0" borderId="0" xfId="39" applyAlignment="1" applyProtection="1">
      <alignment horizontal="left" vertical="center" indent="1"/>
      <protection hidden="1"/>
    </xf>
    <xf numFmtId="0" fontId="9" fillId="0" borderId="0" xfId="39" applyFont="1" applyAlignment="1" applyProtection="1">
      <alignment vertical="center"/>
      <protection hidden="1"/>
    </xf>
    <xf numFmtId="0" fontId="9" fillId="0" borderId="0" xfId="0" applyFont="1" applyAlignment="1">
      <alignment vertical="center"/>
    </xf>
    <xf numFmtId="0" fontId="9" fillId="0" borderId="0" xfId="35" applyFont="1" applyAlignment="1" applyProtection="1">
      <alignment horizontal="left" vertical="center" indent="1"/>
      <protection hidden="1"/>
    </xf>
    <xf numFmtId="0" fontId="9" fillId="0" borderId="0" xfId="35" applyFont="1" applyAlignment="1" applyProtection="1">
      <alignment horizontal="left" vertical="center"/>
      <protection hidden="1"/>
    </xf>
    <xf numFmtId="0" fontId="8" fillId="0" borderId="0" xfId="39" applyAlignment="1" applyProtection="1">
      <alignment horizontal="left" vertical="center"/>
      <protection hidden="1"/>
    </xf>
    <xf numFmtId="0" fontId="8" fillId="0" borderId="0" xfId="0" applyFont="1" applyAlignment="1">
      <alignment horizontal="left" vertical="center" indent="1"/>
    </xf>
    <xf numFmtId="0" fontId="8" fillId="0" borderId="4" xfId="0" applyFont="1" applyBorder="1" applyAlignment="1">
      <alignment vertical="center"/>
    </xf>
    <xf numFmtId="0" fontId="9" fillId="0" borderId="4" xfId="0" applyFont="1" applyBorder="1" applyAlignment="1">
      <alignment horizontal="right"/>
    </xf>
    <xf numFmtId="0" fontId="9" fillId="0" borderId="0" xfId="0" applyFont="1" applyAlignment="1">
      <alignment horizontal="left" vertical="center"/>
    </xf>
    <xf numFmtId="0" fontId="9" fillId="0" borderId="0" xfId="0" applyFont="1" applyAlignment="1">
      <alignment horizontal="right" vertical="center" indent="1"/>
    </xf>
    <xf numFmtId="0" fontId="9" fillId="0" borderId="4" xfId="0" applyFont="1" applyBorder="1" applyAlignment="1" applyProtection="1">
      <alignment vertical="center"/>
      <protection hidden="1"/>
    </xf>
    <xf numFmtId="0" fontId="8" fillId="0" borderId="4" xfId="0" applyFont="1" applyBorder="1" applyAlignment="1" applyProtection="1">
      <alignment vertical="center"/>
      <protection hidden="1"/>
    </xf>
    <xf numFmtId="0" fontId="9" fillId="0" borderId="4" xfId="0" applyFont="1" applyBorder="1" applyAlignment="1" applyProtection="1">
      <alignment horizontal="right"/>
      <protection hidden="1"/>
    </xf>
    <xf numFmtId="0" fontId="0" fillId="0" borderId="0" xfId="0" applyAlignment="1" applyProtection="1">
      <alignment vertical="center"/>
      <protection hidden="1"/>
    </xf>
    <xf numFmtId="0" fontId="0" fillId="0" borderId="0" xfId="0" applyProtection="1">
      <protection hidden="1"/>
    </xf>
    <xf numFmtId="0" fontId="2" fillId="0" borderId="0" xfId="0" applyFont="1" applyAlignment="1" applyProtection="1">
      <alignment vertical="center"/>
      <protection hidden="1"/>
    </xf>
    <xf numFmtId="0" fontId="11"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0" fontId="8" fillId="0" borderId="0" xfId="35" applyAlignment="1" applyProtection="1">
      <alignment vertical="center"/>
      <protection hidden="1"/>
    </xf>
    <xf numFmtId="0" fontId="3" fillId="0" borderId="0" xfId="0" applyFont="1" applyAlignment="1" applyProtection="1">
      <alignment vertical="center"/>
      <protection hidden="1"/>
    </xf>
    <xf numFmtId="0" fontId="8" fillId="0" borderId="0" xfId="0" applyFont="1" applyAlignment="1" applyProtection="1">
      <alignment horizontal="justify" vertical="center"/>
      <protection hidden="1"/>
    </xf>
    <xf numFmtId="0" fontId="9" fillId="0" borderId="0" xfId="0" applyFont="1" applyAlignment="1" applyProtection="1">
      <alignment vertical="center"/>
      <protection hidden="1"/>
    </xf>
    <xf numFmtId="0" fontId="4" fillId="0" borderId="0" xfId="0" applyFont="1" applyAlignment="1" applyProtection="1">
      <alignment vertical="center"/>
      <protection hidden="1"/>
    </xf>
    <xf numFmtId="0" fontId="9" fillId="0" borderId="0" xfId="0" applyFont="1" applyAlignment="1" applyProtection="1">
      <alignment horizontal="justify"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horizontal="right" vertical="center" indent="1"/>
      <protection hidden="1"/>
    </xf>
    <xf numFmtId="0" fontId="8" fillId="0" borderId="0" xfId="0" applyFont="1" applyAlignment="1" applyProtection="1">
      <alignment horizontal="left" vertical="center"/>
      <protection hidden="1"/>
    </xf>
    <xf numFmtId="0" fontId="8" fillId="0" borderId="0" xfId="0" applyFont="1" applyAlignment="1" applyProtection="1">
      <alignment horizontal="left" vertical="center" indent="1"/>
      <protection hidden="1"/>
    </xf>
    <xf numFmtId="0" fontId="9" fillId="0" borderId="4" xfId="0" applyFont="1" applyBorder="1" applyAlignment="1" applyProtection="1">
      <alignment horizontal="right"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top" wrapText="1"/>
      <protection hidden="1"/>
    </xf>
    <xf numFmtId="0" fontId="8" fillId="0" borderId="0" xfId="0" applyFont="1" applyAlignment="1" applyProtection="1">
      <alignment horizontal="right" vertical="center"/>
      <protection hidden="1"/>
    </xf>
    <xf numFmtId="0" fontId="9" fillId="0" borderId="0" xfId="0" applyFont="1" applyAlignment="1" applyProtection="1">
      <alignment horizontal="left" vertical="top"/>
      <protection hidden="1"/>
    </xf>
    <xf numFmtId="0" fontId="8" fillId="0" borderId="6" xfId="0" applyFont="1" applyBorder="1" applyAlignment="1" applyProtection="1">
      <alignment horizontal="center" vertical="center" wrapText="1"/>
      <protection hidden="1"/>
    </xf>
    <xf numFmtId="0" fontId="8" fillId="0" borderId="6" xfId="0" applyFont="1" applyBorder="1" applyAlignment="1" applyProtection="1">
      <alignment horizontal="justify" vertical="center" wrapText="1"/>
      <protection hidden="1"/>
    </xf>
    <xf numFmtId="0" fontId="9" fillId="0" borderId="6" xfId="0" applyFont="1" applyBorder="1" applyAlignment="1" applyProtection="1">
      <alignment horizontal="center" vertical="center" wrapText="1"/>
      <protection hidden="1"/>
    </xf>
    <xf numFmtId="0" fontId="8" fillId="0" borderId="8" xfId="0" applyFont="1" applyBorder="1" applyAlignment="1" applyProtection="1">
      <alignment horizontal="center" vertical="center" wrapText="1"/>
      <protection hidden="1"/>
    </xf>
    <xf numFmtId="0" fontId="8" fillId="0" borderId="8" xfId="0" applyFont="1" applyBorder="1" applyAlignment="1" applyProtection="1">
      <alignment horizontal="justify" vertical="center" wrapText="1"/>
      <protection hidden="1"/>
    </xf>
    <xf numFmtId="0" fontId="8" fillId="0" borderId="3" xfId="0" applyFont="1" applyBorder="1" applyAlignment="1" applyProtection="1">
      <alignment vertical="center" wrapText="1"/>
      <protection hidden="1"/>
    </xf>
    <xf numFmtId="0" fontId="8" fillId="0" borderId="9" xfId="0" applyFont="1" applyBorder="1" applyAlignment="1" applyProtection="1">
      <alignment vertical="center" wrapText="1"/>
      <protection hidden="1"/>
    </xf>
    <xf numFmtId="0" fontId="23" fillId="0" borderId="0" xfId="0" applyFont="1" applyAlignment="1" applyProtection="1">
      <alignment vertical="center"/>
      <protection hidden="1"/>
    </xf>
    <xf numFmtId="0" fontId="23" fillId="0" borderId="0" xfId="0" applyFont="1" applyProtection="1">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center" vertical="top"/>
      <protection hidden="1"/>
    </xf>
    <xf numFmtId="0" fontId="0" fillId="0" borderId="10" xfId="0" applyBorder="1" applyAlignment="1" applyProtection="1">
      <alignment horizontal="left"/>
      <protection hidden="1"/>
    </xf>
    <xf numFmtId="0" fontId="0" fillId="0" borderId="11" xfId="0" applyBorder="1" applyAlignment="1" applyProtection="1">
      <alignment horizontal="left"/>
      <protection hidden="1"/>
    </xf>
    <xf numFmtId="0" fontId="8" fillId="0" borderId="0" xfId="0" quotePrefix="1" applyFont="1" applyAlignment="1" applyProtection="1">
      <alignment horizontal="right" vertical="center"/>
      <protection hidden="1"/>
    </xf>
    <xf numFmtId="0" fontId="8" fillId="0" borderId="0" xfId="0" quotePrefix="1" applyFont="1" applyAlignment="1" applyProtection="1">
      <alignment horizontal="right" vertical="top"/>
      <protection hidden="1"/>
    </xf>
    <xf numFmtId="0" fontId="9" fillId="0" borderId="0" xfId="0" applyFont="1" applyAlignment="1" applyProtection="1">
      <alignment horizontal="right" vertical="center"/>
      <protection hidden="1"/>
    </xf>
    <xf numFmtId="0" fontId="24" fillId="0" borderId="0" xfId="0" applyFont="1" applyAlignment="1" applyProtection="1">
      <alignment vertical="center"/>
      <protection hidden="1"/>
    </xf>
    <xf numFmtId="172" fontId="8" fillId="0" borderId="0" xfId="0" applyNumberFormat="1" applyFont="1" applyAlignment="1" applyProtection="1">
      <alignment horizontal="center" vertical="center"/>
      <protection hidden="1"/>
    </xf>
    <xf numFmtId="0" fontId="8" fillId="0" borderId="0" xfId="35" applyAlignment="1" applyProtection="1">
      <alignment horizontal="left" vertical="center"/>
      <protection hidden="1"/>
    </xf>
    <xf numFmtId="0" fontId="6" fillId="0" borderId="0" xfId="0" applyFont="1" applyAlignment="1" applyProtection="1">
      <alignment vertical="center"/>
      <protection hidden="1"/>
    </xf>
    <xf numFmtId="0" fontId="6" fillId="0" borderId="0" xfId="0" applyFont="1" applyProtection="1">
      <protection hidden="1"/>
    </xf>
    <xf numFmtId="0" fontId="8" fillId="0" borderId="0" xfId="0" applyFont="1" applyAlignment="1" applyProtection="1">
      <alignment horizontal="center" vertical="center" wrapText="1"/>
      <protection hidden="1"/>
    </xf>
    <xf numFmtId="0" fontId="8" fillId="0" borderId="0" xfId="0" applyFont="1" applyAlignment="1" applyProtection="1">
      <alignment vertical="top"/>
      <protection hidden="1"/>
    </xf>
    <xf numFmtId="0" fontId="0" fillId="0" borderId="0" xfId="0" applyAlignment="1" applyProtection="1">
      <alignment vertical="top"/>
      <protection hidden="1"/>
    </xf>
    <xf numFmtId="0" fontId="24" fillId="0" borderId="0" xfId="0" applyFont="1" applyAlignment="1" applyProtection="1">
      <alignment vertical="center" wrapText="1"/>
      <protection hidden="1"/>
    </xf>
    <xf numFmtId="0" fontId="26" fillId="0" borderId="0" xfId="0" applyFont="1" applyAlignment="1" applyProtection="1">
      <alignment vertical="center"/>
      <protection hidden="1"/>
    </xf>
    <xf numFmtId="0" fontId="0" fillId="0" borderId="0" xfId="0" applyAlignment="1" applyProtection="1">
      <alignment horizontal="center"/>
      <protection hidden="1"/>
    </xf>
    <xf numFmtId="173" fontId="9" fillId="0" borderId="0" xfId="0" applyNumberFormat="1" applyFont="1" applyAlignment="1" applyProtection="1">
      <alignment horizontal="left" vertical="center" indent="1"/>
      <protection hidden="1"/>
    </xf>
    <xf numFmtId="0" fontId="9" fillId="0" borderId="0" xfId="0" applyFont="1" applyAlignment="1" applyProtection="1">
      <alignment horizontal="right"/>
      <protection hidden="1"/>
    </xf>
    <xf numFmtId="0" fontId="10" fillId="0" borderId="0" xfId="0" applyFont="1" applyAlignment="1" applyProtection="1">
      <alignment horizontal="center" vertical="center" wrapText="1"/>
      <protection hidden="1"/>
    </xf>
    <xf numFmtId="173" fontId="8" fillId="0" borderId="0" xfId="0" applyNumberFormat="1" applyFont="1" applyAlignment="1" applyProtection="1">
      <alignment horizontal="left" vertical="center"/>
      <protection hidden="1"/>
    </xf>
    <xf numFmtId="0" fontId="9" fillId="0" borderId="0" xfId="0" applyFont="1" applyAlignment="1" applyProtection="1">
      <alignment horizontal="left" vertical="center" indent="2"/>
      <protection hidden="1"/>
    </xf>
    <xf numFmtId="0" fontId="8" fillId="0" borderId="0" xfId="0" applyFont="1" applyAlignment="1" applyProtection="1">
      <alignment horizontal="left" vertical="center" indent="2"/>
      <protection hidden="1"/>
    </xf>
    <xf numFmtId="0" fontId="8" fillId="0" borderId="0" xfId="0" applyFont="1" applyAlignment="1" applyProtection="1">
      <alignment horizontal="left" vertical="center" indent="3"/>
      <protection hidden="1"/>
    </xf>
    <xf numFmtId="172" fontId="8" fillId="0" borderId="0" xfId="0" applyNumberFormat="1" applyFont="1" applyAlignment="1" applyProtection="1">
      <alignment horizontal="center" vertical="top"/>
      <protection hidden="1"/>
    </xf>
    <xf numFmtId="172" fontId="8" fillId="0" borderId="0" xfId="0" applyNumberFormat="1" applyFont="1" applyAlignment="1" applyProtection="1">
      <alignment horizontal="left" vertical="top"/>
      <protection hidden="1"/>
    </xf>
    <xf numFmtId="0" fontId="8" fillId="0" borderId="0" xfId="0" applyFont="1" applyAlignment="1" applyProtection="1">
      <alignment horizontal="justify" vertical="top"/>
      <protection hidden="1"/>
    </xf>
    <xf numFmtId="0" fontId="27" fillId="0" borderId="0" xfId="0" applyFont="1" applyAlignment="1" applyProtection="1">
      <alignment horizontal="justify" vertical="top"/>
      <protection hidden="1"/>
    </xf>
    <xf numFmtId="172" fontId="8" fillId="0" borderId="0" xfId="0" applyNumberFormat="1" applyFont="1" applyAlignment="1" applyProtection="1">
      <alignment horizontal="justify" vertical="top" wrapText="1"/>
      <protection hidden="1"/>
    </xf>
    <xf numFmtId="172" fontId="8" fillId="0" borderId="0" xfId="0" applyNumberFormat="1" applyFont="1" applyAlignment="1" applyProtection="1">
      <alignment horizontal="left" vertical="top" indent="2"/>
      <protection hidden="1"/>
    </xf>
    <xf numFmtId="172" fontId="8" fillId="0" borderId="0" xfId="0" applyNumberFormat="1" applyFont="1" applyAlignment="1" applyProtection="1">
      <alignment horizontal="left" vertical="center" indent="3"/>
      <protection hidden="1"/>
    </xf>
    <xf numFmtId="0" fontId="8" fillId="0" borderId="0" xfId="0" applyFont="1" applyAlignment="1" applyProtection="1">
      <alignment horizontal="left" vertical="center" wrapText="1" indent="2"/>
      <protection hidden="1"/>
    </xf>
    <xf numFmtId="0" fontId="1" fillId="0" borderId="0" xfId="0" applyFont="1" applyProtection="1">
      <protection hidden="1"/>
    </xf>
    <xf numFmtId="0" fontId="1" fillId="0" borderId="0" xfId="0" applyFont="1" applyAlignment="1" applyProtection="1">
      <alignment vertical="center"/>
      <protection hidden="1"/>
    </xf>
    <xf numFmtId="0" fontId="4" fillId="0" borderId="5" xfId="0" quotePrefix="1" applyFont="1" applyBorder="1" applyAlignment="1" applyProtection="1">
      <alignment horizontal="center" vertical="center"/>
      <protection hidden="1"/>
    </xf>
    <xf numFmtId="0" fontId="8" fillId="2" borderId="6" xfId="0" applyFont="1" applyFill="1" applyBorder="1" applyAlignment="1" applyProtection="1">
      <alignment vertical="center" wrapText="1"/>
      <protection locked="0"/>
    </xf>
    <xf numFmtId="0" fontId="9" fillId="0" borderId="12" xfId="0" applyFont="1" applyBorder="1" applyAlignment="1" applyProtection="1">
      <alignment vertical="center"/>
      <protection hidden="1"/>
    </xf>
    <xf numFmtId="0" fontId="8" fillId="2" borderId="8" xfId="0" applyFont="1" applyFill="1" applyBorder="1" applyAlignment="1" applyProtection="1">
      <alignment vertical="center" wrapText="1"/>
      <protection locked="0"/>
    </xf>
    <xf numFmtId="0" fontId="8" fillId="2" borderId="6" xfId="0" applyFont="1" applyFill="1" applyBorder="1" applyAlignment="1" applyProtection="1">
      <alignment horizontal="left" vertical="center" wrapText="1"/>
      <protection locked="0"/>
    </xf>
    <xf numFmtId="0" fontId="0" fillId="0" borderId="4" xfId="0" applyBorder="1" applyAlignment="1" applyProtection="1">
      <alignment vertical="center"/>
      <protection hidden="1"/>
    </xf>
    <xf numFmtId="0" fontId="0" fillId="0" borderId="4" xfId="0" applyBorder="1" applyProtection="1">
      <protection hidden="1"/>
    </xf>
    <xf numFmtId="172" fontId="8" fillId="0" borderId="0" xfId="0" applyNumberFormat="1" applyFont="1" applyAlignment="1" applyProtection="1">
      <alignment horizontal="center"/>
      <protection hidden="1"/>
    </xf>
    <xf numFmtId="0" fontId="8" fillId="0" borderId="0" xfId="0" applyFont="1" applyAlignment="1" applyProtection="1">
      <alignment horizontal="left"/>
      <protection hidden="1"/>
    </xf>
    <xf numFmtId="0" fontId="21" fillId="0" borderId="0" xfId="0" applyFont="1" applyAlignment="1" applyProtection="1">
      <alignment horizontal="justify" vertical="center"/>
      <protection hidden="1"/>
    </xf>
    <xf numFmtId="0" fontId="8" fillId="0" borderId="6" xfId="0" applyFont="1" applyBorder="1" applyAlignment="1" applyProtection="1">
      <alignment horizontal="left" vertical="center" wrapText="1"/>
      <protection hidden="1"/>
    </xf>
    <xf numFmtId="0" fontId="8" fillId="0" borderId="6" xfId="0" applyFont="1" applyBorder="1" applyAlignment="1" applyProtection="1">
      <alignment horizontal="center" vertical="top" wrapText="1"/>
      <protection hidden="1"/>
    </xf>
    <xf numFmtId="0" fontId="8" fillId="0" borderId="13" xfId="0" applyFont="1" applyBorder="1" applyAlignment="1" applyProtection="1">
      <alignment horizontal="left" vertical="center" wrapText="1"/>
      <protection hidden="1"/>
    </xf>
    <xf numFmtId="0" fontId="8" fillId="0" borderId="14"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center" vertical="top" wrapText="1"/>
      <protection hidden="1"/>
    </xf>
    <xf numFmtId="0" fontId="9" fillId="0" borderId="0" xfId="0" applyFont="1" applyAlignment="1" applyProtection="1">
      <alignment horizontal="left"/>
      <protection hidden="1"/>
    </xf>
    <xf numFmtId="0" fontId="8" fillId="0" borderId="0" xfId="0" applyFont="1" applyAlignment="1" applyProtection="1">
      <alignment horizontal="center"/>
      <protection hidden="1"/>
    </xf>
    <xf numFmtId="0" fontId="8" fillId="0" borderId="0" xfId="0" applyFont="1" applyAlignment="1" applyProtection="1">
      <alignment vertical="center" wrapText="1"/>
      <protection hidden="1"/>
    </xf>
    <xf numFmtId="0" fontId="8" fillId="0" borderId="0" xfId="0" applyFont="1" applyAlignment="1" applyProtection="1">
      <alignment horizontal="justify"/>
      <protection hidden="1"/>
    </xf>
    <xf numFmtId="0" fontId="8" fillId="0" borderId="0" xfId="0" applyFont="1" applyAlignment="1" applyProtection="1">
      <alignment vertical="top" wrapText="1"/>
      <protection hidden="1"/>
    </xf>
    <xf numFmtId="0" fontId="8" fillId="2" borderId="6" xfId="0" applyFont="1" applyFill="1" applyBorder="1" applyAlignment="1" applyProtection="1">
      <alignment horizontal="center" vertical="top" wrapText="1"/>
      <protection locked="0"/>
    </xf>
    <xf numFmtId="0" fontId="0" fillId="0" borderId="0" xfId="0" applyAlignment="1" applyProtection="1">
      <alignment horizontal="right" vertical="center"/>
      <protection hidden="1"/>
    </xf>
    <xf numFmtId="0" fontId="0" fillId="2" borderId="0" xfId="0" applyFill="1" applyAlignment="1" applyProtection="1">
      <alignment vertical="center"/>
      <protection locked="0"/>
    </xf>
    <xf numFmtId="0" fontId="29" fillId="0" borderId="0" xfId="38" applyFont="1" applyAlignment="1" applyProtection="1">
      <alignment vertical="center"/>
      <protection hidden="1"/>
    </xf>
    <xf numFmtId="0" fontId="29" fillId="0" borderId="0" xfId="38" applyFont="1" applyProtection="1">
      <protection hidden="1"/>
    </xf>
    <xf numFmtId="0" fontId="13" fillId="0" borderId="0" xfId="38" applyProtection="1">
      <protection hidden="1"/>
    </xf>
    <xf numFmtId="0" fontId="4" fillId="0" borderId="0" xfId="38" applyFont="1" applyAlignment="1" applyProtection="1">
      <alignment vertical="center"/>
      <protection hidden="1"/>
    </xf>
    <xf numFmtId="0" fontId="4" fillId="0" borderId="4" xfId="38" applyFont="1" applyBorder="1" applyAlignment="1" applyProtection="1">
      <alignment vertical="center"/>
      <protection hidden="1"/>
    </xf>
    <xf numFmtId="0" fontId="13" fillId="0" borderId="0" xfId="38" applyAlignment="1" applyProtection="1">
      <alignment vertical="center"/>
      <protection hidden="1"/>
    </xf>
    <xf numFmtId="0" fontId="31" fillId="0" borderId="0" xfId="38" applyFont="1" applyAlignment="1" applyProtection="1">
      <alignment vertical="center"/>
      <protection hidden="1"/>
    </xf>
    <xf numFmtId="0" fontId="4" fillId="0" borderId="15" xfId="38" applyFont="1" applyBorder="1" applyAlignment="1" applyProtection="1">
      <alignment vertical="center"/>
      <protection hidden="1"/>
    </xf>
    <xf numFmtId="0" fontId="24" fillId="0" borderId="0" xfId="38" applyFont="1" applyAlignment="1" applyProtection="1">
      <alignment vertical="center"/>
      <protection hidden="1"/>
    </xf>
    <xf numFmtId="0" fontId="8" fillId="0" borderId="16" xfId="0" applyFont="1" applyBorder="1" applyAlignment="1" applyProtection="1">
      <alignment horizontal="center" vertical="center" wrapText="1"/>
      <protection hidden="1"/>
    </xf>
    <xf numFmtId="0" fontId="32" fillId="0" borderId="0" xfId="38" applyFont="1" applyAlignment="1" applyProtection="1">
      <alignment vertical="center"/>
      <protection hidden="1"/>
    </xf>
    <xf numFmtId="0" fontId="33" fillId="0" borderId="0" xfId="38" applyFont="1"/>
    <xf numFmtId="0" fontId="32" fillId="0" borderId="0" xfId="38" applyFont="1" applyProtection="1">
      <protection hidden="1"/>
    </xf>
    <xf numFmtId="0" fontId="33" fillId="0" borderId="0" xfId="38" applyFont="1" applyProtection="1">
      <protection hidden="1"/>
    </xf>
    <xf numFmtId="0" fontId="9" fillId="0" borderId="0" xfId="0" applyFont="1" applyAlignment="1" applyProtection="1">
      <alignment horizontal="left" vertical="center" indent="1"/>
      <protection hidden="1"/>
    </xf>
    <xf numFmtId="0" fontId="8" fillId="0" borderId="17" xfId="0" applyFont="1" applyBorder="1" applyAlignment="1" applyProtection="1">
      <alignment horizontal="center" vertical="center" wrapText="1"/>
      <protection hidden="1"/>
    </xf>
    <xf numFmtId="0" fontId="8" fillId="0" borderId="18" xfId="0" applyFont="1" applyBorder="1" applyAlignment="1" applyProtection="1">
      <alignment vertical="center" wrapText="1"/>
      <protection hidden="1"/>
    </xf>
    <xf numFmtId="0" fontId="8" fillId="2" borderId="7" xfId="0" applyFont="1" applyFill="1" applyBorder="1" applyAlignment="1" applyProtection="1">
      <alignment vertical="center"/>
      <protection locked="0"/>
    </xf>
    <xf numFmtId="0" fontId="8" fillId="0" borderId="12" xfId="0" applyFont="1" applyBorder="1" applyAlignment="1" applyProtection="1">
      <alignment horizontal="justify" vertical="center" wrapText="1"/>
      <protection hidden="1"/>
    </xf>
    <xf numFmtId="0" fontId="8" fillId="0" borderId="3" xfId="0" applyFont="1" applyBorder="1" applyAlignment="1" applyProtection="1">
      <alignment horizontal="justify" vertical="center" wrapText="1"/>
      <protection hidden="1"/>
    </xf>
    <xf numFmtId="0" fontId="4" fillId="2" borderId="6" xfId="0" applyFont="1" applyFill="1" applyBorder="1" applyAlignment="1" applyProtection="1">
      <alignment horizontal="center" vertical="top" wrapText="1"/>
      <protection locked="0"/>
    </xf>
    <xf numFmtId="0" fontId="8" fillId="0" borderId="0" xfId="0" applyFont="1" applyProtection="1">
      <protection hidden="1"/>
    </xf>
    <xf numFmtId="0" fontId="9" fillId="0" borderId="0" xfId="39" applyFont="1" applyAlignment="1" applyProtection="1">
      <alignment vertical="top"/>
      <protection hidden="1"/>
    </xf>
    <xf numFmtId="0" fontId="8" fillId="0" borderId="0" xfId="39" applyAlignment="1" applyProtection="1">
      <alignment horizontal="left" vertical="center" indent="2"/>
      <protection hidden="1"/>
    </xf>
    <xf numFmtId="0" fontId="4" fillId="0" borderId="0" xfId="0" applyFont="1" applyAlignment="1" applyProtection="1">
      <alignment horizontal="center" vertical="center"/>
      <protection hidden="1"/>
    </xf>
    <xf numFmtId="0" fontId="8" fillId="2" borderId="6" xfId="0" applyFont="1" applyFill="1" applyBorder="1" applyAlignment="1" applyProtection="1">
      <alignment horizontal="left" vertical="center"/>
      <protection locked="0"/>
    </xf>
    <xf numFmtId="0" fontId="10" fillId="0" borderId="0" xfId="0" applyFont="1" applyAlignment="1" applyProtection="1">
      <alignment vertical="center" wrapText="1"/>
      <protection hidden="1"/>
    </xf>
    <xf numFmtId="0" fontId="8" fillId="0" borderId="12" xfId="0" applyFont="1" applyBorder="1" applyAlignment="1" applyProtection="1">
      <alignment vertical="center" wrapText="1"/>
      <protection hidden="1"/>
    </xf>
    <xf numFmtId="0" fontId="8" fillId="0" borderId="21" xfId="0" applyFont="1" applyBorder="1" applyAlignment="1" applyProtection="1">
      <alignment vertical="center"/>
      <protection hidden="1"/>
    </xf>
    <xf numFmtId="0" fontId="8" fillId="0" borderId="18" xfId="0" applyFont="1" applyBorder="1" applyAlignment="1" applyProtection="1">
      <alignment vertical="center"/>
      <protection hidden="1"/>
    </xf>
    <xf numFmtId="0" fontId="8" fillId="0" borderId="22" xfId="0" applyFont="1" applyBorder="1" applyAlignment="1" applyProtection="1">
      <alignment vertical="center"/>
      <protection hidden="1"/>
    </xf>
    <xf numFmtId="0" fontId="8" fillId="0" borderId="23" xfId="0" applyFont="1" applyBorder="1" applyAlignment="1" applyProtection="1">
      <alignment vertical="center"/>
      <protection hidden="1"/>
    </xf>
    <xf numFmtId="0" fontId="8" fillId="0" borderId="24" xfId="0" applyFont="1" applyBorder="1" applyAlignment="1" applyProtection="1">
      <alignment vertical="center"/>
      <protection hidden="1"/>
    </xf>
    <xf numFmtId="0" fontId="8" fillId="0" borderId="25" xfId="0" applyFont="1" applyBorder="1" applyAlignment="1" applyProtection="1">
      <alignment vertical="center"/>
      <protection hidden="1"/>
    </xf>
    <xf numFmtId="0" fontId="8" fillId="0" borderId="14" xfId="0" applyFont="1" applyBorder="1" applyAlignment="1" applyProtection="1">
      <alignment vertical="center"/>
      <protection hidden="1"/>
    </xf>
    <xf numFmtId="0" fontId="8" fillId="0" borderId="11" xfId="0" applyFont="1" applyBorder="1" applyAlignment="1" applyProtection="1">
      <alignment vertical="center"/>
      <protection hidden="1"/>
    </xf>
    <xf numFmtId="0" fontId="8" fillId="0" borderId="12" xfId="0" applyFont="1" applyBorder="1" applyAlignment="1" applyProtection="1">
      <alignment horizontal="left" vertical="center"/>
      <protection hidden="1"/>
    </xf>
    <xf numFmtId="0" fontId="8" fillId="0" borderId="9" xfId="0" applyFont="1" applyBorder="1" applyAlignment="1" applyProtection="1">
      <alignment horizontal="left" vertical="center"/>
      <protection hidden="1"/>
    </xf>
    <xf numFmtId="0" fontId="4" fillId="2" borderId="6" xfId="0" applyFont="1" applyFill="1" applyBorder="1" applyAlignment="1" applyProtection="1">
      <alignment horizontal="left" vertical="center" indent="4"/>
      <protection locked="0"/>
    </xf>
    <xf numFmtId="0" fontId="9" fillId="0" borderId="0" xfId="39" applyFont="1" applyAlignment="1" applyProtection="1">
      <alignment horizontal="left" vertical="center"/>
      <protection hidden="1"/>
    </xf>
    <xf numFmtId="0" fontId="8" fillId="0" borderId="26" xfId="0" applyFont="1" applyBorder="1" applyAlignment="1" applyProtection="1">
      <alignment horizontal="left" vertical="center"/>
      <protection hidden="1"/>
    </xf>
    <xf numFmtId="0" fontId="8" fillId="0" borderId="0" xfId="35" applyAlignment="1" applyProtection="1">
      <alignment horizontal="left" vertical="center" indent="1"/>
      <protection hidden="1"/>
    </xf>
    <xf numFmtId="0" fontId="7" fillId="0" borderId="0" xfId="0" applyFont="1" applyAlignment="1" applyProtection="1">
      <alignment vertical="center"/>
      <protection hidden="1"/>
    </xf>
    <xf numFmtId="0" fontId="4" fillId="0" borderId="27" xfId="0" applyFont="1" applyBorder="1" applyAlignment="1" applyProtection="1">
      <alignment horizontal="center" vertical="center"/>
      <protection hidden="1"/>
    </xf>
    <xf numFmtId="0" fontId="4" fillId="0" borderId="28"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4" fillId="0" borderId="30" xfId="0" applyFont="1" applyBorder="1" applyAlignment="1" applyProtection="1">
      <alignment horizontal="center" vertical="center"/>
      <protection hidden="1"/>
    </xf>
    <xf numFmtId="0" fontId="38" fillId="0" borderId="0" xfId="0" applyFont="1" applyAlignment="1" applyProtection="1">
      <alignment vertical="center"/>
      <protection hidden="1"/>
    </xf>
    <xf numFmtId="0" fontId="38" fillId="0" borderId="0" xfId="0" applyFont="1" applyAlignment="1" applyProtection="1">
      <alignment horizontal="center"/>
      <protection hidden="1"/>
    </xf>
    <xf numFmtId="0" fontId="38" fillId="0" borderId="0" xfId="0" applyFont="1" applyAlignment="1" applyProtection="1">
      <alignment horizontal="center" vertical="center"/>
      <protection hidden="1"/>
    </xf>
    <xf numFmtId="0" fontId="38" fillId="0" borderId="0" xfId="0" applyFont="1" applyProtection="1">
      <protection hidden="1"/>
    </xf>
    <xf numFmtId="0" fontId="41" fillId="0" borderId="0" xfId="0" applyFont="1" applyAlignment="1" applyProtection="1">
      <alignment vertical="center"/>
      <protection hidden="1"/>
    </xf>
    <xf numFmtId="0" fontId="42" fillId="0" borderId="0" xfId="0" applyFont="1" applyAlignment="1" applyProtection="1">
      <alignment vertical="center"/>
      <protection hidden="1"/>
    </xf>
    <xf numFmtId="0" fontId="35" fillId="0" borderId="0" xfId="35" applyFont="1" applyAlignment="1" applyProtection="1">
      <alignment horizontal="left" vertical="center" indent="1"/>
      <protection hidden="1"/>
    </xf>
    <xf numFmtId="0" fontId="37"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0" fontId="43" fillId="0" borderId="0" xfId="0" applyFont="1" applyAlignment="1" applyProtection="1">
      <alignment horizontal="center" vertical="center"/>
      <protection hidden="1"/>
    </xf>
    <xf numFmtId="0" fontId="44" fillId="0" borderId="0" xfId="0" applyFont="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40" fillId="0" borderId="0" xfId="39" applyFont="1" applyAlignment="1" applyProtection="1">
      <alignment vertical="center"/>
      <protection hidden="1"/>
    </xf>
    <xf numFmtId="0" fontId="39" fillId="0" borderId="0" xfId="0" applyFont="1" applyAlignment="1" applyProtection="1">
      <alignment horizontal="center" vertical="center"/>
      <protection hidden="1"/>
    </xf>
    <xf numFmtId="0" fontId="4" fillId="0" borderId="0" xfId="0" applyFont="1" applyProtection="1">
      <protection hidden="1"/>
    </xf>
    <xf numFmtId="0" fontId="0" fillId="0" borderId="0" xfId="0" applyAlignment="1" applyProtection="1">
      <alignment horizontal="justify"/>
      <protection hidden="1"/>
    </xf>
    <xf numFmtId="0" fontId="6" fillId="2" borderId="6" xfId="0" applyFont="1" applyFill="1" applyBorder="1" applyAlignment="1" applyProtection="1">
      <alignment horizontal="center" vertical="center"/>
      <protection locked="0"/>
    </xf>
    <xf numFmtId="0" fontId="8" fillId="0" borderId="15" xfId="0" applyFont="1" applyBorder="1" applyAlignment="1" applyProtection="1">
      <alignment vertical="center"/>
      <protection hidden="1"/>
    </xf>
    <xf numFmtId="0" fontId="8" fillId="0" borderId="0" xfId="39" applyAlignment="1" applyProtection="1">
      <alignment vertical="top"/>
      <protection hidden="1"/>
    </xf>
    <xf numFmtId="0" fontId="9" fillId="0" borderId="0" xfId="35" applyFont="1" applyAlignment="1" applyProtection="1">
      <alignment horizontal="left" vertical="center" indent="5"/>
      <protection hidden="1"/>
    </xf>
    <xf numFmtId="0" fontId="8" fillId="0" borderId="0" xfId="39" applyAlignment="1" applyProtection="1">
      <alignment horizontal="left" vertical="center" indent="5"/>
      <protection hidden="1"/>
    </xf>
    <xf numFmtId="0" fontId="8" fillId="0" borderId="6" xfId="0" applyFont="1" applyBorder="1" applyAlignment="1" applyProtection="1">
      <alignment vertical="center" wrapText="1"/>
      <protection hidden="1"/>
    </xf>
    <xf numFmtId="0" fontId="1"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35" fillId="0" borderId="0" xfId="0" applyFont="1" applyProtection="1">
      <protection hidden="1"/>
    </xf>
    <xf numFmtId="0" fontId="24" fillId="2" borderId="6" xfId="0" applyFont="1" applyFill="1" applyBorder="1" applyAlignment="1" applyProtection="1">
      <alignment horizontal="right" vertical="center" wrapText="1"/>
      <protection locked="0"/>
    </xf>
    <xf numFmtId="0" fontId="13" fillId="0" borderId="0" xfId="37" applyAlignment="1" applyProtection="1">
      <alignment vertical="center"/>
      <protection hidden="1"/>
    </xf>
    <xf numFmtId="0" fontId="13" fillId="0" borderId="0" xfId="37" applyProtection="1">
      <protection hidden="1"/>
    </xf>
    <xf numFmtId="0" fontId="35" fillId="0" borderId="0" xfId="0" applyFont="1" applyAlignment="1" applyProtection="1">
      <alignment vertical="center"/>
      <protection hidden="1"/>
    </xf>
    <xf numFmtId="0" fontId="8" fillId="0" borderId="0" xfId="0" applyFont="1" applyAlignment="1" applyProtection="1">
      <alignment horizontal="right" vertical="top"/>
      <protection hidden="1"/>
    </xf>
    <xf numFmtId="0" fontId="48" fillId="0" borderId="0" xfId="0" applyFont="1" applyAlignment="1" applyProtection="1">
      <alignment vertical="center"/>
      <protection hidden="1"/>
    </xf>
    <xf numFmtId="0" fontId="47" fillId="0" borderId="0" xfId="0" applyFont="1" applyAlignment="1" applyProtection="1">
      <alignment vertical="center"/>
      <protection hidden="1"/>
    </xf>
    <xf numFmtId="0" fontId="8" fillId="0" borderId="0" xfId="0" applyFont="1" applyAlignment="1" applyProtection="1">
      <alignment horizontal="justify" vertical="center" wrapText="1"/>
      <protection hidden="1"/>
    </xf>
    <xf numFmtId="0" fontId="34" fillId="0" borderId="0" xfId="0" applyFont="1" applyAlignment="1" applyProtection="1">
      <alignment horizontal="left" vertical="center"/>
      <protection hidden="1"/>
    </xf>
    <xf numFmtId="173" fontId="9" fillId="0" borderId="0" xfId="0" applyNumberFormat="1" applyFont="1" applyAlignment="1">
      <alignment horizontal="left" vertical="center" indent="1"/>
    </xf>
    <xf numFmtId="173" fontId="9" fillId="0" borderId="0" xfId="0" applyNumberFormat="1" applyFont="1" applyAlignment="1" applyProtection="1">
      <alignment horizontal="left" vertical="center"/>
      <protection hidden="1"/>
    </xf>
    <xf numFmtId="0" fontId="8" fillId="2" borderId="19" xfId="0" applyFont="1" applyFill="1" applyBorder="1" applyAlignment="1" applyProtection="1">
      <alignment horizontal="left" vertical="center" wrapText="1"/>
      <protection locked="0"/>
    </xf>
    <xf numFmtId="0" fontId="8" fillId="2" borderId="20"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hidden="1"/>
    </xf>
    <xf numFmtId="0" fontId="8" fillId="0" borderId="6" xfId="0" applyFont="1" applyBorder="1" applyAlignment="1" applyProtection="1">
      <alignment horizontal="left" vertical="center" wrapText="1" indent="2"/>
      <protection hidden="1"/>
    </xf>
    <xf numFmtId="0" fontId="8" fillId="0" borderId="6" xfId="0" applyFont="1" applyBorder="1" applyAlignment="1" applyProtection="1">
      <alignment horizontal="left" vertical="top" wrapText="1" indent="2"/>
      <protection hidden="1"/>
    </xf>
    <xf numFmtId="0" fontId="8" fillId="0" borderId="8" xfId="0" applyFont="1" applyBorder="1" applyAlignment="1" applyProtection="1">
      <alignment horizontal="left" vertical="center" wrapText="1" indent="2"/>
      <protection hidden="1"/>
    </xf>
    <xf numFmtId="0" fontId="8" fillId="0" borderId="17" xfId="0" applyFont="1" applyBorder="1" applyAlignment="1" applyProtection="1">
      <alignment horizontal="left" vertical="center" wrapText="1" indent="2"/>
      <protection hidden="1"/>
    </xf>
    <xf numFmtId="0" fontId="4" fillId="0" borderId="0" xfId="0" applyFont="1" applyAlignment="1" applyProtection="1">
      <alignment horizontal="justify" vertical="center"/>
      <protection hidden="1"/>
    </xf>
    <xf numFmtId="0" fontId="50" fillId="0" borderId="0" xfId="0" applyFont="1" applyAlignment="1" applyProtection="1">
      <alignment horizontal="right" vertical="center" wrapText="1"/>
      <protection hidden="1"/>
    </xf>
    <xf numFmtId="0" fontId="9" fillId="0" borderId="0" xfId="0" applyFont="1" applyAlignment="1" applyProtection="1">
      <alignment horizontal="center" vertical="center" wrapText="1"/>
      <protection hidden="1"/>
    </xf>
    <xf numFmtId="0" fontId="8" fillId="0" borderId="16" xfId="0" applyFont="1" applyBorder="1" applyAlignment="1" applyProtection="1">
      <alignment horizontal="justify" vertical="center" wrapText="1"/>
      <protection hidden="1"/>
    </xf>
    <xf numFmtId="2" fontId="8" fillId="2" borderId="6" xfId="0" applyNumberFormat="1" applyFont="1" applyFill="1" applyBorder="1" applyAlignment="1" applyProtection="1">
      <alignment horizontal="center" vertical="center" wrapText="1"/>
      <protection locked="0"/>
    </xf>
    <xf numFmtId="0" fontId="45" fillId="0" borderId="0" xfId="0" applyFont="1" applyAlignment="1" applyProtection="1">
      <alignment vertical="center"/>
      <protection locked="0"/>
    </xf>
    <xf numFmtId="0" fontId="45" fillId="0" borderId="0" xfId="0" applyFont="1" applyAlignment="1" applyProtection="1">
      <alignment vertical="center" wrapText="1"/>
      <protection hidden="1"/>
    </xf>
    <xf numFmtId="0" fontId="45" fillId="0" borderId="0" xfId="0" applyFont="1" applyAlignment="1" applyProtection="1">
      <alignment vertical="center"/>
      <protection hidden="1"/>
    </xf>
    <xf numFmtId="14" fontId="6" fillId="0" borderId="0" xfId="0" applyNumberFormat="1" applyFont="1" applyAlignment="1" applyProtection="1">
      <alignment vertical="center" wrapText="1"/>
      <protection hidden="1"/>
    </xf>
    <xf numFmtId="0" fontId="6" fillId="0" borderId="0" xfId="0" applyFont="1" applyAlignment="1" applyProtection="1">
      <alignment vertical="top" wrapText="1"/>
      <protection hidden="1"/>
    </xf>
    <xf numFmtId="0" fontId="51" fillId="0" borderId="0" xfId="0" applyFont="1" applyProtection="1">
      <protection hidden="1"/>
    </xf>
    <xf numFmtId="0" fontId="24" fillId="0" borderId="0" xfId="0" applyFont="1" applyProtection="1">
      <protection hidden="1"/>
    </xf>
    <xf numFmtId="0" fontId="7" fillId="0" borderId="0" xfId="0" applyFont="1" applyAlignment="1" applyProtection="1">
      <alignment horizontal="center" vertical="top"/>
      <protection hidden="1"/>
    </xf>
    <xf numFmtId="0" fontId="3" fillId="0" borderId="0" xfId="0" applyFont="1" applyAlignment="1" applyProtection="1">
      <alignment horizontal="center" vertical="top"/>
      <protection hidden="1"/>
    </xf>
    <xf numFmtId="0" fontId="8" fillId="0" borderId="16" xfId="0" applyFont="1" applyBorder="1" applyAlignment="1" applyProtection="1">
      <alignment horizontal="left" vertical="center" wrapText="1" indent="2"/>
      <protection hidden="1"/>
    </xf>
    <xf numFmtId="0" fontId="51" fillId="0" borderId="0" xfId="0" applyFont="1" applyProtection="1">
      <protection locked="0"/>
    </xf>
    <xf numFmtId="0" fontId="13" fillId="0" borderId="0" xfId="37" applyAlignment="1" applyProtection="1">
      <alignment horizontal="left" vertical="center"/>
      <protection hidden="1"/>
    </xf>
    <xf numFmtId="0" fontId="13" fillId="0" borderId="0" xfId="37" applyAlignment="1" applyProtection="1">
      <alignment horizontal="center" vertical="center"/>
      <protection hidden="1"/>
    </xf>
    <xf numFmtId="0" fontId="13" fillId="0" borderId="0" xfId="37" applyAlignment="1" applyProtection="1">
      <alignment horizontal="left"/>
      <protection hidden="1"/>
    </xf>
    <xf numFmtId="0" fontId="13" fillId="0" borderId="0" xfId="37" applyAlignment="1" applyProtection="1">
      <alignment horizontal="center"/>
      <protection hidden="1"/>
    </xf>
    <xf numFmtId="0" fontId="13" fillId="0" borderId="0" xfId="40" applyAlignment="1" applyProtection="1">
      <alignment horizontal="center"/>
      <protection hidden="1"/>
    </xf>
    <xf numFmtId="0" fontId="13" fillId="0" borderId="0" xfId="40" applyProtection="1">
      <protection hidden="1"/>
    </xf>
    <xf numFmtId="0" fontId="8" fillId="0" borderId="0" xfId="0" applyFont="1" applyAlignment="1" applyProtection="1">
      <alignment vertical="center" wrapText="1"/>
      <protection locked="0" hidden="1"/>
    </xf>
    <xf numFmtId="0" fontId="53" fillId="0" borderId="0" xfId="0" applyFont="1" applyAlignment="1" applyProtection="1">
      <alignment vertical="center"/>
      <protection hidden="1"/>
    </xf>
    <xf numFmtId="0" fontId="53" fillId="0" borderId="0" xfId="0" applyFont="1" applyProtection="1">
      <protection hidden="1"/>
    </xf>
    <xf numFmtId="0" fontId="54" fillId="0" borderId="0" xfId="0" applyFont="1" applyAlignment="1" applyProtection="1">
      <alignment vertical="center"/>
      <protection hidden="1"/>
    </xf>
    <xf numFmtId="0" fontId="55" fillId="0" borderId="0" xfId="0" applyFont="1" applyAlignment="1" applyProtection="1">
      <alignment vertical="center"/>
      <protection hidden="1"/>
    </xf>
    <xf numFmtId="0" fontId="56" fillId="0" borderId="0" xfId="35" applyFont="1" applyAlignment="1" applyProtection="1">
      <alignment vertical="center"/>
      <protection hidden="1"/>
    </xf>
    <xf numFmtId="0" fontId="56" fillId="0" borderId="0" xfId="39" applyFont="1" applyAlignment="1" applyProtection="1">
      <alignment vertical="center"/>
      <protection hidden="1"/>
    </xf>
    <xf numFmtId="0" fontId="53" fillId="0" borderId="0" xfId="0" applyFont="1" applyAlignment="1" applyProtection="1">
      <alignment horizontal="justify" vertical="center"/>
      <protection hidden="1"/>
    </xf>
    <xf numFmtId="0" fontId="56" fillId="0" borderId="0" xfId="35" applyFont="1" applyAlignment="1" applyProtection="1">
      <alignment horizontal="justify" vertical="center"/>
      <protection hidden="1"/>
    </xf>
    <xf numFmtId="0" fontId="56" fillId="0" borderId="0" xfId="39" applyFont="1" applyAlignment="1" applyProtection="1">
      <alignment horizontal="justify" vertical="center"/>
      <protection hidden="1"/>
    </xf>
    <xf numFmtId="0" fontId="53" fillId="0" borderId="0" xfId="0" applyFont="1" applyAlignment="1" applyProtection="1">
      <alignment horizontal="justify"/>
      <protection hidden="1"/>
    </xf>
    <xf numFmtId="0" fontId="24" fillId="0" borderId="0" xfId="0" applyFont="1" applyAlignment="1" applyProtection="1">
      <alignment horizontal="center"/>
      <protection hidden="1"/>
    </xf>
    <xf numFmtId="0" fontId="24" fillId="0" borderId="0" xfId="0" applyFont="1" applyAlignment="1" applyProtection="1">
      <alignment horizontal="center" vertical="center"/>
      <protection hidden="1"/>
    </xf>
    <xf numFmtId="0" fontId="24" fillId="0" borderId="0" xfId="34" applyFont="1" applyAlignment="1" applyProtection="1">
      <alignment horizontal="center" vertical="center"/>
      <protection hidden="1"/>
    </xf>
    <xf numFmtId="0" fontId="24" fillId="0" borderId="0" xfId="34" applyFont="1" applyProtection="1">
      <protection hidden="1"/>
    </xf>
    <xf numFmtId="0" fontId="6" fillId="0" borderId="0" xfId="35" applyFont="1" applyAlignment="1" applyProtection="1">
      <alignment vertical="center"/>
      <protection hidden="1"/>
    </xf>
    <xf numFmtId="0" fontId="6" fillId="0" borderId="0" xfId="39" applyFont="1" applyAlignment="1" applyProtection="1">
      <alignment vertical="center"/>
      <protection hidden="1"/>
    </xf>
    <xf numFmtId="0" fontId="24" fillId="0" borderId="0" xfId="34" applyFont="1" applyAlignment="1" applyProtection="1">
      <alignment horizontal="center"/>
      <protection hidden="1"/>
    </xf>
    <xf numFmtId="0" fontId="6" fillId="0" borderId="0" xfId="0" applyFont="1" applyAlignment="1" applyProtection="1">
      <alignment vertical="center" wrapText="1"/>
      <protection hidden="1"/>
    </xf>
    <xf numFmtId="0" fontId="57" fillId="0" borderId="0" xfId="0" applyFont="1" applyAlignment="1" applyProtection="1">
      <alignment horizontal="center" vertical="center"/>
      <protection hidden="1"/>
    </xf>
    <xf numFmtId="0" fontId="24" fillId="0" borderId="0" xfId="34" applyFont="1" applyAlignment="1" applyProtection="1">
      <alignment vertical="center"/>
      <protection hidden="1"/>
    </xf>
    <xf numFmtId="0" fontId="59" fillId="0" borderId="0" xfId="0" applyFont="1"/>
    <xf numFmtId="0" fontId="4" fillId="0" borderId="0" xfId="0" applyFont="1" applyAlignment="1" applyProtection="1">
      <alignment horizontal="justify" vertical="top" wrapText="1"/>
      <protection hidden="1"/>
    </xf>
    <xf numFmtId="0" fontId="4" fillId="0" borderId="0" xfId="0" applyFont="1" applyAlignment="1" applyProtection="1">
      <alignment horizontal="justify" vertical="top"/>
      <protection hidden="1"/>
    </xf>
    <xf numFmtId="0" fontId="24" fillId="0" borderId="0" xfId="0" applyFont="1" applyAlignment="1" applyProtection="1">
      <alignment vertical="top"/>
      <protection hidden="1"/>
    </xf>
    <xf numFmtId="0" fontId="4" fillId="0" borderId="0" xfId="0" applyFont="1" applyAlignment="1" applyProtection="1">
      <alignment vertical="top"/>
      <protection hidden="1"/>
    </xf>
    <xf numFmtId="0" fontId="4" fillId="0" borderId="0" xfId="0" applyFont="1" applyAlignment="1" applyProtection="1">
      <alignment horizontal="right" vertical="top"/>
      <protection hidden="1"/>
    </xf>
    <xf numFmtId="0" fontId="4" fillId="0" borderId="0" xfId="0" applyFont="1" applyAlignment="1" applyProtection="1">
      <alignment horizontal="justify"/>
      <protection hidden="1"/>
    </xf>
    <xf numFmtId="0" fontId="7" fillId="0" borderId="0" xfId="0" applyFont="1" applyAlignment="1" applyProtection="1">
      <alignment horizontal="justify"/>
      <protection hidden="1"/>
    </xf>
    <xf numFmtId="0" fontId="4" fillId="0" borderId="0" xfId="0" quotePrefix="1" applyFont="1" applyAlignment="1" applyProtection="1">
      <alignment vertical="top"/>
      <protection hidden="1"/>
    </xf>
    <xf numFmtId="0" fontId="4" fillId="0" borderId="0" xfId="0" applyFont="1" applyAlignment="1" applyProtection="1">
      <alignment horizontal="left"/>
      <protection hidden="1"/>
    </xf>
    <xf numFmtId="0" fontId="4" fillId="0" borderId="0" xfId="0" applyFont="1" applyAlignment="1" applyProtection="1">
      <alignment vertical="top" wrapText="1"/>
      <protection hidden="1"/>
    </xf>
    <xf numFmtId="0" fontId="7" fillId="0" borderId="0" xfId="0" applyFont="1" applyAlignment="1" applyProtection="1">
      <alignment horizontal="justify" vertical="top" wrapText="1"/>
      <protection hidden="1"/>
    </xf>
    <xf numFmtId="0" fontId="7" fillId="0" borderId="0" xfId="0" applyFont="1" applyAlignment="1" applyProtection="1">
      <alignment vertical="top" wrapText="1"/>
      <protection hidden="1"/>
    </xf>
    <xf numFmtId="15" fontId="4" fillId="0" borderId="0" xfId="0" applyNumberFormat="1" applyFont="1" applyAlignment="1" applyProtection="1">
      <alignment vertical="top"/>
      <protection hidden="1"/>
    </xf>
    <xf numFmtId="0" fontId="4" fillId="0" borderId="4" xfId="0" applyFont="1" applyBorder="1" applyProtection="1">
      <protection hidden="1"/>
    </xf>
    <xf numFmtId="0" fontId="8" fillId="2" borderId="7" xfId="0" applyFont="1" applyFill="1" applyBorder="1" applyAlignment="1" applyProtection="1">
      <alignment horizontal="left" vertical="center" wrapText="1"/>
      <protection locked="0"/>
    </xf>
    <xf numFmtId="0" fontId="9" fillId="0" borderId="0" xfId="0" applyFont="1" applyAlignment="1" applyProtection="1">
      <alignment horizontal="left" vertical="center" wrapText="1" indent="1"/>
      <protection hidden="1"/>
    </xf>
    <xf numFmtId="0" fontId="8" fillId="0" borderId="0" xfId="39" applyAlignment="1" applyProtection="1">
      <alignment horizontal="left" vertical="center" wrapText="1"/>
      <protection hidden="1"/>
    </xf>
    <xf numFmtId="0" fontId="4" fillId="2" borderId="28" xfId="0" applyFont="1" applyFill="1" applyBorder="1" applyAlignment="1" applyProtection="1">
      <alignment horizontal="left" vertical="center" wrapText="1"/>
      <protection locked="0"/>
    </xf>
    <xf numFmtId="0" fontId="4" fillId="2" borderId="29" xfId="0" applyFont="1" applyFill="1" applyBorder="1" applyAlignment="1" applyProtection="1">
      <alignment horizontal="left" vertical="center" wrapText="1"/>
      <protection locked="0"/>
    </xf>
    <xf numFmtId="0" fontId="4" fillId="2" borderId="30" xfId="0" applyFont="1" applyFill="1" applyBorder="1" applyAlignment="1" applyProtection="1">
      <alignment horizontal="left" vertical="center" wrapText="1"/>
      <protection locked="0"/>
    </xf>
    <xf numFmtId="173" fontId="9" fillId="0" borderId="0" xfId="0" applyNumberFormat="1" applyFont="1" applyAlignment="1" applyProtection="1">
      <alignment horizontal="left" vertical="center" wrapText="1" indent="1"/>
      <protection hidden="1"/>
    </xf>
    <xf numFmtId="0" fontId="9" fillId="0" borderId="0" xfId="0" applyFont="1" applyAlignment="1">
      <alignment horizontal="left" vertical="center" wrapText="1" indent="1"/>
    </xf>
    <xf numFmtId="0" fontId="9" fillId="0" borderId="0" xfId="0" applyFont="1" applyAlignment="1" applyProtection="1">
      <alignment horizontal="left" vertical="center" wrapText="1"/>
      <protection hidden="1"/>
    </xf>
    <xf numFmtId="0" fontId="8" fillId="2" borderId="31" xfId="0" applyFont="1" applyFill="1" applyBorder="1" applyAlignment="1" applyProtection="1">
      <alignment horizontal="left" vertical="center" wrapText="1"/>
      <protection locked="0"/>
    </xf>
    <xf numFmtId="0" fontId="8" fillId="2" borderId="0" xfId="0" applyFont="1" applyFill="1" applyAlignment="1" applyProtection="1">
      <alignment vertical="center" wrapText="1"/>
      <protection locked="0"/>
    </xf>
    <xf numFmtId="0" fontId="8" fillId="2" borderId="6" xfId="0" applyFont="1" applyFill="1" applyBorder="1" applyAlignment="1" applyProtection="1">
      <alignment horizontal="left" vertical="top" wrapText="1"/>
      <protection locked="0"/>
    </xf>
    <xf numFmtId="0" fontId="8" fillId="2" borderId="6"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left" vertical="top" wrapText="1"/>
      <protection locked="0" hidden="1"/>
    </xf>
    <xf numFmtId="0" fontId="73" fillId="0" borderId="0" xfId="0" applyFont="1" applyAlignment="1" applyProtection="1">
      <alignment vertical="center" wrapText="1"/>
      <protection hidden="1"/>
    </xf>
    <xf numFmtId="0" fontId="74" fillId="0" borderId="0" xfId="0" applyFont="1" applyAlignment="1" applyProtection="1">
      <alignment vertical="center" wrapText="1"/>
      <protection hidden="1"/>
    </xf>
    <xf numFmtId="0" fontId="24" fillId="0" borderId="0" xfId="0" applyFont="1" applyAlignment="1" applyProtection="1">
      <alignment horizontal="left" vertical="center"/>
      <protection hidden="1"/>
    </xf>
    <xf numFmtId="0" fontId="75" fillId="0" borderId="0" xfId="0" applyFont="1" applyAlignment="1" applyProtection="1">
      <alignment horizontal="justify" vertical="top"/>
      <protection hidden="1"/>
    </xf>
    <xf numFmtId="0" fontId="61" fillId="0" borderId="0" xfId="38" applyFont="1" applyProtection="1">
      <protection hidden="1"/>
    </xf>
    <xf numFmtId="0" fontId="62" fillId="0" borderId="5" xfId="38" applyFont="1" applyBorder="1" applyAlignment="1" applyProtection="1">
      <alignment horizontal="center" vertical="center"/>
      <protection hidden="1"/>
    </xf>
    <xf numFmtId="0" fontId="62" fillId="0" borderId="5" xfId="38" applyFont="1" applyBorder="1" applyAlignment="1" applyProtection="1">
      <alignment horizontal="center" vertical="top"/>
      <protection hidden="1"/>
    </xf>
    <xf numFmtId="0" fontId="62" fillId="0" borderId="26" xfId="38" applyFont="1" applyBorder="1" applyAlignment="1" applyProtection="1">
      <alignment horizontal="center" vertical="top"/>
      <protection hidden="1"/>
    </xf>
    <xf numFmtId="0" fontId="76" fillId="7" borderId="12" xfId="38" applyFont="1" applyFill="1" applyBorder="1" applyAlignment="1" applyProtection="1">
      <alignment horizontal="center" vertical="top"/>
      <protection hidden="1"/>
    </xf>
    <xf numFmtId="0" fontId="8" fillId="0" borderId="0" xfId="38" applyFont="1" applyAlignment="1" applyProtection="1">
      <alignment vertical="center"/>
      <protection hidden="1"/>
    </xf>
    <xf numFmtId="0" fontId="4" fillId="0" borderId="22" xfId="24" quotePrefix="1" applyFont="1" applyBorder="1" applyAlignment="1" applyProtection="1">
      <alignment horizontal="center" vertical="top"/>
      <protection hidden="1"/>
    </xf>
    <xf numFmtId="0" fontId="4" fillId="0" borderId="32" xfId="24" quotePrefix="1" applyFont="1" applyBorder="1" applyAlignment="1" applyProtection="1">
      <alignment horizontal="center" vertical="top"/>
      <protection hidden="1"/>
    </xf>
    <xf numFmtId="0" fontId="4" fillId="0" borderId="0" xfId="24" applyFont="1" applyProtection="1">
      <protection hidden="1"/>
    </xf>
    <xf numFmtId="0" fontId="1" fillId="0" borderId="0" xfId="24" applyFont="1" applyProtection="1">
      <protection hidden="1"/>
    </xf>
    <xf numFmtId="0" fontId="8" fillId="0" borderId="10" xfId="0" applyFont="1" applyBorder="1" applyAlignment="1" applyProtection="1">
      <alignment vertical="center"/>
      <protection hidden="1"/>
    </xf>
    <xf numFmtId="0" fontId="77" fillId="0" borderId="0" xfId="0" applyFont="1" applyAlignment="1" applyProtection="1">
      <alignment vertical="center"/>
      <protection hidden="1"/>
    </xf>
    <xf numFmtId="0" fontId="9" fillId="0" borderId="4" xfId="28" applyFont="1" applyBorder="1" applyAlignment="1" applyProtection="1">
      <alignment vertical="center"/>
      <protection hidden="1"/>
    </xf>
    <xf numFmtId="0" fontId="8" fillId="0" borderId="4" xfId="28" applyFont="1" applyBorder="1" applyAlignment="1" applyProtection="1">
      <alignment vertical="center"/>
      <protection hidden="1"/>
    </xf>
    <xf numFmtId="0" fontId="9" fillId="0" borderId="4" xfId="28" applyFont="1" applyBorder="1" applyAlignment="1" applyProtection="1">
      <alignment horizontal="right"/>
      <protection hidden="1"/>
    </xf>
    <xf numFmtId="0" fontId="1" fillId="0" borderId="0" xfId="28" applyAlignment="1" applyProtection="1">
      <alignment vertical="center"/>
      <protection hidden="1"/>
    </xf>
    <xf numFmtId="0" fontId="1" fillId="0" borderId="0" xfId="28" applyProtection="1">
      <protection hidden="1"/>
    </xf>
    <xf numFmtId="0" fontId="8" fillId="0" borderId="0" xfId="28" applyFont="1" applyAlignment="1" applyProtection="1">
      <alignment vertical="center"/>
      <protection hidden="1"/>
    </xf>
    <xf numFmtId="0" fontId="38" fillId="0" borderId="0" xfId="28" applyFont="1" applyAlignment="1" applyProtection="1">
      <alignment horizontal="center"/>
      <protection hidden="1"/>
    </xf>
    <xf numFmtId="0" fontId="2" fillId="0" borderId="0" xfId="28" applyFont="1" applyAlignment="1" applyProtection="1">
      <alignment vertical="center"/>
      <protection hidden="1"/>
    </xf>
    <xf numFmtId="0" fontId="11" fillId="0" borderId="0" xfId="28" applyFont="1" applyAlignment="1" applyProtection="1">
      <alignment vertical="center"/>
      <protection hidden="1"/>
    </xf>
    <xf numFmtId="0" fontId="9" fillId="0" borderId="0" xfId="28" applyFont="1" applyAlignment="1" applyProtection="1">
      <alignment horizontal="center" vertical="center"/>
      <protection hidden="1"/>
    </xf>
    <xf numFmtId="0" fontId="3" fillId="0" borderId="0" xfId="28" applyFont="1" applyAlignment="1" applyProtection="1">
      <alignment vertical="center"/>
      <protection hidden="1"/>
    </xf>
    <xf numFmtId="0" fontId="8" fillId="0" borderId="0" xfId="28" applyFont="1" applyAlignment="1" applyProtection="1">
      <alignment horizontal="justify" vertical="center"/>
      <protection hidden="1"/>
    </xf>
    <xf numFmtId="0" fontId="9" fillId="0" borderId="0" xfId="28" applyFont="1" applyAlignment="1" applyProtection="1">
      <alignment vertical="center"/>
      <protection hidden="1"/>
    </xf>
    <xf numFmtId="0" fontId="4" fillId="0" borderId="0" xfId="28" applyFont="1" applyAlignment="1" applyProtection="1">
      <alignment vertical="center"/>
      <protection hidden="1"/>
    </xf>
    <xf numFmtId="0" fontId="8" fillId="0" borderId="6" xfId="28" applyFont="1" applyBorder="1" applyAlignment="1" applyProtection="1">
      <alignment horizontal="center" vertical="center" wrapText="1"/>
      <protection hidden="1"/>
    </xf>
    <xf numFmtId="0" fontId="8" fillId="8" borderId="6" xfId="28" applyFont="1" applyFill="1" applyBorder="1" applyAlignment="1" applyProtection="1">
      <alignment horizontal="center" vertical="top" wrapText="1"/>
      <protection locked="0"/>
    </xf>
    <xf numFmtId="0" fontId="8" fillId="2" borderId="6" xfId="28" applyFont="1" applyFill="1" applyBorder="1" applyAlignment="1" applyProtection="1">
      <alignment vertical="top" wrapText="1"/>
      <protection locked="0"/>
    </xf>
    <xf numFmtId="0" fontId="8" fillId="2" borderId="6" xfId="28" applyFont="1" applyFill="1" applyBorder="1" applyAlignment="1" applyProtection="1">
      <alignment horizontal="left" vertical="top" wrapText="1"/>
      <protection locked="0"/>
    </xf>
    <xf numFmtId="0" fontId="8" fillId="0" borderId="0" xfId="28" applyFont="1" applyAlignment="1">
      <alignment horizontal="center" vertical="top" wrapText="1"/>
    </xf>
    <xf numFmtId="0" fontId="8" fillId="0" borderId="0" xfId="28" applyFont="1" applyAlignment="1">
      <alignment vertical="top" wrapText="1"/>
    </xf>
    <xf numFmtId="0" fontId="8" fillId="0" borderId="0" xfId="28" applyFont="1" applyAlignment="1">
      <alignment horizontal="left" vertical="top" wrapText="1"/>
    </xf>
    <xf numFmtId="0" fontId="8" fillId="0" borderId="0" xfId="28" applyFont="1" applyAlignment="1" applyProtection="1">
      <alignment horizontal="center" vertical="top" wrapText="1"/>
      <protection locked="0"/>
    </xf>
    <xf numFmtId="0" fontId="8" fillId="0" borderId="0" xfId="28" applyFont="1" applyAlignment="1" applyProtection="1">
      <alignment vertical="top" wrapText="1"/>
      <protection locked="0"/>
    </xf>
    <xf numFmtId="0" fontId="8" fillId="0" borderId="0" xfId="28" applyFont="1" applyAlignment="1" applyProtection="1">
      <alignment horizontal="left" vertical="top" wrapText="1"/>
      <protection locked="0"/>
    </xf>
    <xf numFmtId="0" fontId="9" fillId="0" borderId="0" xfId="28" applyFont="1" applyAlignment="1" applyProtection="1">
      <alignment horizontal="right" vertical="center" indent="1"/>
      <protection hidden="1"/>
    </xf>
    <xf numFmtId="0" fontId="9" fillId="0" borderId="0" xfId="28" applyFont="1" applyAlignment="1" applyProtection="1">
      <alignment horizontal="left" vertical="center"/>
      <protection hidden="1"/>
    </xf>
    <xf numFmtId="173" fontId="9" fillId="0" borderId="0" xfId="28" applyNumberFormat="1" applyFont="1" applyAlignment="1" applyProtection="1">
      <alignment horizontal="left" vertical="center" indent="1"/>
      <protection hidden="1"/>
    </xf>
    <xf numFmtId="0" fontId="9" fillId="0" borderId="0" xfId="28" applyFont="1" applyAlignment="1" applyProtection="1">
      <alignment horizontal="left" vertical="center" wrapText="1" indent="1"/>
      <protection hidden="1"/>
    </xf>
    <xf numFmtId="0" fontId="8" fillId="0" borderId="0" xfId="28" applyFont="1" applyAlignment="1" applyProtection="1">
      <alignment horizontal="left" vertical="center" indent="1"/>
      <protection hidden="1"/>
    </xf>
    <xf numFmtId="0" fontId="8" fillId="0" borderId="6" xfId="28" applyFont="1" applyBorder="1" applyAlignment="1" applyProtection="1">
      <alignment horizontal="center" vertical="top" wrapText="1"/>
      <protection hidden="1"/>
    </xf>
    <xf numFmtId="0" fontId="8" fillId="2" borderId="6" xfId="28" applyFont="1" applyFill="1" applyBorder="1" applyAlignment="1" applyProtection="1">
      <alignment horizontal="left" vertical="top" wrapText="1"/>
      <protection hidden="1"/>
    </xf>
    <xf numFmtId="0" fontId="9" fillId="0" borderId="0" xfId="28" applyFont="1" applyAlignment="1" applyProtection="1">
      <alignment horizontal="center" vertical="center" wrapText="1"/>
      <protection hidden="1"/>
    </xf>
    <xf numFmtId="0" fontId="8" fillId="0" borderId="0" xfId="28" applyFont="1" applyAlignment="1" applyProtection="1">
      <alignment vertical="top"/>
      <protection hidden="1"/>
    </xf>
    <xf numFmtId="0" fontId="1" fillId="2" borderId="6" xfId="0" applyFont="1" applyFill="1" applyBorder="1" applyAlignment="1" applyProtection="1">
      <alignment horizontal="center" vertical="center" wrapText="1"/>
      <protection locked="0"/>
    </xf>
    <xf numFmtId="14" fontId="1" fillId="2" borderId="6" xfId="0" applyNumberFormat="1" applyFont="1" applyFill="1" applyBorder="1" applyAlignment="1" applyProtection="1">
      <alignment horizontal="center" vertical="center" wrapText="1"/>
      <protection locked="0"/>
    </xf>
    <xf numFmtId="2" fontId="8" fillId="0" borderId="6" xfId="0" applyNumberFormat="1" applyFont="1" applyBorder="1" applyAlignment="1">
      <alignment horizontal="center" vertical="center" wrapText="1"/>
    </xf>
    <xf numFmtId="0" fontId="64" fillId="0" borderId="6" xfId="28" applyFont="1" applyBorder="1" applyAlignment="1" applyProtection="1">
      <alignment horizontal="center" vertical="center" wrapText="1"/>
      <protection hidden="1"/>
    </xf>
    <xf numFmtId="0" fontId="63" fillId="0" borderId="7" xfId="28" applyFont="1" applyBorder="1" applyAlignment="1" applyProtection="1">
      <alignment horizontal="center" vertical="top" wrapText="1"/>
      <protection hidden="1"/>
    </xf>
    <xf numFmtId="0" fontId="63" fillId="2" borderId="7" xfId="28" applyFont="1" applyFill="1" applyBorder="1" applyAlignment="1" applyProtection="1">
      <alignment vertical="top" wrapText="1"/>
      <protection locked="0" hidden="1"/>
    </xf>
    <xf numFmtId="0" fontId="63" fillId="0" borderId="19" xfId="28" applyFont="1" applyBorder="1" applyAlignment="1" applyProtection="1">
      <alignment horizontal="center" vertical="top" wrapText="1"/>
      <protection hidden="1"/>
    </xf>
    <xf numFmtId="0" fontId="63" fillId="2" borderId="19" xfId="28" applyFont="1" applyFill="1" applyBorder="1" applyAlignment="1" applyProtection="1">
      <alignment vertical="top" wrapText="1"/>
      <protection locked="0" hidden="1"/>
    </xf>
    <xf numFmtId="0" fontId="63" fillId="0" borderId="20" xfId="28" applyFont="1" applyBorder="1" applyAlignment="1" applyProtection="1">
      <alignment horizontal="center" vertical="top" wrapText="1"/>
      <protection hidden="1"/>
    </xf>
    <xf numFmtId="0" fontId="63" fillId="2" borderId="20" xfId="28" applyFont="1" applyFill="1" applyBorder="1" applyAlignment="1" applyProtection="1">
      <alignment vertical="top" wrapText="1"/>
      <protection locked="0" hidden="1"/>
    </xf>
    <xf numFmtId="0" fontId="7" fillId="0" borderId="6" xfId="28" applyFont="1" applyBorder="1" applyAlignment="1" applyProtection="1">
      <alignment horizontal="center" vertical="center" wrapText="1"/>
      <protection hidden="1"/>
    </xf>
    <xf numFmtId="0" fontId="7" fillId="2" borderId="0" xfId="34" applyFont="1" applyFill="1" applyAlignment="1" applyProtection="1">
      <alignment horizontal="center" vertical="center"/>
      <protection locked="0" hidden="1"/>
    </xf>
    <xf numFmtId="0" fontId="4" fillId="0" borderId="3" xfId="28" applyFont="1" applyBorder="1" applyAlignment="1" applyProtection="1">
      <alignment vertical="top"/>
      <protection hidden="1"/>
    </xf>
    <xf numFmtId="0" fontId="7" fillId="0" borderId="9" xfId="28" applyFont="1" applyBorder="1" applyAlignment="1" applyProtection="1">
      <alignment horizontal="right" vertical="top"/>
      <protection hidden="1"/>
    </xf>
    <xf numFmtId="0" fontId="4" fillId="0" borderId="13" xfId="28" applyFont="1" applyBorder="1" applyAlignment="1" applyProtection="1">
      <alignment vertical="center"/>
      <protection hidden="1"/>
    </xf>
    <xf numFmtId="0" fontId="4" fillId="0" borderId="10" xfId="28" applyFont="1" applyBorder="1" applyAlignment="1" applyProtection="1">
      <alignment vertical="center"/>
      <protection hidden="1"/>
    </xf>
    <xf numFmtId="0" fontId="4" fillId="0" borderId="13" xfId="28" applyFont="1" applyBorder="1" applyAlignment="1" applyProtection="1">
      <alignment horizontal="justify" vertical="center"/>
      <protection hidden="1"/>
    </xf>
    <xf numFmtId="0" fontId="9" fillId="0" borderId="13" xfId="0" applyFont="1" applyBorder="1" applyAlignment="1" applyProtection="1">
      <alignment vertical="center"/>
      <protection hidden="1"/>
    </xf>
    <xf numFmtId="0" fontId="9" fillId="0" borderId="13" xfId="39" applyFont="1" applyBorder="1" applyAlignment="1" applyProtection="1">
      <alignment vertical="center"/>
      <protection hidden="1"/>
    </xf>
    <xf numFmtId="0" fontId="8" fillId="0" borderId="13" xfId="0" applyFont="1" applyBorder="1" applyAlignment="1" applyProtection="1">
      <alignment vertical="center"/>
      <protection hidden="1"/>
    </xf>
    <xf numFmtId="0" fontId="8" fillId="0" borderId="13" xfId="0" applyFont="1" applyBorder="1" applyAlignment="1" applyProtection="1">
      <alignment horizontal="justify" vertical="center"/>
      <protection hidden="1"/>
    </xf>
    <xf numFmtId="0" fontId="7" fillId="0" borderId="0" xfId="28" applyFont="1" applyAlignment="1" applyProtection="1">
      <alignment horizontal="right" vertical="center" indent="1"/>
      <protection hidden="1"/>
    </xf>
    <xf numFmtId="0" fontId="9" fillId="0" borderId="13" xfId="0" applyFont="1" applyBorder="1" applyAlignment="1" applyProtection="1">
      <alignment horizontal="left" vertical="center"/>
      <protection hidden="1"/>
    </xf>
    <xf numFmtId="0" fontId="0" fillId="0" borderId="13" xfId="0" applyBorder="1"/>
    <xf numFmtId="0" fontId="0" fillId="0" borderId="10" xfId="0" applyBorder="1"/>
    <xf numFmtId="0" fontId="0" fillId="0" borderId="14" xfId="0" applyBorder="1"/>
    <xf numFmtId="0" fontId="0" fillId="0" borderId="4" xfId="0" applyBorder="1"/>
    <xf numFmtId="0" fontId="0" fillId="0" borderId="11" xfId="0" applyBorder="1"/>
    <xf numFmtId="0" fontId="7" fillId="7" borderId="6" xfId="0" applyFont="1" applyFill="1" applyBorder="1" applyAlignment="1" applyProtection="1">
      <alignment horizontal="center" vertical="center"/>
      <protection hidden="1"/>
    </xf>
    <xf numFmtId="0" fontId="9" fillId="7" borderId="6" xfId="0" applyFont="1" applyFill="1" applyBorder="1" applyAlignment="1" applyProtection="1">
      <alignment horizontal="center" vertical="center" wrapText="1"/>
      <protection hidden="1"/>
    </xf>
    <xf numFmtId="0" fontId="9" fillId="7" borderId="6" xfId="0" applyFont="1" applyFill="1" applyBorder="1" applyAlignment="1" applyProtection="1">
      <alignment horizontal="left" vertical="center" wrapText="1"/>
      <protection hidden="1"/>
    </xf>
    <xf numFmtId="0" fontId="8" fillId="0" borderId="12" xfId="0" applyFont="1" applyBorder="1" applyAlignment="1" applyProtection="1">
      <alignment horizontal="center" vertical="center" wrapText="1"/>
      <protection hidden="1"/>
    </xf>
    <xf numFmtId="0" fontId="1" fillId="2" borderId="0" xfId="0" applyFont="1" applyFill="1" applyAlignment="1" applyProtection="1">
      <alignment horizontal="center" vertical="center" wrapText="1"/>
      <protection locked="0"/>
    </xf>
    <xf numFmtId="14" fontId="1" fillId="2" borderId="0" xfId="0" applyNumberFormat="1" applyFont="1" applyFill="1" applyAlignment="1" applyProtection="1">
      <alignment horizontal="center" vertical="center" wrapText="1"/>
      <protection locked="0"/>
    </xf>
    <xf numFmtId="0" fontId="63" fillId="4" borderId="0" xfId="33" applyFont="1" applyFill="1" applyAlignment="1" applyProtection="1">
      <alignment vertical="center"/>
      <protection hidden="1"/>
    </xf>
    <xf numFmtId="0" fontId="63" fillId="4" borderId="0" xfId="33" applyFont="1" applyFill="1" applyProtection="1">
      <protection hidden="1"/>
    </xf>
    <xf numFmtId="0" fontId="36" fillId="9" borderId="0" xfId="0" applyFont="1" applyFill="1" applyAlignment="1" applyProtection="1">
      <alignment vertical="center"/>
      <protection hidden="1"/>
    </xf>
    <xf numFmtId="0" fontId="8" fillId="2" borderId="8" xfId="0" applyFont="1" applyFill="1" applyBorder="1" applyAlignment="1" applyProtection="1">
      <alignment vertical="top" wrapText="1"/>
      <protection locked="0"/>
    </xf>
    <xf numFmtId="0" fontId="8" fillId="2" borderId="6" xfId="0" applyFont="1" applyFill="1" applyBorder="1" applyAlignment="1" applyProtection="1">
      <alignment vertical="top" wrapText="1"/>
      <protection locked="0"/>
    </xf>
    <xf numFmtId="0" fontId="46" fillId="0" borderId="0" xfId="0" applyFont="1" applyAlignment="1">
      <alignment horizontal="justify" vertical="center"/>
    </xf>
    <xf numFmtId="0" fontId="44" fillId="0" borderId="0" xfId="0" applyFont="1" applyAlignment="1">
      <alignment horizontal="justify" vertical="center"/>
    </xf>
    <xf numFmtId="0" fontId="9" fillId="0" borderId="0" xfId="0" applyFont="1" applyAlignment="1" applyProtection="1">
      <alignment vertical="top"/>
      <protection hidden="1"/>
    </xf>
    <xf numFmtId="0" fontId="4" fillId="0" borderId="33" xfId="28" applyFont="1" applyBorder="1" applyAlignment="1" applyProtection="1">
      <alignment horizontal="left" vertical="center" wrapText="1"/>
      <protection hidden="1"/>
    </xf>
    <xf numFmtId="0" fontId="4" fillId="0" borderId="15" xfId="28" applyFont="1" applyBorder="1" applyAlignment="1" applyProtection="1">
      <alignment horizontal="left" vertical="center" wrapText="1"/>
      <protection hidden="1"/>
    </xf>
    <xf numFmtId="0" fontId="7" fillId="0" borderId="4" xfId="28" applyFont="1" applyBorder="1" applyAlignment="1" applyProtection="1">
      <alignment vertical="center"/>
      <protection hidden="1"/>
    </xf>
    <xf numFmtId="0" fontId="4" fillId="0" borderId="4" xfId="28" applyFont="1" applyBorder="1" applyProtection="1">
      <protection hidden="1"/>
    </xf>
    <xf numFmtId="0" fontId="7" fillId="0" borderId="4" xfId="28" applyFont="1" applyBorder="1" applyAlignment="1" applyProtection="1">
      <alignment horizontal="right"/>
      <protection hidden="1"/>
    </xf>
    <xf numFmtId="0" fontId="4" fillId="0" borderId="0" xfId="28" applyFont="1" applyProtection="1">
      <protection hidden="1"/>
    </xf>
    <xf numFmtId="0" fontId="7" fillId="0" borderId="0" xfId="28" applyFont="1" applyAlignment="1" applyProtection="1">
      <alignment vertical="center"/>
      <protection hidden="1"/>
    </xf>
    <xf numFmtId="0" fontId="7" fillId="0" borderId="0" xfId="28" applyFont="1" applyAlignment="1" applyProtection="1">
      <alignment horizontal="left" vertical="center"/>
      <protection hidden="1"/>
    </xf>
    <xf numFmtId="0" fontId="7" fillId="0" borderId="0" xfId="35" applyFont="1" applyAlignment="1" applyProtection="1">
      <alignment horizontal="left" vertical="center" indent="1"/>
      <protection hidden="1"/>
    </xf>
    <xf numFmtId="0" fontId="4" fillId="0" borderId="0" xfId="28" applyFont="1" applyAlignment="1" applyProtection="1">
      <alignment horizontal="left" vertical="center"/>
      <protection hidden="1"/>
    </xf>
    <xf numFmtId="0" fontId="4" fillId="0" borderId="0" xfId="35" applyFont="1" applyAlignment="1" applyProtection="1">
      <alignment horizontal="left" vertical="center" indent="1"/>
      <protection hidden="1"/>
    </xf>
    <xf numFmtId="0" fontId="4" fillId="0" borderId="0" xfId="28" applyFont="1" applyAlignment="1" applyProtection="1">
      <alignment horizontal="right"/>
      <protection hidden="1"/>
    </xf>
    <xf numFmtId="0" fontId="4" fillId="0" borderId="0" xfId="28" applyFont="1" applyAlignment="1" applyProtection="1">
      <alignment horizontal="left" wrapText="1"/>
      <protection hidden="1"/>
    </xf>
    <xf numFmtId="0" fontId="4" fillId="0" borderId="0" xfId="28" applyFont="1" applyAlignment="1" applyProtection="1">
      <alignment vertical="top"/>
      <protection hidden="1"/>
    </xf>
    <xf numFmtId="0" fontId="7" fillId="0" borderId="0" xfId="28" applyFont="1" applyAlignment="1" applyProtection="1">
      <alignment horizontal="left" vertical="top" indent="5"/>
      <protection hidden="1"/>
    </xf>
    <xf numFmtId="0" fontId="4" fillId="0" borderId="0" xfId="28" applyFont="1" applyAlignment="1" applyProtection="1">
      <alignment horizontal="left" vertical="top" indent="5"/>
      <protection hidden="1"/>
    </xf>
    <xf numFmtId="49" fontId="7" fillId="0" borderId="0" xfId="28" applyNumberFormat="1" applyFont="1" applyAlignment="1" applyProtection="1">
      <alignment horizontal="right" vertical="top" indent="1"/>
      <protection hidden="1"/>
    </xf>
    <xf numFmtId="0" fontId="7" fillId="0" borderId="0" xfId="28" applyFont="1" applyAlignment="1" applyProtection="1">
      <alignment vertical="top"/>
      <protection hidden="1"/>
    </xf>
    <xf numFmtId="0" fontId="7" fillId="0" borderId="0" xfId="28" applyFont="1" applyProtection="1">
      <protection hidden="1"/>
    </xf>
    <xf numFmtId="0" fontId="4" fillId="0" borderId="6" xfId="28" applyFont="1" applyBorder="1" applyAlignment="1" applyProtection="1">
      <alignment horizontal="center" vertical="top"/>
      <protection hidden="1"/>
    </xf>
    <xf numFmtId="0" fontId="4" fillId="0" borderId="6" xfId="28" applyFont="1" applyBorder="1" applyAlignment="1" applyProtection="1">
      <alignment horizontal="center"/>
      <protection hidden="1"/>
    </xf>
    <xf numFmtId="0" fontId="4" fillId="0" borderId="6" xfId="28" applyFont="1" applyBorder="1" applyAlignment="1" applyProtection="1">
      <alignment vertical="top"/>
      <protection hidden="1"/>
    </xf>
    <xf numFmtId="0" fontId="4" fillId="0" borderId="12" xfId="28" applyFont="1" applyBorder="1" applyAlignment="1" applyProtection="1">
      <alignment vertical="top"/>
      <protection hidden="1"/>
    </xf>
    <xf numFmtId="0" fontId="4" fillId="0" borderId="9" xfId="28" applyFont="1" applyBorder="1" applyAlignment="1" applyProtection="1">
      <alignment vertical="top"/>
      <protection hidden="1"/>
    </xf>
    <xf numFmtId="0" fontId="4" fillId="0" borderId="6" xfId="28" applyFont="1" applyBorder="1" applyProtection="1">
      <protection hidden="1"/>
    </xf>
    <xf numFmtId="0" fontId="4" fillId="0" borderId="9" xfId="28" applyFont="1" applyBorder="1" applyProtection="1">
      <protection hidden="1"/>
    </xf>
    <xf numFmtId="172" fontId="7" fillId="0" borderId="0" xfId="28" applyNumberFormat="1" applyFont="1" applyAlignment="1" applyProtection="1">
      <alignment horizontal="right" vertical="center" wrapText="1"/>
      <protection hidden="1"/>
    </xf>
    <xf numFmtId="49" fontId="7" fillId="0" borderId="0" xfId="28" applyNumberFormat="1" applyFont="1" applyAlignment="1" applyProtection="1">
      <alignment horizontal="right" vertical="top"/>
      <protection hidden="1"/>
    </xf>
    <xf numFmtId="0" fontId="60" fillId="0" borderId="0" xfId="28" applyFont="1" applyAlignment="1" applyProtection="1">
      <alignment horizontal="right" vertical="top"/>
      <protection hidden="1"/>
    </xf>
    <xf numFmtId="0" fontId="52" fillId="0" borderId="0" xfId="28" applyFont="1" applyAlignment="1" applyProtection="1">
      <alignment horizontal="right" vertical="top"/>
      <protection hidden="1"/>
    </xf>
    <xf numFmtId="0" fontId="4" fillId="0" borderId="0" xfId="28" applyFont="1" applyAlignment="1" applyProtection="1">
      <alignment horizontal="right" vertical="top"/>
      <protection hidden="1"/>
    </xf>
    <xf numFmtId="0" fontId="4" fillId="0" borderId="33" xfId="28" applyFont="1" applyBorder="1" applyAlignment="1" applyProtection="1">
      <alignment vertical="top"/>
      <protection hidden="1"/>
    </xf>
    <xf numFmtId="0" fontId="4" fillId="0" borderId="0" xfId="28" applyFont="1" applyAlignment="1" applyProtection="1">
      <alignment horizontal="center" vertical="top"/>
      <protection hidden="1"/>
    </xf>
    <xf numFmtId="0" fontId="4" fillId="0" borderId="13" xfId="28" applyFont="1" applyBorder="1" applyAlignment="1" applyProtection="1">
      <alignment vertical="top"/>
      <protection hidden="1"/>
    </xf>
    <xf numFmtId="0" fontId="4" fillId="0" borderId="33" xfId="28" applyFont="1" applyBorder="1" applyAlignment="1" applyProtection="1">
      <alignment horizontal="left" vertical="top" indent="5"/>
      <protection hidden="1"/>
    </xf>
    <xf numFmtId="0" fontId="4" fillId="0" borderId="13" xfId="28" applyFont="1" applyBorder="1" applyAlignment="1" applyProtection="1">
      <alignment horizontal="left" vertical="center" indent="5"/>
      <protection hidden="1"/>
    </xf>
    <xf numFmtId="0" fontId="4" fillId="0" borderId="17" xfId="28" applyFont="1" applyBorder="1" applyAlignment="1" applyProtection="1">
      <alignment horizontal="left" vertical="top" indent="5"/>
      <protection hidden="1"/>
    </xf>
    <xf numFmtId="0" fontId="4" fillId="0" borderId="0" xfId="28" applyFont="1" applyAlignment="1" applyProtection="1">
      <alignment horizontal="right" vertical="center"/>
      <protection hidden="1"/>
    </xf>
    <xf numFmtId="0" fontId="4" fillId="0" borderId="4" xfId="28" applyFont="1" applyBorder="1" applyAlignment="1" applyProtection="1">
      <alignment vertical="top"/>
      <protection hidden="1"/>
    </xf>
    <xf numFmtId="0" fontId="4" fillId="0" borderId="4" xfId="28" applyFont="1" applyBorder="1" applyAlignment="1" applyProtection="1">
      <alignment horizontal="right" vertical="center"/>
      <protection hidden="1"/>
    </xf>
    <xf numFmtId="0" fontId="4" fillId="0" borderId="17" xfId="28" applyFont="1" applyBorder="1" applyAlignment="1" applyProtection="1">
      <alignment horizontal="right" vertical="top"/>
      <protection hidden="1"/>
    </xf>
    <xf numFmtId="0" fontId="4" fillId="2" borderId="33" xfId="28" applyFont="1" applyFill="1" applyBorder="1" applyAlignment="1" applyProtection="1">
      <alignment vertical="center" wrapText="1"/>
      <protection hidden="1"/>
    </xf>
    <xf numFmtId="0" fontId="4" fillId="2" borderId="15" xfId="28" applyFont="1" applyFill="1" applyBorder="1" applyAlignment="1" applyProtection="1">
      <alignment vertical="center" wrapText="1"/>
      <protection hidden="1"/>
    </xf>
    <xf numFmtId="0" fontId="4" fillId="2" borderId="34" xfId="28" applyFont="1" applyFill="1" applyBorder="1" applyAlignment="1" applyProtection="1">
      <alignment vertical="center" wrapText="1"/>
      <protection hidden="1"/>
    </xf>
    <xf numFmtId="0" fontId="4" fillId="2" borderId="13" xfId="28" applyFont="1" applyFill="1" applyBorder="1" applyAlignment="1" applyProtection="1">
      <alignment vertical="center" wrapText="1"/>
      <protection hidden="1"/>
    </xf>
    <xf numFmtId="0" fontId="4" fillId="2" borderId="0" xfId="28" applyFont="1" applyFill="1" applyAlignment="1" applyProtection="1">
      <alignment vertical="center" wrapText="1"/>
      <protection hidden="1"/>
    </xf>
    <xf numFmtId="0" fontId="4" fillId="2" borderId="10" xfId="28" applyFont="1" applyFill="1" applyBorder="1" applyAlignment="1" applyProtection="1">
      <alignment vertical="center" wrapText="1"/>
      <protection hidden="1"/>
    </xf>
    <xf numFmtId="0" fontId="4" fillId="0" borderId="0" xfId="28" applyFont="1" applyAlignment="1" applyProtection="1">
      <alignment vertical="top" wrapText="1"/>
      <protection hidden="1"/>
    </xf>
    <xf numFmtId="0" fontId="4" fillId="0" borderId="0" xfId="28" applyFont="1" applyAlignment="1" applyProtection="1">
      <alignment horizontal="left" vertical="top" wrapText="1"/>
      <protection hidden="1"/>
    </xf>
    <xf numFmtId="0" fontId="4" fillId="0" borderId="4" xfId="28" applyFont="1" applyBorder="1" applyAlignment="1" applyProtection="1">
      <alignment horizontal="left" vertical="top" wrapText="1"/>
      <protection hidden="1"/>
    </xf>
    <xf numFmtId="0" fontId="4" fillId="0" borderId="8" xfId="28" applyFont="1" applyBorder="1" applyAlignment="1" applyProtection="1">
      <alignment horizontal="left" vertical="top" indent="5"/>
      <protection hidden="1"/>
    </xf>
    <xf numFmtId="0" fontId="4" fillId="0" borderId="0" xfId="28" applyFont="1" applyAlignment="1" applyProtection="1">
      <alignment horizontal="left" vertical="center" wrapText="1"/>
      <protection hidden="1"/>
    </xf>
    <xf numFmtId="0" fontId="4" fillId="0" borderId="17" xfId="28" applyFont="1" applyBorder="1" applyAlignment="1" applyProtection="1">
      <alignment horizontal="center" vertical="top"/>
      <protection hidden="1"/>
    </xf>
    <xf numFmtId="0" fontId="7" fillId="0" borderId="0" xfId="28" applyFont="1" applyAlignment="1" applyProtection="1">
      <alignment horizontal="right" vertical="center"/>
      <protection hidden="1"/>
    </xf>
    <xf numFmtId="0" fontId="67" fillId="0" borderId="0" xfId="28" applyFont="1" applyAlignment="1" applyProtection="1">
      <alignment horizontal="justify" vertical="top" wrapText="1"/>
      <protection hidden="1"/>
    </xf>
    <xf numFmtId="0" fontId="52" fillId="0" borderId="0" xfId="28" applyFont="1" applyAlignment="1" applyProtection="1">
      <alignment vertical="top"/>
      <protection hidden="1"/>
    </xf>
    <xf numFmtId="0" fontId="8" fillId="0" borderId="0" xfId="28" applyFont="1" applyAlignment="1" applyProtection="1">
      <alignment horizontal="right" vertical="top"/>
      <protection hidden="1"/>
    </xf>
    <xf numFmtId="0" fontId="70" fillId="0" borderId="0" xfId="28" applyFont="1" applyAlignment="1" applyProtection="1">
      <alignment horizontal="left" vertical="top" wrapText="1"/>
      <protection hidden="1"/>
    </xf>
    <xf numFmtId="0" fontId="8" fillId="0" borderId="0" xfId="28" applyFont="1" applyProtection="1">
      <protection hidden="1"/>
    </xf>
    <xf numFmtId="0" fontId="70" fillId="0" borderId="0" xfId="28" applyFont="1" applyAlignment="1" applyProtection="1">
      <alignment horizontal="justify" vertical="top" wrapText="1"/>
      <protection hidden="1"/>
    </xf>
    <xf numFmtId="0" fontId="52" fillId="0" borderId="0" xfId="28" applyFont="1" applyAlignment="1">
      <alignment horizontal="left" wrapText="1"/>
    </xf>
    <xf numFmtId="172" fontId="7" fillId="0" borderId="0" xfId="28" applyNumberFormat="1" applyFont="1" applyAlignment="1" applyProtection="1">
      <alignment horizontal="right" vertical="top"/>
      <protection hidden="1"/>
    </xf>
    <xf numFmtId="0" fontId="7" fillId="0" borderId="6" xfId="28" applyFont="1" applyBorder="1" applyAlignment="1" applyProtection="1">
      <alignment horizontal="center" vertical="center"/>
      <protection hidden="1"/>
    </xf>
    <xf numFmtId="0" fontId="7" fillId="0" borderId="33" xfId="28" applyFont="1" applyBorder="1" applyAlignment="1" applyProtection="1">
      <alignment horizontal="justify" vertical="center" wrapText="1"/>
      <protection hidden="1"/>
    </xf>
    <xf numFmtId="0" fontId="7" fillId="0" borderId="34" xfId="28" applyFont="1" applyBorder="1" applyAlignment="1" applyProtection="1">
      <alignment horizontal="justify" vertical="center" wrapText="1"/>
      <protection hidden="1"/>
    </xf>
    <xf numFmtId="0" fontId="7" fillId="0" borderId="13" xfId="28" applyFont="1" applyBorder="1" applyAlignment="1" applyProtection="1">
      <alignment horizontal="center" vertical="center" wrapText="1"/>
      <protection hidden="1"/>
    </xf>
    <xf numFmtId="0" fontId="7" fillId="0" borderId="10" xfId="28" applyFont="1" applyBorder="1" applyAlignment="1" applyProtection="1">
      <alignment horizontal="center" vertical="center" wrapText="1"/>
      <protection hidden="1"/>
    </xf>
    <xf numFmtId="0" fontId="4" fillId="0" borderId="6" xfId="28" applyFont="1" applyBorder="1" applyAlignment="1" applyProtection="1">
      <alignment horizontal="right" vertical="top"/>
      <protection hidden="1"/>
    </xf>
    <xf numFmtId="0" fontId="4" fillId="2" borderId="8" xfId="28" applyFont="1" applyFill="1" applyBorder="1" applyAlignment="1" applyProtection="1">
      <alignment horizontal="center" vertical="center" wrapText="1"/>
      <protection locked="0"/>
    </xf>
    <xf numFmtId="0" fontId="4" fillId="0" borderId="15" xfId="28" applyFont="1" applyBorder="1" applyAlignment="1" applyProtection="1">
      <alignment vertical="center" wrapText="1"/>
      <protection hidden="1"/>
    </xf>
    <xf numFmtId="0" fontId="4" fillId="0" borderId="34" xfId="28" applyFont="1" applyBorder="1" applyAlignment="1" applyProtection="1">
      <alignment vertical="center" wrapText="1"/>
      <protection hidden="1"/>
    </xf>
    <xf numFmtId="0" fontId="4" fillId="2" borderId="35" xfId="28" applyFont="1" applyFill="1" applyBorder="1" applyAlignment="1" applyProtection="1">
      <alignment vertical="center" wrapText="1"/>
      <protection locked="0"/>
    </xf>
    <xf numFmtId="0" fontId="4" fillId="2" borderId="36" xfId="28" applyFont="1" applyFill="1" applyBorder="1" applyAlignment="1" applyProtection="1">
      <alignment vertical="center" wrapText="1"/>
      <protection locked="0"/>
    </xf>
    <xf numFmtId="0" fontId="4" fillId="2" borderId="37" xfId="28" applyFont="1" applyFill="1" applyBorder="1" applyAlignment="1" applyProtection="1">
      <alignment vertical="center" wrapText="1"/>
      <protection locked="0"/>
    </xf>
    <xf numFmtId="0" fontId="4" fillId="2" borderId="38" xfId="28" applyFont="1" applyFill="1" applyBorder="1" applyAlignment="1" applyProtection="1">
      <alignment vertical="center" wrapText="1"/>
      <protection locked="0"/>
    </xf>
    <xf numFmtId="0" fontId="4" fillId="0" borderId="21" xfId="28" applyFont="1" applyBorder="1" applyAlignment="1" applyProtection="1">
      <alignment horizontal="left" vertical="center" wrapText="1"/>
      <protection hidden="1"/>
    </xf>
    <xf numFmtId="0" fontId="4" fillId="0" borderId="18" xfId="28" applyFont="1" applyBorder="1" applyAlignment="1" applyProtection="1">
      <alignment horizontal="left" vertical="center" wrapText="1"/>
      <protection hidden="1"/>
    </xf>
    <xf numFmtId="0" fontId="7" fillId="0" borderId="12" xfId="28" applyFont="1" applyBorder="1" applyAlignment="1" applyProtection="1">
      <alignment horizontal="left" vertical="center" wrapText="1"/>
      <protection hidden="1"/>
    </xf>
    <xf numFmtId="0" fontId="7" fillId="0" borderId="3" xfId="28" applyFont="1" applyBorder="1" applyAlignment="1" applyProtection="1">
      <alignment horizontal="left" vertical="center" wrapText="1"/>
      <protection hidden="1"/>
    </xf>
    <xf numFmtId="0" fontId="4" fillId="2" borderId="39" xfId="28" applyFont="1" applyFill="1" applyBorder="1" applyAlignment="1" applyProtection="1">
      <alignment vertical="center" wrapText="1"/>
      <protection locked="0"/>
    </xf>
    <xf numFmtId="0" fontId="4" fillId="2" borderId="40" xfId="28" applyFont="1" applyFill="1" applyBorder="1" applyAlignment="1" applyProtection="1">
      <alignment vertical="center" wrapText="1"/>
      <protection locked="0"/>
    </xf>
    <xf numFmtId="0" fontId="4" fillId="2" borderId="41" xfId="28" applyFont="1" applyFill="1" applyBorder="1" applyAlignment="1" applyProtection="1">
      <alignment vertical="center" wrapText="1"/>
      <protection locked="0"/>
    </xf>
    <xf numFmtId="0" fontId="4" fillId="2" borderId="42" xfId="28" applyFont="1" applyFill="1" applyBorder="1" applyAlignment="1" applyProtection="1">
      <alignment vertical="center" wrapText="1"/>
      <protection locked="0"/>
    </xf>
    <xf numFmtId="0" fontId="4" fillId="0" borderId="0" xfId="28" applyFont="1" applyAlignment="1" applyProtection="1">
      <alignment horizontal="justify" vertical="top" wrapText="1"/>
      <protection hidden="1"/>
    </xf>
    <xf numFmtId="0" fontId="7" fillId="0" borderId="4" xfId="28" applyFont="1" applyBorder="1" applyAlignment="1" applyProtection="1">
      <alignment horizontal="left" vertical="center" wrapText="1"/>
      <protection hidden="1"/>
    </xf>
    <xf numFmtId="0" fontId="7" fillId="0" borderId="15" xfId="28" applyFont="1" applyBorder="1" applyAlignment="1" applyProtection="1">
      <alignment horizontal="justify" vertical="center" wrapText="1"/>
      <protection hidden="1"/>
    </xf>
    <xf numFmtId="0" fontId="4" fillId="0" borderId="0" xfId="28" applyFont="1" applyAlignment="1" applyProtection="1">
      <alignment horizontal="justify" vertical="center" wrapText="1"/>
      <protection hidden="1"/>
    </xf>
    <xf numFmtId="0" fontId="4" fillId="0" borderId="0" xfId="28" applyFont="1" applyAlignment="1" applyProtection="1">
      <alignment horizontal="left" vertical="center" wrapText="1"/>
      <protection locked="0" hidden="1"/>
    </xf>
    <xf numFmtId="49" fontId="7" fillId="0" borderId="0" xfId="28" applyNumberFormat="1" applyFont="1" applyAlignment="1" applyProtection="1">
      <alignment horizontal="right" vertical="top" wrapText="1"/>
      <protection hidden="1"/>
    </xf>
    <xf numFmtId="0" fontId="8" fillId="0" borderId="0" xfId="28" applyFont="1" applyAlignment="1" applyProtection="1">
      <alignment horizontal="center" vertical="top"/>
      <protection hidden="1"/>
    </xf>
    <xf numFmtId="0" fontId="52" fillId="0" borderId="0" xfId="28" applyFont="1" applyAlignment="1" applyProtection="1">
      <alignment horizontal="center" vertical="top"/>
      <protection hidden="1"/>
    </xf>
    <xf numFmtId="0" fontId="7" fillId="0" borderId="0" xfId="28" applyFont="1" applyAlignment="1" applyProtection="1">
      <alignment horizontal="center" vertical="top"/>
      <protection hidden="1"/>
    </xf>
    <xf numFmtId="0" fontId="52" fillId="0" borderId="29" xfId="28" applyFont="1" applyBorder="1" applyAlignment="1" applyProtection="1">
      <alignment horizontal="right"/>
      <protection hidden="1"/>
    </xf>
    <xf numFmtId="0" fontId="52" fillId="0" borderId="0" xfId="28" applyFont="1" applyAlignment="1" applyProtection="1">
      <alignment horizontal="right"/>
      <protection hidden="1"/>
    </xf>
    <xf numFmtId="0" fontId="52" fillId="0" borderId="0" xfId="28" applyFont="1" applyAlignment="1" applyProtection="1">
      <alignment horizontal="justify"/>
      <protection hidden="1"/>
    </xf>
    <xf numFmtId="0" fontId="4" fillId="5" borderId="0" xfId="28" applyFont="1" applyFill="1" applyAlignment="1" applyProtection="1">
      <alignment horizontal="left" vertical="center"/>
      <protection hidden="1"/>
    </xf>
    <xf numFmtId="0" fontId="4" fillId="4" borderId="0" xfId="28" applyFont="1" applyFill="1" applyAlignment="1" applyProtection="1">
      <alignment horizontal="left" vertical="center"/>
      <protection hidden="1"/>
    </xf>
    <xf numFmtId="0" fontId="4" fillId="5" borderId="0" xfId="28" applyFont="1" applyFill="1" applyProtection="1">
      <protection hidden="1"/>
    </xf>
    <xf numFmtId="0" fontId="4" fillId="4" borderId="0" xfId="28" applyFont="1" applyFill="1" applyProtection="1">
      <protection hidden="1"/>
    </xf>
    <xf numFmtId="0" fontId="9" fillId="2" borderId="7"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4" fillId="0" borderId="0" xfId="28" applyFont="1" applyAlignment="1" applyProtection="1">
      <alignment horizontal="left" vertical="top"/>
      <protection hidden="1"/>
    </xf>
    <xf numFmtId="0" fontId="52" fillId="0" borderId="0" xfId="28" applyFont="1" applyAlignment="1" applyProtection="1">
      <alignment horizontal="left" vertical="top"/>
      <protection hidden="1"/>
    </xf>
    <xf numFmtId="0" fontId="67" fillId="0" borderId="12" xfId="28" applyFont="1" applyBorder="1" applyAlignment="1" applyProtection="1">
      <alignment horizontal="left" vertical="top" wrapText="1"/>
      <protection hidden="1"/>
    </xf>
    <xf numFmtId="0" fontId="67" fillId="0" borderId="3" xfId="28" applyFont="1" applyBorder="1" applyAlignment="1" applyProtection="1">
      <alignment horizontal="left" vertical="top" wrapText="1"/>
      <protection hidden="1"/>
    </xf>
    <xf numFmtId="0" fontId="67" fillId="0" borderId="9" xfId="28" applyFont="1" applyBorder="1" applyAlignment="1" applyProtection="1">
      <alignment horizontal="left" vertical="top" wrapText="1"/>
      <protection hidden="1"/>
    </xf>
    <xf numFmtId="0" fontId="4" fillId="0" borderId="3" xfId="28" applyFont="1" applyBorder="1" applyAlignment="1" applyProtection="1">
      <alignment horizontal="left" vertical="top" wrapText="1"/>
      <protection hidden="1"/>
    </xf>
    <xf numFmtId="0" fontId="4" fillId="0" borderId="9" xfId="28" applyFont="1" applyBorder="1" applyAlignment="1" applyProtection="1">
      <alignment horizontal="left" vertical="top" wrapText="1"/>
      <protection hidden="1"/>
    </xf>
    <xf numFmtId="0" fontId="4" fillId="0" borderId="6" xfId="28" applyFont="1" applyBorder="1" applyAlignment="1" applyProtection="1">
      <alignment horizontal="left" vertical="top" wrapText="1"/>
      <protection hidden="1"/>
    </xf>
    <xf numFmtId="0" fontId="4" fillId="0" borderId="16" xfId="28" applyFont="1" applyBorder="1" applyAlignment="1" applyProtection="1">
      <alignment horizontal="right" vertical="top"/>
      <protection hidden="1"/>
    </xf>
    <xf numFmtId="0" fontId="65" fillId="0" borderId="6" xfId="28" applyFont="1" applyBorder="1" applyAlignment="1" applyProtection="1">
      <alignment vertical="top" wrapText="1"/>
      <protection hidden="1"/>
    </xf>
    <xf numFmtId="0" fontId="60" fillId="0" borderId="6" xfId="28" applyFont="1" applyBorder="1" applyAlignment="1" applyProtection="1">
      <alignment vertical="top" wrapText="1"/>
      <protection hidden="1"/>
    </xf>
    <xf numFmtId="0" fontId="60" fillId="0" borderId="6" xfId="28" applyFont="1" applyBorder="1" applyAlignment="1" applyProtection="1">
      <alignment vertical="top"/>
      <protection hidden="1"/>
    </xf>
    <xf numFmtId="0" fontId="52" fillId="0" borderId="6" xfId="28" applyFont="1" applyBorder="1" applyAlignment="1" applyProtection="1">
      <alignment horizontal="right" vertical="top"/>
      <protection hidden="1"/>
    </xf>
    <xf numFmtId="0" fontId="52" fillId="0" borderId="6" xfId="28" applyFont="1" applyBorder="1" applyAlignment="1" applyProtection="1">
      <alignment vertical="top"/>
      <protection hidden="1"/>
    </xf>
    <xf numFmtId="0" fontId="52" fillId="0" borderId="6" xfId="28" applyFont="1" applyBorder="1" applyAlignment="1" applyProtection="1">
      <alignment horizontal="left" vertical="top" wrapText="1"/>
      <protection hidden="1"/>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4" fillId="0" borderId="6" xfId="0" applyFont="1" applyBorder="1" applyAlignment="1">
      <alignment horizontal="right" vertical="top" wrapText="1"/>
    </xf>
    <xf numFmtId="0" fontId="4" fillId="0" borderId="6" xfId="0" applyFont="1" applyBorder="1" applyAlignment="1">
      <alignment horizontal="center" vertical="top" wrapText="1"/>
    </xf>
    <xf numFmtId="0" fontId="4" fillId="0" borderId="8" xfId="0" applyFont="1" applyBorder="1" applyAlignment="1">
      <alignment horizontal="right" vertical="top" wrapText="1"/>
    </xf>
    <xf numFmtId="0" fontId="4" fillId="0" borderId="16" xfId="0" applyFont="1" applyBorder="1" applyAlignment="1">
      <alignment vertical="top" wrapText="1"/>
    </xf>
    <xf numFmtId="0" fontId="4" fillId="0" borderId="6" xfId="0" applyFont="1" applyBorder="1" applyAlignment="1">
      <alignment vertical="top" wrapText="1"/>
    </xf>
    <xf numFmtId="0" fontId="52" fillId="0" borderId="0" xfId="28" applyFont="1" applyAlignment="1" applyProtection="1">
      <alignment horizontal="right" vertical="top" wrapText="1"/>
      <protection hidden="1"/>
    </xf>
    <xf numFmtId="0" fontId="4" fillId="0" borderId="12" xfId="28" applyFont="1" applyBorder="1" applyAlignment="1" applyProtection="1">
      <alignment horizontal="left" vertical="center" wrapText="1"/>
      <protection hidden="1"/>
    </xf>
    <xf numFmtId="0" fontId="4" fillId="0" borderId="9" xfId="28" applyFont="1" applyBorder="1" applyAlignment="1" applyProtection="1">
      <alignment horizontal="left" vertical="center" wrapText="1"/>
      <protection hidden="1"/>
    </xf>
    <xf numFmtId="0" fontId="4" fillId="0" borderId="0" xfId="0" quotePrefix="1" applyFont="1" applyAlignment="1" applyProtection="1">
      <alignment horizontal="justify" vertical="top" wrapText="1"/>
      <protection hidden="1"/>
    </xf>
    <xf numFmtId="0" fontId="4" fillId="0" borderId="0" xfId="0" applyFont="1" applyAlignment="1" applyProtection="1">
      <alignment horizontal="left" vertical="top" wrapText="1"/>
      <protection hidden="1"/>
    </xf>
    <xf numFmtId="0" fontId="8" fillId="2" borderId="12" xfId="0" applyFont="1" applyFill="1" applyBorder="1" applyAlignment="1" applyProtection="1">
      <alignment vertical="top" wrapText="1"/>
      <protection locked="0"/>
    </xf>
    <xf numFmtId="0" fontId="8" fillId="2" borderId="3" xfId="0" applyFont="1" applyFill="1" applyBorder="1" applyAlignment="1" applyProtection="1">
      <alignment vertical="top" wrapText="1"/>
      <protection locked="0"/>
    </xf>
    <xf numFmtId="0" fontId="4" fillId="0" borderId="12" xfId="28" applyFont="1" applyBorder="1" applyAlignment="1" applyProtection="1">
      <alignment vertical="center" wrapText="1"/>
      <protection hidden="1"/>
    </xf>
    <xf numFmtId="0" fontId="4" fillId="0" borderId="9" xfId="28" applyFont="1" applyBorder="1" applyAlignment="1" applyProtection="1">
      <alignment vertical="center" wrapText="1"/>
      <protection hidden="1"/>
    </xf>
    <xf numFmtId="0" fontId="4" fillId="0" borderId="0" xfId="28" applyFont="1" applyAlignment="1">
      <alignment horizontal="left" vertical="center"/>
    </xf>
    <xf numFmtId="0" fontId="4" fillId="8" borderId="6" xfId="0" applyFont="1" applyFill="1" applyBorder="1" applyAlignment="1" applyProtection="1">
      <alignment horizontal="justify" vertical="top" wrapText="1"/>
      <protection locked="0"/>
    </xf>
    <xf numFmtId="0" fontId="60" fillId="8" borderId="9" xfId="28" applyFont="1" applyFill="1" applyBorder="1" applyAlignment="1" applyProtection="1">
      <alignment vertical="top" wrapText="1"/>
      <protection locked="0" hidden="1"/>
    </xf>
    <xf numFmtId="0" fontId="60" fillId="8" borderId="6" xfId="28" applyFont="1" applyFill="1" applyBorder="1" applyAlignment="1" applyProtection="1">
      <alignment vertical="top" wrapText="1"/>
      <protection locked="0" hidden="1"/>
    </xf>
    <xf numFmtId="0" fontId="7" fillId="0" borderId="6" xfId="28" applyFont="1" applyBorder="1" applyAlignment="1" applyProtection="1">
      <alignment horizontal="center" vertical="top" wrapText="1"/>
      <protection locked="0" hidden="1"/>
    </xf>
    <xf numFmtId="0" fontId="9" fillId="0" borderId="6" xfId="0" applyFont="1" applyBorder="1" applyAlignment="1" applyProtection="1">
      <alignment horizontal="center" vertical="top" wrapText="1"/>
      <protection locked="0" hidden="1"/>
    </xf>
    <xf numFmtId="0" fontId="9" fillId="0" borderId="6" xfId="0" applyFont="1" applyBorder="1" applyAlignment="1" applyProtection="1">
      <alignment horizontal="center" vertical="center"/>
      <protection locked="0" hidden="1"/>
    </xf>
    <xf numFmtId="0" fontId="8" fillId="0" borderId="6" xfId="0" applyFont="1" applyBorder="1" applyProtection="1">
      <protection locked="0" hidden="1"/>
    </xf>
    <xf numFmtId="0" fontId="52" fillId="0" borderId="0" xfId="28" applyFont="1" applyAlignment="1" applyProtection="1">
      <alignment horizontal="left" vertical="center" wrapText="1"/>
      <protection hidden="1"/>
    </xf>
    <xf numFmtId="0" fontId="8" fillId="0" borderId="0" xfId="0" applyFont="1" applyAlignment="1">
      <alignment horizontal="center" vertical="top" wrapText="1"/>
    </xf>
    <xf numFmtId="0" fontId="8" fillId="0" borderId="0" xfId="0" applyFont="1" applyAlignment="1">
      <alignment horizontal="left" vertical="top" wrapText="1"/>
    </xf>
    <xf numFmtId="0" fontId="8" fillId="0" borderId="0" xfId="0" applyFont="1" applyAlignment="1">
      <alignment horizontal="right" vertical="top" wrapText="1"/>
    </xf>
    <xf numFmtId="0" fontId="7" fillId="0" borderId="6" xfId="0" applyFont="1" applyBorder="1" applyAlignment="1">
      <alignment horizontal="center" vertical="center" wrapText="1"/>
    </xf>
    <xf numFmtId="0" fontId="63" fillId="0" borderId="6" xfId="28" applyFont="1" applyBorder="1" applyAlignment="1" applyProtection="1">
      <alignment horizontal="center" vertical="top" wrapText="1"/>
      <protection hidden="1"/>
    </xf>
    <xf numFmtId="0" fontId="63" fillId="2" borderId="6" xfId="28" applyFont="1" applyFill="1" applyBorder="1" applyAlignment="1" applyProtection="1">
      <alignment vertical="top" wrapText="1"/>
      <protection locked="0" hidden="1"/>
    </xf>
    <xf numFmtId="0" fontId="63" fillId="2" borderId="21" xfId="28" applyFont="1" applyFill="1" applyBorder="1" applyAlignment="1" applyProtection="1">
      <alignment horizontal="center" vertical="top" wrapText="1"/>
      <protection locked="0" hidden="1"/>
    </xf>
    <xf numFmtId="0" fontId="63" fillId="2" borderId="18" xfId="28" applyFont="1" applyFill="1" applyBorder="1" applyAlignment="1" applyProtection="1">
      <alignment horizontal="center" vertical="top" wrapText="1"/>
      <protection locked="0" hidden="1"/>
    </xf>
    <xf numFmtId="0" fontId="52" fillId="0" borderId="0" xfId="28" applyFont="1" applyAlignment="1" applyProtection="1">
      <alignment horizontal="justify" vertical="top"/>
      <protection hidden="1"/>
    </xf>
    <xf numFmtId="0" fontId="78" fillId="0" borderId="0" xfId="28" applyFont="1" applyAlignment="1" applyProtection="1">
      <alignment horizontal="center" vertical="top"/>
      <protection hidden="1"/>
    </xf>
    <xf numFmtId="0" fontId="78" fillId="0" borderId="0" xfId="28" applyFont="1" applyAlignment="1" applyProtection="1">
      <alignment horizontal="left" vertical="top"/>
      <protection hidden="1"/>
    </xf>
    <xf numFmtId="0" fontId="8" fillId="0" borderId="33" xfId="0" applyFont="1" applyBorder="1" applyAlignment="1" applyProtection="1">
      <alignment horizontal="center" vertical="center" wrapText="1"/>
      <protection hidden="1"/>
    </xf>
    <xf numFmtId="2" fontId="8" fillId="0" borderId="3" xfId="0" applyNumberFormat="1" applyFont="1" applyBorder="1" applyAlignment="1">
      <alignment horizontal="center" vertical="center" wrapText="1"/>
    </xf>
    <xf numFmtId="0" fontId="8" fillId="0" borderId="15" xfId="0" applyFont="1" applyBorder="1" applyAlignment="1" applyProtection="1">
      <alignment horizontal="justify" vertical="top" wrapText="1"/>
      <protection hidden="1"/>
    </xf>
    <xf numFmtId="0" fontId="8" fillId="2" borderId="15" xfId="0" applyFont="1" applyFill="1" applyBorder="1" applyAlignment="1" applyProtection="1">
      <alignment vertical="center" wrapText="1"/>
      <protection locked="0"/>
    </xf>
    <xf numFmtId="0" fontId="9" fillId="0" borderId="12" xfId="0" applyFont="1" applyBorder="1" applyAlignment="1" applyProtection="1">
      <alignment vertical="center" wrapText="1"/>
      <protection hidden="1"/>
    </xf>
    <xf numFmtId="0" fontId="8" fillId="0" borderId="6" xfId="0" applyFont="1" applyBorder="1" applyAlignment="1" applyProtection="1">
      <alignment horizontal="justify" vertical="top" wrapText="1"/>
      <protection hidden="1"/>
    </xf>
    <xf numFmtId="0" fontId="8" fillId="0" borderId="8" xfId="0" applyFont="1" applyBorder="1" applyAlignment="1" applyProtection="1">
      <alignment vertical="center" wrapText="1"/>
      <protection hidden="1"/>
    </xf>
    <xf numFmtId="0" fontId="8" fillId="2" borderId="8" xfId="0" applyFont="1" applyFill="1" applyBorder="1" applyAlignment="1" applyProtection="1">
      <alignment horizontal="center" vertical="center" wrapText="1"/>
      <protection locked="0"/>
    </xf>
    <xf numFmtId="2" fontId="8" fillId="0" borderId="6" xfId="0" applyNumberFormat="1" applyFont="1" applyBorder="1" applyAlignment="1" applyProtection="1">
      <alignment horizontal="center" vertical="center" wrapText="1"/>
      <protection hidden="1"/>
    </xf>
    <xf numFmtId="2" fontId="8" fillId="0" borderId="3" xfId="0" applyNumberFormat="1" applyFont="1" applyBorder="1" applyAlignment="1" applyProtection="1">
      <alignment horizontal="center" vertical="center" wrapText="1"/>
      <protection hidden="1"/>
    </xf>
    <xf numFmtId="0" fontId="8" fillId="2" borderId="3" xfId="0" applyFont="1" applyFill="1" applyBorder="1" applyAlignment="1" applyProtection="1">
      <alignment vertical="center" wrapText="1"/>
      <protection locked="0"/>
    </xf>
    <xf numFmtId="0" fontId="9" fillId="6" borderId="6" xfId="0" applyFont="1" applyFill="1" applyBorder="1" applyAlignment="1" applyProtection="1">
      <alignment horizontal="center" vertical="center" wrapText="1"/>
      <protection hidden="1"/>
    </xf>
    <xf numFmtId="2" fontId="8" fillId="0" borderId="8" xfId="0" applyNumberFormat="1" applyFont="1" applyBorder="1" applyAlignment="1" applyProtection="1">
      <alignment horizontal="center" vertical="center" wrapText="1"/>
      <protection hidden="1"/>
    </xf>
    <xf numFmtId="0" fontId="8" fillId="0" borderId="15" xfId="0" applyFont="1" applyBorder="1" applyAlignment="1" applyProtection="1">
      <alignment vertical="center" wrapText="1"/>
      <protection hidden="1"/>
    </xf>
    <xf numFmtId="2" fontId="8" fillId="0" borderId="15" xfId="0" applyNumberFormat="1" applyFont="1" applyBorder="1" applyAlignment="1" applyProtection="1">
      <alignment horizontal="center" vertical="center" wrapText="1"/>
      <protection hidden="1"/>
    </xf>
    <xf numFmtId="0" fontId="8" fillId="0" borderId="15" xfId="0" applyFont="1" applyBorder="1" applyAlignment="1" applyProtection="1">
      <alignment horizontal="justify" vertical="center" wrapText="1"/>
      <protection hidden="1"/>
    </xf>
    <xf numFmtId="0" fontId="8" fillId="2" borderId="34" xfId="0" applyFont="1" applyFill="1" applyBorder="1" applyAlignment="1" applyProtection="1">
      <alignment vertical="center" wrapText="1"/>
      <protection locked="0"/>
    </xf>
    <xf numFmtId="0" fontId="9" fillId="0" borderId="3" xfId="0" applyFont="1" applyBorder="1" applyAlignment="1" applyProtection="1">
      <alignment vertical="center"/>
      <protection hidden="1"/>
    </xf>
    <xf numFmtId="0" fontId="9" fillId="0" borderId="9" xfId="0" applyFont="1" applyBorder="1" applyAlignment="1" applyProtection="1">
      <alignment vertical="center"/>
      <protection hidden="1"/>
    </xf>
    <xf numFmtId="0" fontId="52" fillId="0" borderId="0" xfId="0" applyFont="1" applyAlignment="1">
      <alignment horizontal="left" vertical="center"/>
    </xf>
    <xf numFmtId="0" fontId="9" fillId="0" borderId="12" xfId="0" applyFont="1" applyBorder="1" applyAlignment="1" applyProtection="1">
      <alignment horizontal="center" vertical="center" wrapText="1"/>
      <protection hidden="1"/>
    </xf>
    <xf numFmtId="172" fontId="7" fillId="0" borderId="0" xfId="0" applyNumberFormat="1" applyFont="1" applyAlignment="1" applyProtection="1">
      <alignment horizontal="left" vertical="center"/>
      <protection hidden="1"/>
    </xf>
    <xf numFmtId="0" fontId="8" fillId="0" borderId="16" xfId="0" applyFont="1" applyBorder="1" applyAlignment="1" applyProtection="1">
      <alignment vertical="center" wrapText="1"/>
      <protection hidden="1"/>
    </xf>
    <xf numFmtId="0" fontId="8" fillId="2" borderId="16" xfId="0" applyFont="1" applyFill="1" applyBorder="1" applyAlignment="1" applyProtection="1">
      <alignment vertical="center" wrapText="1"/>
      <protection locked="0"/>
    </xf>
    <xf numFmtId="0" fontId="4" fillId="0" borderId="33" xfId="28" applyFont="1" applyBorder="1" applyAlignment="1" applyProtection="1">
      <alignment wrapText="1"/>
      <protection hidden="1"/>
    </xf>
    <xf numFmtId="174" fontId="8" fillId="2" borderId="6" xfId="0" applyNumberFormat="1" applyFont="1" applyFill="1" applyBorder="1" applyAlignment="1" applyProtection="1">
      <alignment horizontal="left" vertical="center"/>
      <protection locked="0"/>
    </xf>
    <xf numFmtId="174" fontId="8" fillId="2" borderId="6" xfId="0" applyNumberFormat="1" applyFont="1" applyFill="1" applyBorder="1" applyAlignment="1" applyProtection="1">
      <alignment vertical="center" wrapText="1"/>
      <protection locked="0"/>
    </xf>
    <xf numFmtId="2" fontId="79" fillId="0" borderId="17" xfId="0" applyNumberFormat="1" applyFont="1" applyBorder="1" applyAlignment="1" applyProtection="1">
      <alignment horizontal="center" vertical="center" wrapText="1"/>
      <protection hidden="1"/>
    </xf>
    <xf numFmtId="2" fontId="79" fillId="11" borderId="17" xfId="0" applyNumberFormat="1" applyFont="1" applyFill="1" applyBorder="1" applyAlignment="1" applyProtection="1">
      <alignment horizontal="center" vertical="center" wrapText="1"/>
      <protection hidden="1"/>
    </xf>
    <xf numFmtId="0" fontId="4" fillId="0" borderId="12" xfId="28" applyFont="1" applyBorder="1" applyAlignment="1" applyProtection="1">
      <alignment horizontal="left" vertical="top" wrapText="1"/>
      <protection hidden="1"/>
    </xf>
    <xf numFmtId="0" fontId="72" fillId="2" borderId="29" xfId="20" applyFill="1" applyBorder="1" applyAlignment="1" applyProtection="1">
      <alignment horizontal="left" vertical="center" wrapText="1"/>
      <protection locked="0"/>
    </xf>
    <xf numFmtId="0" fontId="1" fillId="2" borderId="0" xfId="0" applyFont="1" applyFill="1" applyAlignment="1" applyProtection="1">
      <alignment vertical="center" wrapText="1"/>
      <protection locked="0"/>
    </xf>
    <xf numFmtId="0" fontId="9" fillId="0" borderId="6" xfId="28" applyFont="1" applyBorder="1" applyAlignment="1" applyProtection="1">
      <alignment horizontal="center" vertical="center" wrapText="1"/>
      <protection hidden="1"/>
    </xf>
    <xf numFmtId="0" fontId="4" fillId="0" borderId="6" xfId="28" applyFont="1" applyBorder="1" applyAlignment="1" applyProtection="1">
      <alignment horizontal="center" vertical="top" wrapText="1"/>
      <protection hidden="1"/>
    </xf>
    <xf numFmtId="0" fontId="4" fillId="2" borderId="6" xfId="28" applyFont="1" applyFill="1" applyBorder="1" applyAlignment="1" applyProtection="1">
      <alignment vertical="top" wrapText="1"/>
      <protection locked="0" hidden="1"/>
    </xf>
    <xf numFmtId="0" fontId="9" fillId="0" borderId="6" xfId="28" applyFont="1" applyBorder="1" applyAlignment="1" applyProtection="1">
      <alignment vertical="center" wrapText="1"/>
      <protection hidden="1"/>
    </xf>
    <xf numFmtId="0" fontId="1" fillId="0" borderId="0" xfId="28" applyAlignment="1" applyProtection="1">
      <alignment horizontal="center" vertical="top"/>
      <protection hidden="1"/>
    </xf>
    <xf numFmtId="0" fontId="7" fillId="0" borderId="0" xfId="0" applyFont="1" applyAlignment="1" applyProtection="1">
      <alignment horizontal="left" vertical="center"/>
      <protection hidden="1"/>
    </xf>
    <xf numFmtId="0" fontId="24" fillId="2"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1" fillId="0" borderId="0" xfId="0" applyFont="1" applyAlignment="1" applyProtection="1">
      <alignment horizontal="center" vertical="center"/>
      <protection hidden="1"/>
    </xf>
    <xf numFmtId="0" fontId="23" fillId="0" borderId="0" xfId="0" applyFont="1" applyAlignment="1" applyProtection="1">
      <alignment vertical="top"/>
      <protection hidden="1"/>
    </xf>
    <xf numFmtId="0" fontId="1" fillId="0" borderId="0" xfId="0" applyFont="1" applyAlignment="1" applyProtection="1">
      <alignment vertical="top"/>
      <protection hidden="1"/>
    </xf>
    <xf numFmtId="0" fontId="84" fillId="0" borderId="0" xfId="38" applyFont="1" applyAlignment="1" applyProtection="1">
      <alignment vertical="center"/>
      <protection hidden="1"/>
    </xf>
    <xf numFmtId="0" fontId="1" fillId="0" borderId="4" xfId="0" applyFont="1" applyBorder="1" applyProtection="1">
      <protection hidden="1"/>
    </xf>
    <xf numFmtId="0" fontId="1" fillId="0" borderId="4" xfId="0" applyFont="1" applyBorder="1" applyAlignment="1" applyProtection="1">
      <alignment vertical="center"/>
      <protection hidden="1"/>
    </xf>
    <xf numFmtId="0" fontId="23" fillId="0" borderId="4" xfId="0" applyFont="1" applyBorder="1" applyAlignment="1" applyProtection="1">
      <alignment horizontal="right" vertical="top"/>
      <protection hidden="1"/>
    </xf>
    <xf numFmtId="0" fontId="4" fillId="2" borderId="26" xfId="0" applyFont="1" applyFill="1" applyBorder="1" applyAlignment="1" applyProtection="1">
      <alignment vertical="top" wrapText="1"/>
      <protection locked="0"/>
    </xf>
    <xf numFmtId="0" fontId="4" fillId="2" borderId="25" xfId="0" applyFont="1" applyFill="1" applyBorder="1" applyAlignment="1" applyProtection="1">
      <alignment vertical="top" wrapText="1"/>
      <protection locked="0"/>
    </xf>
    <xf numFmtId="0" fontId="47" fillId="0" borderId="0" xfId="0" applyFont="1" applyAlignment="1" applyProtection="1">
      <alignment horizontal="left" vertical="center"/>
      <protection hidden="1"/>
    </xf>
    <xf numFmtId="0" fontId="9" fillId="0" borderId="0" xfId="0" applyFont="1" applyAlignment="1" applyProtection="1">
      <alignment horizontal="right" vertical="center" wrapText="1"/>
      <protection hidden="1"/>
    </xf>
    <xf numFmtId="0" fontId="65" fillId="0" borderId="6" xfId="28" applyFont="1" applyBorder="1" applyAlignment="1" applyProtection="1">
      <alignment horizontal="center" vertical="center"/>
      <protection hidden="1"/>
    </xf>
    <xf numFmtId="0" fontId="7" fillId="15" borderId="6" xfId="0" applyFont="1" applyFill="1" applyBorder="1" applyAlignment="1" applyProtection="1">
      <alignment vertical="center" wrapText="1"/>
      <protection hidden="1"/>
    </xf>
    <xf numFmtId="0" fontId="4" fillId="2" borderId="6" xfId="0" applyFont="1" applyFill="1" applyBorder="1" applyAlignment="1" applyProtection="1">
      <alignment vertical="top" wrapText="1"/>
      <protection locked="0"/>
    </xf>
    <xf numFmtId="0" fontId="7" fillId="0" borderId="6" xfId="0" applyFont="1" applyBorder="1" applyAlignment="1" applyProtection="1">
      <alignment horizontal="center" vertical="center" wrapText="1"/>
      <protection hidden="1"/>
    </xf>
    <xf numFmtId="0" fontId="0" fillId="0" borderId="6" xfId="0" applyBorder="1" applyProtection="1">
      <protection hidden="1"/>
    </xf>
    <xf numFmtId="0" fontId="8" fillId="0" borderId="15"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10" fillId="12" borderId="4" xfId="0" applyFont="1" applyFill="1" applyBorder="1" applyAlignment="1" applyProtection="1">
      <alignment horizontal="center" vertical="center" wrapText="1"/>
      <protection hidden="1"/>
    </xf>
    <xf numFmtId="0" fontId="7" fillId="13" borderId="3" xfId="0" applyFont="1" applyFill="1" applyBorder="1" applyAlignment="1" applyProtection="1">
      <alignment horizontal="center" vertical="center"/>
      <protection hidden="1"/>
    </xf>
    <xf numFmtId="0" fontId="8" fillId="0" borderId="6" xfId="0" applyFont="1" applyBorder="1" applyAlignment="1" applyProtection="1">
      <alignment horizontal="justify" vertical="center" wrapText="1"/>
      <protection hidden="1"/>
    </xf>
    <xf numFmtId="0" fontId="8" fillId="0" borderId="6" xfId="36" applyFont="1" applyBorder="1" applyAlignment="1" applyProtection="1">
      <alignment horizontal="left" vertical="top" wrapText="1"/>
      <protection hidden="1"/>
    </xf>
    <xf numFmtId="0" fontId="8" fillId="0" borderId="6" xfId="0" applyFont="1" applyBorder="1" applyAlignment="1" applyProtection="1">
      <alignment horizontal="left" vertical="center" wrapText="1"/>
      <protection hidden="1"/>
    </xf>
    <xf numFmtId="0" fontId="3" fillId="0" borderId="0" xfId="0" applyFont="1" applyAlignment="1" applyProtection="1">
      <alignment horizontal="justify" vertical="top" wrapText="1"/>
      <protection hidden="1"/>
    </xf>
    <xf numFmtId="0" fontId="3" fillId="0" borderId="0" xfId="0" applyFont="1" applyAlignment="1" applyProtection="1">
      <alignment horizontal="justify" vertical="top"/>
      <protection hidden="1"/>
    </xf>
    <xf numFmtId="173" fontId="26" fillId="0" borderId="0" xfId="0" applyNumberFormat="1" applyFont="1" applyAlignment="1" applyProtection="1">
      <alignment horizontal="left" vertical="center"/>
      <protection hidden="1"/>
    </xf>
    <xf numFmtId="0" fontId="7" fillId="0" borderId="0" xfId="0" quotePrefix="1" applyFont="1" applyAlignment="1" applyProtection="1">
      <alignment vertical="center"/>
      <protection hidden="1"/>
    </xf>
    <xf numFmtId="0" fontId="4" fillId="0" borderId="0" xfId="0" applyFont="1" applyAlignment="1" applyProtection="1">
      <alignment vertical="center"/>
      <protection hidden="1"/>
    </xf>
    <xf numFmtId="0" fontId="76" fillId="7" borderId="3" xfId="38" applyFont="1" applyFill="1" applyBorder="1" applyAlignment="1" applyProtection="1">
      <alignment horizontal="justify" vertical="center"/>
      <protection hidden="1"/>
    </xf>
    <xf numFmtId="0" fontId="76" fillId="7" borderId="9" xfId="38" applyFont="1" applyFill="1" applyBorder="1" applyAlignment="1" applyProtection="1">
      <alignment horizontal="justify" vertical="center"/>
      <protection hidden="1"/>
    </xf>
    <xf numFmtId="0" fontId="30" fillId="0" borderId="33" xfId="38" applyFont="1" applyBorder="1" applyAlignment="1" applyProtection="1">
      <alignment horizontal="center" vertical="center"/>
      <protection hidden="1"/>
    </xf>
    <xf numFmtId="0" fontId="30" fillId="0" borderId="15" xfId="38" applyFont="1" applyBorder="1" applyAlignment="1" applyProtection="1">
      <alignment horizontal="center" vertical="center"/>
      <protection hidden="1"/>
    </xf>
    <xf numFmtId="0" fontId="30" fillId="0" borderId="34" xfId="38" applyFont="1" applyBorder="1" applyAlignment="1" applyProtection="1">
      <alignment horizontal="center" vertical="center"/>
      <protection hidden="1"/>
    </xf>
    <xf numFmtId="0" fontId="30" fillId="0" borderId="13" xfId="38" applyFont="1" applyBorder="1" applyAlignment="1" applyProtection="1">
      <alignment horizontal="center" vertical="center"/>
      <protection hidden="1"/>
    </xf>
    <xf numFmtId="0" fontId="30" fillId="0" borderId="0" xfId="38" applyFont="1" applyAlignment="1" applyProtection="1">
      <alignment horizontal="center" vertical="center"/>
      <protection hidden="1"/>
    </xf>
    <xf numFmtId="0" fontId="30" fillId="0" borderId="10" xfId="38" applyFont="1" applyBorder="1" applyAlignment="1" applyProtection="1">
      <alignment horizontal="center" vertical="center"/>
      <protection hidden="1"/>
    </xf>
    <xf numFmtId="0" fontId="30" fillId="0" borderId="14" xfId="38" applyFont="1" applyBorder="1" applyAlignment="1" applyProtection="1">
      <alignment horizontal="center" vertical="center"/>
      <protection hidden="1"/>
    </xf>
    <xf numFmtId="0" fontId="30" fillId="0" borderId="4" xfId="38" applyFont="1" applyBorder="1" applyAlignment="1" applyProtection="1">
      <alignment horizontal="center" vertical="center"/>
      <protection hidden="1"/>
    </xf>
    <xf numFmtId="0" fontId="30" fillId="0" borderId="11" xfId="38" applyFont="1" applyBorder="1" applyAlignment="1" applyProtection="1">
      <alignment horizontal="center" vertical="center"/>
      <protection hidden="1"/>
    </xf>
    <xf numFmtId="0" fontId="49" fillId="0" borderId="8" xfId="38" applyFont="1" applyBorder="1" applyAlignment="1" applyProtection="1">
      <alignment horizontal="center" vertical="center" textRotation="180"/>
      <protection hidden="1"/>
    </xf>
    <xf numFmtId="0" fontId="49" fillId="0" borderId="17" xfId="38" applyFont="1" applyBorder="1" applyAlignment="1" applyProtection="1">
      <alignment horizontal="center" vertical="center" textRotation="180"/>
      <protection hidden="1"/>
    </xf>
    <xf numFmtId="0" fontId="49" fillId="0" borderId="16" xfId="38" applyFont="1" applyBorder="1" applyAlignment="1" applyProtection="1">
      <alignment horizontal="center" vertical="center" textRotation="180"/>
      <protection hidden="1"/>
    </xf>
    <xf numFmtId="0" fontId="49" fillId="0" borderId="8" xfId="38" applyFont="1" applyBorder="1" applyAlignment="1" applyProtection="1">
      <alignment horizontal="center" vertical="center" textRotation="90"/>
      <protection hidden="1"/>
    </xf>
    <xf numFmtId="0" fontId="49" fillId="0" borderId="17" xfId="38" applyFont="1" applyBorder="1" applyAlignment="1" applyProtection="1">
      <alignment horizontal="center" vertical="center" textRotation="90"/>
      <protection hidden="1"/>
    </xf>
    <xf numFmtId="0" fontId="49" fillId="0" borderId="16" xfId="38" applyFont="1" applyBorder="1" applyAlignment="1" applyProtection="1">
      <alignment horizontal="center" vertical="center" textRotation="90"/>
      <protection hidden="1"/>
    </xf>
    <xf numFmtId="0" fontId="63" fillId="0" borderId="0" xfId="38" applyFont="1"/>
    <xf numFmtId="0" fontId="62" fillId="0" borderId="5" xfId="38" applyFont="1" applyBorder="1" applyAlignment="1" applyProtection="1">
      <alignment horizontal="justify" vertical="center"/>
      <protection hidden="1"/>
    </xf>
    <xf numFmtId="0" fontId="9" fillId="3" borderId="3" xfId="38" applyFont="1" applyFill="1" applyBorder="1" applyAlignment="1" applyProtection="1">
      <alignment horizontal="center" vertical="center"/>
      <protection hidden="1"/>
    </xf>
    <xf numFmtId="0" fontId="10" fillId="12" borderId="0" xfId="38" applyFont="1" applyFill="1" applyAlignment="1" applyProtection="1">
      <alignment horizontal="center" vertical="center" wrapText="1"/>
      <protection hidden="1"/>
    </xf>
    <xf numFmtId="0" fontId="46" fillId="13" borderId="0" xfId="38" applyFont="1" applyFill="1" applyAlignment="1" applyProtection="1">
      <alignment horizontal="center" vertical="center"/>
      <protection hidden="1"/>
    </xf>
    <xf numFmtId="0" fontId="62" fillId="0" borderId="26" xfId="38" applyFont="1" applyBorder="1" applyAlignment="1" applyProtection="1">
      <alignment horizontal="justify" vertical="center"/>
      <protection hidden="1"/>
    </xf>
    <xf numFmtId="0" fontId="9" fillId="0" borderId="0" xfId="0" applyFont="1" applyAlignment="1" applyProtection="1">
      <alignment horizontal="justify" vertical="center" wrapText="1"/>
      <protection hidden="1"/>
    </xf>
    <xf numFmtId="0" fontId="10" fillId="12" borderId="0" xfId="0" applyFont="1" applyFill="1" applyAlignment="1" applyProtection="1">
      <alignment horizontal="center" vertical="center" wrapText="1"/>
      <protection hidden="1"/>
    </xf>
    <xf numFmtId="0" fontId="9" fillId="13" borderId="0" xfId="0" applyFont="1" applyFill="1" applyAlignment="1" applyProtection="1">
      <alignment horizontal="center" vertical="center"/>
      <protection hidden="1"/>
    </xf>
    <xf numFmtId="0" fontId="8" fillId="0" borderId="0" xfId="0" applyFont="1" applyAlignment="1" applyProtection="1">
      <alignment horizontal="justify" vertical="center"/>
      <protection hidden="1"/>
    </xf>
    <xf numFmtId="0" fontId="8" fillId="0" borderId="0" xfId="39" applyAlignment="1" applyProtection="1">
      <alignment horizontal="left" vertical="center" wrapText="1"/>
      <protection hidden="1"/>
    </xf>
    <xf numFmtId="0" fontId="9" fillId="0" borderId="0" xfId="0" applyFont="1" applyAlignment="1" applyProtection="1">
      <alignment horizontal="center" vertical="center"/>
      <protection hidden="1"/>
    </xf>
    <xf numFmtId="0" fontId="9" fillId="0" borderId="0" xfId="39" applyFont="1" applyAlignment="1" applyProtection="1">
      <alignment horizontal="left" vertical="center"/>
      <protection hidden="1"/>
    </xf>
    <xf numFmtId="0" fontId="7" fillId="13" borderId="0" xfId="28" applyFont="1" applyFill="1" applyAlignment="1" applyProtection="1">
      <alignment horizontal="center" vertical="center"/>
      <protection hidden="1"/>
    </xf>
    <xf numFmtId="0" fontId="7" fillId="0" borderId="0" xfId="28" applyFont="1" applyAlignment="1" applyProtection="1">
      <alignment horizontal="left" vertical="top" wrapText="1"/>
      <protection hidden="1"/>
    </xf>
    <xf numFmtId="0" fontId="7" fillId="0" borderId="0" xfId="28" applyFont="1" applyAlignment="1" applyProtection="1">
      <alignment horizontal="left" vertical="center" wrapText="1"/>
      <protection hidden="1"/>
    </xf>
    <xf numFmtId="0" fontId="4" fillId="0" borderId="0" xfId="28" applyFont="1" applyAlignment="1" applyProtection="1">
      <alignment horizontal="left" vertical="center" wrapText="1"/>
      <protection hidden="1"/>
    </xf>
    <xf numFmtId="0" fontId="4" fillId="0" borderId="21" xfId="28" applyFont="1" applyBorder="1" applyAlignment="1" applyProtection="1">
      <alignment horizontal="center" vertical="center" wrapText="1"/>
      <protection hidden="1"/>
    </xf>
    <xf numFmtId="0" fontId="4" fillId="0" borderId="18" xfId="28" applyFont="1" applyBorder="1" applyAlignment="1" applyProtection="1">
      <alignment horizontal="center" vertical="center" wrapText="1"/>
      <protection hidden="1"/>
    </xf>
    <xf numFmtId="0" fontId="7" fillId="0" borderId="12" xfId="28" applyFont="1" applyBorder="1" applyAlignment="1" applyProtection="1">
      <alignment horizontal="left" vertical="center" wrapText="1"/>
      <protection hidden="1"/>
    </xf>
    <xf numFmtId="0" fontId="7" fillId="0" borderId="9" xfId="28" applyFont="1" applyBorder="1" applyAlignment="1" applyProtection="1">
      <alignment horizontal="left" vertical="center" wrapText="1"/>
      <protection hidden="1"/>
    </xf>
    <xf numFmtId="0" fontId="52" fillId="0" borderId="0" xfId="0" applyFont="1" applyAlignment="1">
      <alignment horizontal="left" vertical="center"/>
    </xf>
    <xf numFmtId="0" fontId="67" fillId="0" borderId="0" xfId="28" applyFont="1" applyAlignment="1" applyProtection="1">
      <alignment horizontal="justify" vertical="top" wrapText="1"/>
      <protection hidden="1"/>
    </xf>
    <xf numFmtId="0" fontId="68" fillId="0" borderId="0" xfId="28" applyFont="1" applyAlignment="1" applyProtection="1">
      <alignment horizontal="justify" vertical="top" wrapText="1"/>
      <protection hidden="1"/>
    </xf>
    <xf numFmtId="0" fontId="7" fillId="0" borderId="4" xfId="28" applyFont="1" applyBorder="1" applyAlignment="1" applyProtection="1">
      <alignment horizontal="left" vertical="top" wrapText="1"/>
      <protection hidden="1"/>
    </xf>
    <xf numFmtId="0" fontId="7" fillId="0" borderId="3" xfId="28" applyFont="1" applyBorder="1" applyAlignment="1" applyProtection="1">
      <alignment horizontal="left" vertical="center" wrapText="1"/>
      <protection hidden="1"/>
    </xf>
    <xf numFmtId="0" fontId="4" fillId="0" borderId="0" xfId="28" applyFont="1" applyAlignment="1" applyProtection="1">
      <alignment vertical="top" wrapText="1"/>
      <protection hidden="1"/>
    </xf>
    <xf numFmtId="0" fontId="4" fillId="0" borderId="0" xfId="28" applyFont="1" applyAlignment="1" applyProtection="1">
      <alignment vertical="top"/>
      <protection hidden="1"/>
    </xf>
    <xf numFmtId="0" fontId="4" fillId="0" borderId="0" xfId="28" applyFont="1" applyAlignment="1" applyProtection="1">
      <alignment horizontal="justify" vertical="top" wrapText="1"/>
      <protection hidden="1"/>
    </xf>
    <xf numFmtId="0" fontId="4" fillId="0" borderId="0" xfId="28" applyFont="1" applyAlignment="1" applyProtection="1">
      <alignment horizontal="center" vertical="top" wrapText="1"/>
      <protection hidden="1"/>
    </xf>
    <xf numFmtId="0" fontId="71" fillId="0" borderId="0" xfId="28" applyFont="1" applyAlignment="1" applyProtection="1">
      <alignment horizontal="center" vertical="top" wrapText="1"/>
      <protection hidden="1"/>
    </xf>
    <xf numFmtId="0" fontId="71" fillId="0" borderId="10" xfId="28" applyFont="1" applyBorder="1" applyAlignment="1" applyProtection="1">
      <alignment horizontal="center" vertical="top" wrapText="1"/>
      <protection hidden="1"/>
    </xf>
    <xf numFmtId="0" fontId="4" fillId="0" borderId="0" xfId="28" applyFont="1" applyAlignment="1" applyProtection="1">
      <alignment horizontal="left" vertical="top" wrapText="1"/>
      <protection hidden="1"/>
    </xf>
    <xf numFmtId="0" fontId="7" fillId="0" borderId="0" xfId="28" applyFont="1" applyAlignment="1" applyProtection="1">
      <alignment vertical="top"/>
      <protection hidden="1"/>
    </xf>
    <xf numFmtId="0" fontId="4" fillId="0" borderId="6" xfId="28" applyFont="1" applyBorder="1" applyAlignment="1" applyProtection="1">
      <alignment horizontal="left" vertical="center" wrapText="1"/>
      <protection hidden="1"/>
    </xf>
    <xf numFmtId="0" fontId="7" fillId="9" borderId="12" xfId="28" applyFont="1" applyFill="1" applyBorder="1" applyAlignment="1" applyProtection="1">
      <alignment horizontal="left" vertical="center" wrapText="1"/>
      <protection hidden="1"/>
    </xf>
    <xf numFmtId="0" fontId="7" fillId="9" borderId="9" xfId="28" applyFont="1" applyFill="1" applyBorder="1" applyAlignment="1" applyProtection="1">
      <alignment horizontal="left" vertical="center" wrapText="1"/>
      <protection hidden="1"/>
    </xf>
    <xf numFmtId="0" fontId="7" fillId="0" borderId="8" xfId="28" applyFont="1" applyBorder="1" applyAlignment="1" applyProtection="1">
      <alignment horizontal="center" vertical="center" wrapText="1"/>
      <protection hidden="1"/>
    </xf>
    <xf numFmtId="0" fontId="7" fillId="0" borderId="16" xfId="28" applyFont="1" applyBorder="1" applyAlignment="1" applyProtection="1">
      <alignment horizontal="center" vertical="center" wrapText="1"/>
      <protection hidden="1"/>
    </xf>
    <xf numFmtId="0" fontId="7" fillId="0" borderId="33" xfId="28" applyFont="1" applyBorder="1" applyAlignment="1" applyProtection="1">
      <alignment horizontal="center" vertical="center" wrapText="1"/>
      <protection hidden="1"/>
    </xf>
    <xf numFmtId="0" fontId="7" fillId="0" borderId="15" xfId="28" applyFont="1" applyBorder="1" applyAlignment="1" applyProtection="1">
      <alignment horizontal="center" vertical="center" wrapText="1"/>
      <protection hidden="1"/>
    </xf>
    <xf numFmtId="0" fontId="7" fillId="0" borderId="14" xfId="28" applyFont="1" applyBorder="1" applyAlignment="1" applyProtection="1">
      <alignment horizontal="center" vertical="center" wrapText="1"/>
      <protection hidden="1"/>
    </xf>
    <xf numFmtId="0" fontId="7" fillId="0" borderId="4" xfId="28" applyFont="1" applyBorder="1" applyAlignment="1" applyProtection="1">
      <alignment horizontal="center" vertical="center" wrapText="1"/>
      <protection hidden="1"/>
    </xf>
    <xf numFmtId="0" fontId="7" fillId="0" borderId="34" xfId="28" applyFont="1" applyBorder="1" applyAlignment="1" applyProtection="1">
      <alignment horizontal="center" vertical="center" wrapText="1"/>
      <protection hidden="1"/>
    </xf>
    <xf numFmtId="0" fontId="7" fillId="0" borderId="11" xfId="28" applyFont="1" applyBorder="1" applyAlignment="1" applyProtection="1">
      <alignment horizontal="center" vertical="center" wrapText="1"/>
      <protection hidden="1"/>
    </xf>
    <xf numFmtId="0" fontId="4" fillId="0" borderId="8" xfId="28" applyFont="1" applyBorder="1" applyAlignment="1" applyProtection="1">
      <alignment horizontal="center" vertical="center"/>
      <protection hidden="1"/>
    </xf>
    <xf numFmtId="0" fontId="4" fillId="0" borderId="17" xfId="28" applyFont="1" applyBorder="1" applyAlignment="1" applyProtection="1">
      <alignment horizontal="center" vertical="center"/>
      <protection hidden="1"/>
    </xf>
    <xf numFmtId="0" fontId="4" fillId="0" borderId="16" xfId="28" applyFont="1" applyBorder="1" applyAlignment="1" applyProtection="1">
      <alignment horizontal="center" vertical="center"/>
      <protection hidden="1"/>
    </xf>
    <xf numFmtId="0" fontId="4" fillId="0" borderId="33" xfId="28" applyFont="1" applyBorder="1" applyAlignment="1" applyProtection="1">
      <alignment horizontal="left" vertical="center" wrapText="1"/>
      <protection hidden="1"/>
    </xf>
    <xf numFmtId="0" fontId="4" fillId="0" borderId="34" xfId="28" applyFont="1" applyBorder="1" applyAlignment="1" applyProtection="1">
      <alignment horizontal="left" vertical="center" wrapText="1"/>
      <protection hidden="1"/>
    </xf>
    <xf numFmtId="0" fontId="4" fillId="0" borderId="13" xfId="28" applyFont="1" applyBorder="1" applyAlignment="1" applyProtection="1">
      <alignment horizontal="left" vertical="center" wrapText="1"/>
      <protection hidden="1"/>
    </xf>
    <xf numFmtId="0" fontId="4" fillId="0" borderId="10" xfId="28" applyFont="1" applyBorder="1" applyAlignment="1" applyProtection="1">
      <alignment horizontal="left" vertical="center" wrapText="1"/>
      <protection hidden="1"/>
    </xf>
    <xf numFmtId="0" fontId="4" fillId="0" borderId="14" xfId="28" applyFont="1" applyBorder="1" applyAlignment="1" applyProtection="1">
      <alignment horizontal="left" vertical="center" wrapText="1"/>
      <protection hidden="1"/>
    </xf>
    <xf numFmtId="0" fontId="4" fillId="0" borderId="11" xfId="28" applyFont="1" applyBorder="1" applyAlignment="1" applyProtection="1">
      <alignment horizontal="left" vertical="center" wrapText="1"/>
      <protection hidden="1"/>
    </xf>
    <xf numFmtId="0" fontId="4" fillId="8" borderId="45" xfId="28" applyFont="1" applyFill="1" applyBorder="1" applyAlignment="1" applyProtection="1">
      <alignment horizontal="left" vertical="center" wrapText="1"/>
      <protection locked="0"/>
    </xf>
    <xf numFmtId="0" fontId="4" fillId="8" borderId="29" xfId="28" applyFont="1" applyFill="1" applyBorder="1" applyAlignment="1" applyProtection="1">
      <alignment horizontal="left" vertical="center" wrapText="1"/>
      <protection locked="0"/>
    </xf>
    <xf numFmtId="0" fontId="4" fillId="8" borderId="52" xfId="28" applyFont="1" applyFill="1" applyBorder="1" applyAlignment="1" applyProtection="1">
      <alignment horizontal="left" vertical="center" wrapText="1"/>
      <protection locked="0"/>
    </xf>
    <xf numFmtId="0" fontId="4" fillId="8" borderId="53" xfId="28" applyFont="1" applyFill="1" applyBorder="1" applyAlignment="1" applyProtection="1">
      <alignment horizontal="left" vertical="center" wrapText="1"/>
      <protection locked="0"/>
    </xf>
    <xf numFmtId="0" fontId="4" fillId="8" borderId="41" xfId="28" applyFont="1" applyFill="1" applyBorder="1" applyAlignment="1" applyProtection="1">
      <alignment horizontal="left" vertical="center" wrapText="1"/>
      <protection locked="0"/>
    </xf>
    <xf numFmtId="0" fontId="4" fillId="8" borderId="30" xfId="28" applyFont="1" applyFill="1" applyBorder="1" applyAlignment="1" applyProtection="1">
      <alignment horizontal="left" vertical="center" wrapText="1"/>
      <protection locked="0"/>
    </xf>
    <xf numFmtId="0" fontId="7" fillId="0" borderId="6" xfId="28" applyFont="1" applyBorder="1" applyAlignment="1" applyProtection="1">
      <alignment horizontal="center" vertical="center" wrapText="1"/>
      <protection hidden="1"/>
    </xf>
    <xf numFmtId="0" fontId="4" fillId="0" borderId="6" xfId="28" applyFont="1" applyBorder="1" applyAlignment="1" applyProtection="1">
      <alignment vertical="center" wrapText="1"/>
      <protection hidden="1"/>
    </xf>
    <xf numFmtId="0" fontId="60" fillId="0" borderId="6" xfId="28" applyFont="1" applyBorder="1" applyAlignment="1" applyProtection="1">
      <alignment horizontal="center" vertical="center" wrapText="1"/>
      <protection hidden="1"/>
    </xf>
    <xf numFmtId="0" fontId="4" fillId="2" borderId="6" xfId="28" applyFont="1" applyFill="1" applyBorder="1" applyAlignment="1" applyProtection="1">
      <alignment horizontal="left" vertical="center" wrapText="1"/>
      <protection locked="0"/>
    </xf>
    <xf numFmtId="0" fontId="7" fillId="0" borderId="0" xfId="28" applyFont="1" applyAlignment="1" applyProtection="1">
      <alignment vertical="center" wrapText="1"/>
      <protection hidden="1"/>
    </xf>
    <xf numFmtId="0" fontId="67" fillId="0" borderId="6" xfId="28" applyFont="1" applyBorder="1" applyAlignment="1" applyProtection="1">
      <alignment horizontal="justify" vertical="top" wrapText="1"/>
      <protection hidden="1"/>
    </xf>
    <xf numFmtId="0" fontId="4" fillId="0" borderId="12" xfId="28" applyFont="1" applyBorder="1" applyAlignment="1" applyProtection="1">
      <alignment horizontal="center"/>
      <protection hidden="1"/>
    </xf>
    <xf numFmtId="0" fontId="4" fillId="0" borderId="3" xfId="28" applyFont="1" applyBorder="1" applyAlignment="1" applyProtection="1">
      <alignment horizontal="center"/>
      <protection hidden="1"/>
    </xf>
    <xf numFmtId="0" fontId="4" fillId="0" borderId="9" xfId="28" applyFont="1" applyBorder="1" applyAlignment="1" applyProtection="1">
      <alignment horizontal="center"/>
      <protection hidden="1"/>
    </xf>
    <xf numFmtId="0" fontId="69" fillId="0" borderId="12" xfId="28" applyFont="1" applyBorder="1" applyAlignment="1" applyProtection="1">
      <alignment horizontal="left" vertical="center" wrapText="1"/>
      <protection hidden="1"/>
    </xf>
    <xf numFmtId="0" fontId="69" fillId="0" borderId="3" xfId="28" applyFont="1" applyBorder="1" applyAlignment="1" applyProtection="1">
      <alignment horizontal="left" vertical="center" wrapText="1"/>
      <protection hidden="1"/>
    </xf>
    <xf numFmtId="0" fontId="69" fillId="0" borderId="9" xfId="28" applyFont="1" applyBorder="1" applyAlignment="1" applyProtection="1">
      <alignment horizontal="left" vertical="center" wrapText="1"/>
      <protection hidden="1"/>
    </xf>
    <xf numFmtId="0" fontId="7" fillId="0" borderId="6" xfId="28" applyFont="1" applyBorder="1" applyAlignment="1" applyProtection="1">
      <alignment horizontal="justify" vertical="top" wrapText="1"/>
      <protection hidden="1"/>
    </xf>
    <xf numFmtId="0" fontId="7" fillId="0" borderId="6" xfId="28" applyFont="1" applyBorder="1" applyAlignment="1" applyProtection="1">
      <alignment vertical="center" wrapText="1"/>
      <protection hidden="1"/>
    </xf>
    <xf numFmtId="0" fontId="4" fillId="0" borderId="6" xfId="28" applyFont="1" applyBorder="1" applyAlignment="1" applyProtection="1">
      <alignment horizontal="left" vertical="top" indent="5"/>
      <protection hidden="1"/>
    </xf>
    <xf numFmtId="0" fontId="4" fillId="0" borderId="6" xfId="28" applyFont="1" applyBorder="1" applyAlignment="1" applyProtection="1">
      <alignment horizontal="left" vertical="top" wrapText="1"/>
      <protection hidden="1"/>
    </xf>
    <xf numFmtId="0" fontId="4" fillId="2" borderId="6" xfId="28" applyFont="1" applyFill="1" applyBorder="1" applyAlignment="1" applyProtection="1">
      <alignment vertical="center" wrapText="1"/>
      <protection locked="0"/>
    </xf>
    <xf numFmtId="0" fontId="69" fillId="0" borderId="12" xfId="28" applyFont="1" applyBorder="1" applyAlignment="1" applyProtection="1">
      <alignment horizontal="left" vertical="top" wrapText="1"/>
      <protection hidden="1"/>
    </xf>
    <xf numFmtId="0" fontId="69" fillId="0" borderId="3" xfId="28" applyFont="1" applyBorder="1" applyAlignment="1" applyProtection="1">
      <alignment horizontal="left" vertical="top" wrapText="1"/>
      <protection hidden="1"/>
    </xf>
    <xf numFmtId="0" fontId="4" fillId="8" borderId="12" xfId="28" applyFont="1" applyFill="1" applyBorder="1" applyAlignment="1" applyProtection="1">
      <alignment horizontal="left" vertical="top" wrapText="1"/>
      <protection locked="0" hidden="1"/>
    </xf>
    <xf numFmtId="0" fontId="4" fillId="8" borderId="3" xfId="28" applyFont="1" applyFill="1" applyBorder="1" applyAlignment="1" applyProtection="1">
      <alignment horizontal="left" vertical="top" wrapText="1"/>
      <protection locked="0" hidden="1"/>
    </xf>
    <xf numFmtId="0" fontId="4" fillId="8" borderId="9" xfId="28" applyFont="1" applyFill="1" applyBorder="1" applyAlignment="1" applyProtection="1">
      <alignment horizontal="left" vertical="top" wrapText="1"/>
      <protection locked="0" hidden="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4" fillId="0" borderId="14" xfId="0" applyFont="1" applyBorder="1" applyAlignment="1">
      <alignment horizontal="left" vertical="top" wrapText="1"/>
    </xf>
    <xf numFmtId="0" fontId="4" fillId="0" borderId="4" xfId="0" applyFont="1" applyBorder="1" applyAlignment="1">
      <alignment horizontal="left" vertical="top" wrapText="1"/>
    </xf>
    <xf numFmtId="0" fontId="4" fillId="0" borderId="11" xfId="0" applyFont="1" applyBorder="1" applyAlignment="1">
      <alignment horizontal="left" vertical="top" wrapText="1"/>
    </xf>
    <xf numFmtId="0" fontId="4" fillId="0" borderId="6" xfId="0" applyFont="1" applyBorder="1" applyAlignment="1">
      <alignment horizontal="left" vertical="top" wrapText="1"/>
    </xf>
    <xf numFmtId="0" fontId="4" fillId="0" borderId="12" xfId="28" applyFont="1" applyBorder="1" applyAlignment="1" applyProtection="1">
      <alignment horizontal="left" vertical="top" wrapText="1"/>
      <protection hidden="1"/>
    </xf>
    <xf numFmtId="0" fontId="4" fillId="0" borderId="3" xfId="28" applyFont="1" applyBorder="1" applyAlignment="1" applyProtection="1">
      <alignment horizontal="left" vertical="top" wrapText="1"/>
      <protection hidden="1"/>
    </xf>
    <xf numFmtId="0" fontId="4" fillId="0" borderId="9" xfId="28" applyFont="1" applyBorder="1" applyAlignment="1" applyProtection="1">
      <alignment horizontal="left" vertical="top" wrapText="1"/>
      <protection hidden="1"/>
    </xf>
    <xf numFmtId="0" fontId="52" fillId="0" borderId="12" xfId="28" applyFont="1" applyBorder="1" applyAlignment="1" applyProtection="1">
      <alignment horizontal="left" vertical="top" wrapText="1"/>
      <protection hidden="1"/>
    </xf>
    <xf numFmtId="0" fontId="52" fillId="0" borderId="3" xfId="28" applyFont="1" applyBorder="1" applyAlignment="1" applyProtection="1">
      <alignment horizontal="left" vertical="top" wrapText="1"/>
      <protection hidden="1"/>
    </xf>
    <xf numFmtId="0" fontId="52" fillId="0" borderId="9" xfId="28" applyFont="1" applyBorder="1" applyAlignment="1" applyProtection="1">
      <alignment horizontal="left" vertical="top" wrapText="1"/>
      <protection hidden="1"/>
    </xf>
    <xf numFmtId="0" fontId="4" fillId="2" borderId="6" xfId="28" applyFont="1" applyFill="1" applyBorder="1" applyAlignment="1" applyProtection="1">
      <alignment horizontal="center" vertical="top" wrapText="1"/>
      <protection locked="0"/>
    </xf>
    <xf numFmtId="0" fontId="4" fillId="8" borderId="6" xfId="28" applyFont="1" applyFill="1" applyBorder="1" applyAlignment="1" applyProtection="1">
      <alignment horizontal="left" vertical="top" wrapText="1"/>
      <protection locked="0" hidden="1"/>
    </xf>
    <xf numFmtId="0" fontId="60" fillId="0" borderId="15" xfId="0" applyFont="1" applyBorder="1" applyAlignment="1">
      <alignment horizontal="left" vertical="top"/>
    </xf>
    <xf numFmtId="0" fontId="52" fillId="0" borderId="0" xfId="28" applyFont="1" applyAlignment="1" applyProtection="1">
      <alignment horizontal="justify" vertical="center"/>
      <protection hidden="1"/>
    </xf>
    <xf numFmtId="0" fontId="60" fillId="0" borderId="0" xfId="28" applyFont="1" applyAlignment="1" applyProtection="1">
      <alignment horizontal="justify" vertical="top" wrapText="1"/>
      <protection hidden="1"/>
    </xf>
    <xf numFmtId="0" fontId="60" fillId="0" borderId="0" xfId="28" applyFont="1" applyAlignment="1" applyProtection="1">
      <alignment horizontal="justify" vertical="top"/>
      <protection hidden="1"/>
    </xf>
    <xf numFmtId="0" fontId="7" fillId="0" borderId="21" xfId="28" applyFont="1" applyBorder="1" applyAlignment="1" applyProtection="1">
      <alignment horizontal="center" vertical="center" wrapText="1"/>
      <protection hidden="1"/>
    </xf>
    <xf numFmtId="0" fontId="7" fillId="0" borderId="18" xfId="28" applyFont="1" applyBorder="1" applyAlignment="1" applyProtection="1">
      <alignment horizontal="center" vertical="center" wrapText="1"/>
      <protection hidden="1"/>
    </xf>
    <xf numFmtId="0" fontId="7" fillId="0" borderId="47" xfId="28" applyFont="1" applyBorder="1" applyAlignment="1" applyProtection="1">
      <alignment horizontal="center" vertical="center" wrapText="1"/>
      <protection hidden="1"/>
    </xf>
    <xf numFmtId="0" fontId="7" fillId="0" borderId="43" xfId="28" applyFont="1" applyBorder="1" applyAlignment="1" applyProtection="1">
      <alignment horizontal="center" vertical="center" wrapText="1"/>
      <protection hidden="1"/>
    </xf>
    <xf numFmtId="0" fontId="7" fillId="0" borderId="48" xfId="28" applyFont="1" applyBorder="1" applyAlignment="1" applyProtection="1">
      <alignment horizontal="center" vertical="center" wrapText="1"/>
      <protection hidden="1"/>
    </xf>
    <xf numFmtId="0" fontId="7" fillId="0" borderId="22" xfId="28" applyFont="1" applyBorder="1" applyAlignment="1" applyProtection="1">
      <alignment horizontal="center" vertical="center" wrapText="1"/>
      <protection hidden="1"/>
    </xf>
    <xf numFmtId="0" fontId="7" fillId="0" borderId="23" xfId="28" applyFont="1" applyBorder="1" applyAlignment="1" applyProtection="1">
      <alignment horizontal="center" vertical="center" wrapText="1"/>
      <protection hidden="1"/>
    </xf>
    <xf numFmtId="0" fontId="4" fillId="0" borderId="12" xfId="28" applyFont="1" applyBorder="1" applyAlignment="1" applyProtection="1">
      <alignment horizontal="left" vertical="center" wrapText="1"/>
      <protection hidden="1"/>
    </xf>
    <xf numFmtId="0" fontId="4" fillId="0" borderId="9" xfId="28" applyFont="1" applyBorder="1" applyAlignment="1" applyProtection="1">
      <alignment horizontal="left" vertical="center" wrapText="1"/>
      <protection hidden="1"/>
    </xf>
    <xf numFmtId="0" fontId="4" fillId="2" borderId="22" xfId="28" applyFont="1" applyFill="1" applyBorder="1" applyAlignment="1" applyProtection="1">
      <alignment horizontal="left" vertical="center" wrapText="1"/>
      <protection locked="0"/>
    </xf>
    <xf numFmtId="0" fontId="4" fillId="2" borderId="23" xfId="28" applyFont="1" applyFill="1" applyBorder="1" applyAlignment="1" applyProtection="1">
      <alignment horizontal="left" vertical="center" wrapText="1"/>
      <protection locked="0"/>
    </xf>
    <xf numFmtId="0" fontId="4" fillId="2" borderId="12" xfId="28" applyFont="1" applyFill="1" applyBorder="1" applyAlignment="1">
      <alignment horizontal="center" vertical="top" wrapText="1"/>
    </xf>
    <xf numFmtId="0" fontId="4" fillId="2" borderId="9" xfId="28" applyFont="1" applyFill="1" applyBorder="1" applyAlignment="1">
      <alignment horizontal="center" vertical="top" wrapText="1"/>
    </xf>
    <xf numFmtId="0" fontId="7" fillId="0" borderId="0" xfId="28" applyFont="1" applyAlignment="1" applyProtection="1">
      <alignment vertical="top" wrapText="1"/>
      <protection hidden="1"/>
    </xf>
    <xf numFmtId="0" fontId="4" fillId="0" borderId="32" xfId="28" applyFont="1" applyBorder="1" applyAlignment="1" applyProtection="1">
      <alignment horizontal="left" vertical="center" wrapText="1"/>
      <protection hidden="1"/>
    </xf>
    <xf numFmtId="0" fontId="4" fillId="0" borderId="46" xfId="28" applyFont="1" applyBorder="1" applyAlignment="1" applyProtection="1">
      <alignment horizontal="left" vertical="center" wrapText="1"/>
      <protection hidden="1"/>
    </xf>
    <xf numFmtId="0" fontId="52" fillId="0" borderId="0" xfId="28" applyFont="1" applyAlignment="1" applyProtection="1">
      <alignment horizontal="justify" vertical="top" wrapText="1"/>
      <protection hidden="1"/>
    </xf>
    <xf numFmtId="0" fontId="52" fillId="0" borderId="0" xfId="28" applyFont="1" applyAlignment="1" applyProtection="1">
      <alignment horizontal="left" vertical="top" wrapText="1"/>
      <protection hidden="1"/>
    </xf>
    <xf numFmtId="0" fontId="4" fillId="0" borderId="12" xfId="28" applyFont="1" applyBorder="1" applyAlignment="1" applyProtection="1">
      <alignment horizontal="left" vertical="top"/>
      <protection hidden="1"/>
    </xf>
    <xf numFmtId="0" fontId="4" fillId="0" borderId="3" xfId="28" applyFont="1" applyBorder="1" applyAlignment="1" applyProtection="1">
      <alignment horizontal="left" vertical="top"/>
      <protection hidden="1"/>
    </xf>
    <xf numFmtId="0" fontId="4" fillId="0" borderId="9" xfId="28" applyFont="1" applyBorder="1" applyAlignment="1" applyProtection="1">
      <alignment horizontal="left" vertical="top"/>
      <protection hidden="1"/>
    </xf>
    <xf numFmtId="0" fontId="4" fillId="0" borderId="3" xfId="28" applyFont="1" applyBorder="1" applyAlignment="1" applyProtection="1">
      <alignment horizontal="left" vertical="center" wrapText="1"/>
      <protection hidden="1"/>
    </xf>
    <xf numFmtId="0" fontId="4" fillId="0" borderId="21" xfId="28" applyFont="1" applyBorder="1" applyAlignment="1" applyProtection="1">
      <alignment horizontal="left" vertical="center" wrapText="1"/>
      <protection hidden="1"/>
    </xf>
    <xf numFmtId="0" fontId="4" fillId="0" borderId="18" xfId="28" applyFont="1" applyBorder="1" applyAlignment="1" applyProtection="1">
      <alignment horizontal="left" vertical="center" wrapText="1"/>
      <protection hidden="1"/>
    </xf>
    <xf numFmtId="0" fontId="4" fillId="2" borderId="37" xfId="28" applyFont="1" applyFill="1" applyBorder="1" applyAlignment="1" applyProtection="1">
      <alignment horizontal="left" vertical="center" wrapText="1"/>
      <protection locked="0"/>
    </xf>
    <xf numFmtId="0" fontId="4" fillId="2" borderId="38" xfId="28" applyFont="1" applyFill="1" applyBorder="1" applyAlignment="1" applyProtection="1">
      <alignment horizontal="left" vertical="center" wrapText="1"/>
      <protection locked="0"/>
    </xf>
    <xf numFmtId="0" fontId="4" fillId="0" borderId="39" xfId="28" applyFont="1" applyBorder="1" applyAlignment="1" applyProtection="1">
      <alignment horizontal="left" vertical="center" wrapText="1"/>
      <protection hidden="1"/>
    </xf>
    <xf numFmtId="0" fontId="4" fillId="0" borderId="40" xfId="28" applyFont="1" applyBorder="1" applyAlignment="1" applyProtection="1">
      <alignment horizontal="left" vertical="center" wrapText="1"/>
      <protection hidden="1"/>
    </xf>
    <xf numFmtId="0" fontId="4" fillId="2" borderId="35" xfId="28" applyFont="1" applyFill="1" applyBorder="1" applyAlignment="1" applyProtection="1">
      <alignment horizontal="left" vertical="center" wrapText="1"/>
      <protection locked="0"/>
    </xf>
    <xf numFmtId="0" fontId="4" fillId="2" borderId="36" xfId="28" applyFont="1" applyFill="1" applyBorder="1" applyAlignment="1" applyProtection="1">
      <alignment horizontal="left" vertical="center" wrapText="1"/>
      <protection locked="0"/>
    </xf>
    <xf numFmtId="0" fontId="52" fillId="0" borderId="4" xfId="28" applyFont="1" applyBorder="1" applyAlignment="1" applyProtection="1">
      <alignment horizontal="left" vertical="top" wrapText="1"/>
      <protection hidden="1"/>
    </xf>
    <xf numFmtId="0" fontId="4" fillId="8" borderId="32" xfId="28" applyFont="1" applyFill="1" applyBorder="1" applyAlignment="1" applyProtection="1">
      <alignment horizontal="left" vertical="center" wrapText="1"/>
      <protection locked="0"/>
    </xf>
    <xf numFmtId="0" fontId="4" fillId="8" borderId="46" xfId="28" applyFont="1" applyFill="1" applyBorder="1" applyAlignment="1" applyProtection="1">
      <alignment horizontal="left" vertical="center" wrapText="1"/>
      <protection locked="0"/>
    </xf>
    <xf numFmtId="0" fontId="4" fillId="0" borderId="32" xfId="28" applyFont="1" applyBorder="1" applyAlignment="1" applyProtection="1">
      <alignment horizontal="justify" vertical="top" wrapText="1"/>
      <protection hidden="1"/>
    </xf>
    <xf numFmtId="0" fontId="4" fillId="0" borderId="51" xfId="28" applyFont="1" applyBorder="1" applyAlignment="1" applyProtection="1">
      <alignment horizontal="justify" vertical="top" wrapText="1"/>
      <protection hidden="1"/>
    </xf>
    <xf numFmtId="0" fontId="4" fillId="2" borderId="42" xfId="28" applyFont="1" applyFill="1" applyBorder="1" applyAlignment="1" applyProtection="1">
      <alignment horizontal="left" vertical="center" wrapText="1"/>
      <protection locked="0"/>
    </xf>
    <xf numFmtId="0" fontId="52" fillId="0" borderId="15" xfId="28" applyFont="1" applyBorder="1" applyAlignment="1" applyProtection="1">
      <alignment horizontal="left" vertical="top" wrapText="1"/>
      <protection hidden="1"/>
    </xf>
    <xf numFmtId="0" fontId="52" fillId="0" borderId="10" xfId="28" applyFont="1" applyBorder="1" applyAlignment="1" applyProtection="1">
      <alignment horizontal="left" vertical="top" wrapText="1"/>
      <protection hidden="1"/>
    </xf>
    <xf numFmtId="0" fontId="7" fillId="0" borderId="6" xfId="28" applyFont="1" applyBorder="1" applyAlignment="1" applyProtection="1">
      <alignment horizontal="left" vertical="center" wrapText="1"/>
      <protection hidden="1"/>
    </xf>
    <xf numFmtId="0" fontId="4" fillId="0" borderId="35" xfId="28" applyFont="1" applyBorder="1" applyAlignment="1" applyProtection="1">
      <alignment horizontal="center" vertical="center" wrapText="1"/>
      <protection hidden="1"/>
    </xf>
    <xf numFmtId="0" fontId="4" fillId="0" borderId="36" xfId="28" applyFont="1" applyBorder="1" applyAlignment="1" applyProtection="1">
      <alignment horizontal="center" vertical="center" wrapText="1"/>
      <protection hidden="1"/>
    </xf>
    <xf numFmtId="0" fontId="4" fillId="2" borderId="22" xfId="28" applyFont="1" applyFill="1" applyBorder="1" applyAlignment="1" applyProtection="1">
      <alignment horizontal="center" vertical="center" wrapText="1"/>
      <protection locked="0"/>
    </xf>
    <xf numFmtId="0" fontId="4" fillId="2" borderId="23" xfId="28" applyFont="1" applyFill="1" applyBorder="1" applyAlignment="1" applyProtection="1">
      <alignment horizontal="center" vertical="center" wrapText="1"/>
      <protection locked="0"/>
    </xf>
    <xf numFmtId="0" fontId="4" fillId="0" borderId="17" xfId="28" applyFont="1" applyBorder="1" applyAlignment="1" applyProtection="1">
      <alignment horizontal="left" vertical="center" wrapText="1"/>
      <protection hidden="1"/>
    </xf>
    <xf numFmtId="0" fontId="4" fillId="0" borderId="49" xfId="28" applyFont="1" applyBorder="1" applyAlignment="1" applyProtection="1">
      <alignment horizontal="left" vertical="center" wrapText="1"/>
      <protection hidden="1"/>
    </xf>
    <xf numFmtId="0" fontId="4" fillId="0" borderId="50" xfId="28" applyFont="1" applyBorder="1" applyAlignment="1" applyProtection="1">
      <alignment horizontal="left" vertical="center" wrapText="1"/>
      <protection hidden="1"/>
    </xf>
    <xf numFmtId="0" fontId="4" fillId="2" borderId="12" xfId="28" applyFont="1" applyFill="1" applyBorder="1" applyAlignment="1" applyProtection="1">
      <alignment horizontal="right" vertical="center" wrapText="1"/>
      <protection locked="0"/>
    </xf>
    <xf numFmtId="0" fontId="4" fillId="2" borderId="3" xfId="28" applyFont="1" applyFill="1" applyBorder="1" applyAlignment="1" applyProtection="1">
      <alignment horizontal="right" vertical="center" wrapText="1"/>
      <protection locked="0"/>
    </xf>
    <xf numFmtId="0" fontId="4" fillId="2" borderId="9" xfId="28" applyFont="1" applyFill="1" applyBorder="1" applyAlignment="1" applyProtection="1">
      <alignment horizontal="right" vertical="center" wrapText="1"/>
      <protection locked="0"/>
    </xf>
    <xf numFmtId="0" fontId="7" fillId="0" borderId="24" xfId="28" applyFont="1" applyBorder="1" applyAlignment="1" applyProtection="1">
      <alignment horizontal="center" vertical="center" wrapText="1"/>
      <protection hidden="1"/>
    </xf>
    <xf numFmtId="0" fontId="7" fillId="0" borderId="25" xfId="28" applyFont="1" applyBorder="1" applyAlignment="1" applyProtection="1">
      <alignment horizontal="center" vertical="center" wrapText="1"/>
      <protection hidden="1"/>
    </xf>
    <xf numFmtId="0" fontId="7" fillId="0" borderId="4" xfId="28" applyFont="1" applyBorder="1" applyAlignment="1" applyProtection="1">
      <alignment horizontal="left" vertical="center" wrapText="1"/>
      <protection hidden="1"/>
    </xf>
    <xf numFmtId="0" fontId="4" fillId="0" borderId="8" xfId="28" applyFont="1" applyBorder="1" applyAlignment="1" applyProtection="1">
      <alignment horizontal="left" vertical="center" wrapText="1"/>
      <protection hidden="1"/>
    </xf>
    <xf numFmtId="0" fontId="7" fillId="0" borderId="32" xfId="28" applyFont="1" applyBorder="1" applyAlignment="1" applyProtection="1">
      <alignment horizontal="center" vertical="center" wrapText="1"/>
      <protection hidden="1"/>
    </xf>
    <xf numFmtId="0" fontId="7" fillId="0" borderId="46" xfId="28" applyFont="1" applyBorder="1" applyAlignment="1" applyProtection="1">
      <alignment horizontal="center" vertical="center" wrapText="1"/>
      <protection hidden="1"/>
    </xf>
    <xf numFmtId="0" fontId="4" fillId="0" borderId="12" xfId="28" applyFont="1" applyBorder="1" applyAlignment="1" applyProtection="1">
      <alignment horizontal="justify" vertical="center" wrapText="1"/>
      <protection hidden="1"/>
    </xf>
    <xf numFmtId="0" fontId="4" fillId="0" borderId="9" xfId="28" applyFont="1" applyBorder="1" applyAlignment="1" applyProtection="1">
      <alignment horizontal="justify" vertical="center" wrapText="1"/>
      <protection hidden="1"/>
    </xf>
    <xf numFmtId="0" fontId="4" fillId="2" borderId="12" xfId="28" applyFont="1" applyFill="1" applyBorder="1" applyAlignment="1" applyProtection="1">
      <alignment horizontal="left" vertical="center" wrapText="1"/>
      <protection locked="0"/>
    </xf>
    <xf numFmtId="0" fontId="4" fillId="2" borderId="9" xfId="28" applyFont="1" applyFill="1" applyBorder="1" applyAlignment="1" applyProtection="1">
      <alignment horizontal="left" vertical="center" wrapText="1"/>
      <protection locked="0"/>
    </xf>
    <xf numFmtId="0" fontId="4" fillId="0" borderId="22" xfId="28" applyFont="1" applyBorder="1" applyAlignment="1" applyProtection="1">
      <alignment horizontal="left" vertical="center" wrapText="1"/>
      <protection hidden="1"/>
    </xf>
    <xf numFmtId="0" fontId="4" fillId="0" borderId="23" xfId="28" applyFont="1" applyBorder="1" applyAlignment="1" applyProtection="1">
      <alignment horizontal="left" vertical="center" wrapText="1"/>
      <protection hidden="1"/>
    </xf>
    <xf numFmtId="0" fontId="4" fillId="2" borderId="21" xfId="28" applyFont="1" applyFill="1" applyBorder="1" applyAlignment="1" applyProtection="1">
      <alignment horizontal="left" vertical="center" wrapText="1"/>
      <protection locked="0"/>
    </xf>
    <xf numFmtId="0" fontId="4" fillId="2" borderId="18" xfId="28" applyFont="1" applyFill="1" applyBorder="1" applyAlignment="1" applyProtection="1">
      <alignment horizontal="left" vertical="center" wrapText="1"/>
      <protection locked="0"/>
    </xf>
    <xf numFmtId="173" fontId="7" fillId="0" borderId="0" xfId="28" applyNumberFormat="1" applyFont="1" applyAlignment="1" applyProtection="1">
      <alignment horizontal="left" vertical="center"/>
      <protection hidden="1"/>
    </xf>
    <xf numFmtId="0" fontId="7" fillId="0" borderId="0" xfId="28" applyFont="1" applyAlignment="1" applyProtection="1">
      <alignment horizontal="left" vertical="center"/>
      <protection hidden="1"/>
    </xf>
    <xf numFmtId="0" fontId="4" fillId="0" borderId="15" xfId="28" applyFont="1" applyBorder="1" applyAlignment="1" applyProtection="1">
      <alignment horizontal="left" vertical="top" wrapText="1"/>
      <protection hidden="1"/>
    </xf>
    <xf numFmtId="0" fontId="4" fillId="0" borderId="34" xfId="28" applyFont="1" applyBorder="1" applyAlignment="1" applyProtection="1">
      <alignment horizontal="left" vertical="top" wrapText="1"/>
      <protection hidden="1"/>
    </xf>
    <xf numFmtId="0" fontId="4" fillId="8" borderId="6" xfId="28" applyFont="1" applyFill="1" applyBorder="1" applyAlignment="1" applyProtection="1">
      <alignment horizontal="center" vertical="top" wrapText="1"/>
      <protection locked="0" hidden="1"/>
    </xf>
    <xf numFmtId="0" fontId="4" fillId="2" borderId="6" xfId="28" applyFont="1" applyFill="1" applyBorder="1" applyAlignment="1" applyProtection="1">
      <alignment horizontal="center" vertical="top"/>
      <protection locked="0"/>
    </xf>
    <xf numFmtId="0" fontId="9" fillId="0" borderId="6" xfId="28" applyFont="1" applyBorder="1" applyAlignment="1" applyProtection="1">
      <alignment horizontal="center" vertical="center" wrapText="1"/>
      <protection hidden="1"/>
    </xf>
    <xf numFmtId="0" fontId="52" fillId="2" borderId="44" xfId="28" applyFont="1" applyFill="1" applyBorder="1" applyAlignment="1" applyProtection="1">
      <alignment horizontal="left" vertical="center" wrapText="1"/>
      <protection locked="0"/>
    </xf>
    <xf numFmtId="0" fontId="52" fillId="2" borderId="5" xfId="28" applyFont="1" applyFill="1" applyBorder="1" applyAlignment="1" applyProtection="1">
      <alignment horizontal="left" vertical="center" wrapText="1"/>
      <protection locked="0"/>
    </xf>
    <xf numFmtId="0" fontId="52" fillId="2" borderId="45" xfId="28" applyFont="1" applyFill="1" applyBorder="1" applyAlignment="1" applyProtection="1">
      <alignment horizontal="left" vertical="center" wrapText="1"/>
      <protection locked="0"/>
    </xf>
    <xf numFmtId="0" fontId="52" fillId="2" borderId="29" xfId="28" applyFont="1" applyFill="1" applyBorder="1" applyAlignment="1" applyProtection="1">
      <alignment horizontal="left" vertical="center" wrapText="1"/>
      <protection locked="0"/>
    </xf>
    <xf numFmtId="0" fontId="52" fillId="0" borderId="0" xfId="28" applyFont="1" applyAlignment="1" applyProtection="1">
      <alignment horizontal="justify" vertical="top"/>
      <protection hidden="1"/>
    </xf>
    <xf numFmtId="0" fontId="4" fillId="0" borderId="0" xfId="28" applyFont="1" applyAlignment="1" applyProtection="1">
      <alignment horizontal="left" vertical="top"/>
      <protection hidden="1"/>
    </xf>
    <xf numFmtId="0" fontId="7" fillId="0" borderId="0" xfId="28" applyFont="1" applyAlignment="1" applyProtection="1">
      <alignment horizontal="center" vertical="top" wrapText="1"/>
      <protection hidden="1"/>
    </xf>
    <xf numFmtId="0" fontId="4" fillId="0" borderId="0" xfId="28" applyFont="1" applyAlignment="1" applyProtection="1">
      <alignment horizontal="left"/>
      <protection hidden="1"/>
    </xf>
    <xf numFmtId="0" fontId="52" fillId="0" borderId="0" xfId="28" applyFont="1" applyAlignment="1" applyProtection="1">
      <alignment horizontal="left" vertical="top"/>
      <protection hidden="1"/>
    </xf>
    <xf numFmtId="0" fontId="67" fillId="0" borderId="12" xfId="28" applyFont="1" applyBorder="1" applyAlignment="1" applyProtection="1">
      <alignment horizontal="left" vertical="top" wrapText="1"/>
      <protection hidden="1"/>
    </xf>
    <xf numFmtId="0" fontId="67" fillId="0" borderId="3" xfId="28" applyFont="1" applyBorder="1" applyAlignment="1" applyProtection="1">
      <alignment horizontal="left" vertical="top" wrapText="1"/>
      <protection hidden="1"/>
    </xf>
    <xf numFmtId="0" fontId="67" fillId="0" borderId="9" xfId="28" applyFont="1" applyBorder="1" applyAlignment="1" applyProtection="1">
      <alignment horizontal="left" vertical="top" wrapText="1"/>
      <protection hidden="1"/>
    </xf>
    <xf numFmtId="0" fontId="4" fillId="2" borderId="14" xfId="28" applyFont="1" applyFill="1" applyBorder="1" applyAlignment="1" applyProtection="1">
      <alignment horizontal="left" vertical="top" wrapText="1"/>
      <protection hidden="1"/>
    </xf>
    <xf numFmtId="0" fontId="4" fillId="2" borderId="11" xfId="28" applyFont="1" applyFill="1" applyBorder="1" applyAlignment="1" applyProtection="1">
      <alignment horizontal="left" vertical="top" wrapText="1"/>
      <protection hidden="1"/>
    </xf>
    <xf numFmtId="0" fontId="4" fillId="2" borderId="13" xfId="28" applyFont="1" applyFill="1" applyBorder="1" applyAlignment="1" applyProtection="1">
      <alignment horizontal="left" vertical="top" wrapText="1"/>
      <protection hidden="1"/>
    </xf>
    <xf numFmtId="0" fontId="4" fillId="2" borderId="10" xfId="28" applyFont="1" applyFill="1" applyBorder="1" applyAlignment="1" applyProtection="1">
      <alignment horizontal="left" vertical="top" wrapText="1"/>
      <protection hidden="1"/>
    </xf>
    <xf numFmtId="0" fontId="4" fillId="0" borderId="12" xfId="28" applyFont="1" applyBorder="1" applyAlignment="1" applyProtection="1">
      <alignment horizontal="center" vertical="center" wrapText="1"/>
      <protection hidden="1"/>
    </xf>
    <xf numFmtId="0" fontId="4" fillId="0" borderId="3" xfId="28" applyFont="1" applyBorder="1" applyAlignment="1" applyProtection="1">
      <alignment horizontal="center" vertical="center" wrapText="1"/>
      <protection hidden="1"/>
    </xf>
    <xf numFmtId="0" fontId="4" fillId="0" borderId="9" xfId="28" applyFont="1" applyBorder="1" applyAlignment="1" applyProtection="1">
      <alignment horizontal="center" vertical="center" wrapText="1"/>
      <protection hidden="1"/>
    </xf>
    <xf numFmtId="0" fontId="4" fillId="0" borderId="8" xfId="28" applyFont="1" applyBorder="1" applyAlignment="1" applyProtection="1">
      <alignment horizontal="center" vertical="top"/>
      <protection hidden="1"/>
    </xf>
    <xf numFmtId="0" fontId="4" fillId="0" borderId="17" xfId="28" applyFont="1" applyBorder="1" applyAlignment="1" applyProtection="1">
      <alignment horizontal="center" vertical="top"/>
      <protection hidden="1"/>
    </xf>
    <xf numFmtId="0" fontId="4" fillId="0" borderId="16" xfId="28" applyFont="1" applyBorder="1" applyAlignment="1" applyProtection="1">
      <alignment horizontal="center" vertical="top"/>
      <protection hidden="1"/>
    </xf>
    <xf numFmtId="0" fontId="4" fillId="0" borderId="3" xfId="28" applyFont="1" applyBorder="1" applyAlignment="1">
      <alignment horizontal="center" vertical="top" wrapText="1"/>
    </xf>
    <xf numFmtId="0" fontId="4" fillId="0" borderId="9" xfId="28" applyFont="1" applyBorder="1" applyAlignment="1">
      <alignment horizontal="center" vertical="top" wrapText="1"/>
    </xf>
    <xf numFmtId="0" fontId="4" fillId="0" borderId="12" xfId="28" applyFont="1" applyBorder="1" applyAlignment="1">
      <alignment horizontal="center" vertical="top" wrapText="1"/>
    </xf>
    <xf numFmtId="0" fontId="4" fillId="0" borderId="12" xfId="28" applyFont="1" applyBorder="1" applyAlignment="1" applyProtection="1">
      <alignment horizontal="center" vertical="top"/>
      <protection hidden="1"/>
    </xf>
    <xf numFmtId="0" fontId="4" fillId="0" borderId="3" xfId="28" applyFont="1" applyBorder="1" applyAlignment="1" applyProtection="1">
      <alignment horizontal="center" vertical="top"/>
      <protection hidden="1"/>
    </xf>
    <xf numFmtId="0" fontId="4" fillId="0" borderId="9" xfId="28" applyFont="1" applyBorder="1" applyAlignment="1" applyProtection="1">
      <alignment horizontal="center" vertical="top"/>
      <protection hidden="1"/>
    </xf>
    <xf numFmtId="0" fontId="7" fillId="2" borderId="13" xfId="28" applyFont="1" applyFill="1" applyBorder="1" applyAlignment="1" applyProtection="1">
      <alignment horizontal="left" vertical="center" wrapText="1"/>
      <protection hidden="1"/>
    </xf>
    <xf numFmtId="0" fontId="7" fillId="2" borderId="10" xfId="28" applyFont="1" applyFill="1" applyBorder="1" applyAlignment="1" applyProtection="1">
      <alignment horizontal="left" vertical="center" wrapText="1"/>
      <protection hidden="1"/>
    </xf>
    <xf numFmtId="0" fontId="60" fillId="0" borderId="12" xfId="28" applyFont="1" applyBorder="1" applyAlignment="1" applyProtection="1">
      <alignment horizontal="left" vertical="top" wrapText="1"/>
      <protection hidden="1"/>
    </xf>
    <xf numFmtId="0" fontId="60" fillId="0" borderId="3" xfId="28" applyFont="1" applyBorder="1" applyAlignment="1" applyProtection="1">
      <alignment horizontal="left" vertical="top" wrapText="1"/>
      <protection hidden="1"/>
    </xf>
    <xf numFmtId="0" fontId="60" fillId="0" borderId="9" xfId="28" applyFont="1" applyBorder="1" applyAlignment="1" applyProtection="1">
      <alignment horizontal="left" vertical="top" wrapText="1"/>
      <protection hidden="1"/>
    </xf>
    <xf numFmtId="0" fontId="4" fillId="0" borderId="13" xfId="28" applyFont="1" applyBorder="1" applyAlignment="1" applyProtection="1">
      <alignment horizontal="left" vertical="top" wrapText="1"/>
      <protection hidden="1"/>
    </xf>
    <xf numFmtId="0" fontId="4" fillId="0" borderId="10" xfId="28" applyFont="1" applyBorder="1" applyAlignment="1" applyProtection="1">
      <alignment horizontal="left" vertical="top" wrapText="1"/>
      <protection hidden="1"/>
    </xf>
    <xf numFmtId="0" fontId="4" fillId="2" borderId="3" xfId="28" applyFont="1" applyFill="1" applyBorder="1" applyAlignment="1" applyProtection="1">
      <alignment horizontal="center" vertical="top" wrapText="1"/>
      <protection locked="0"/>
    </xf>
    <xf numFmtId="0" fontId="4" fillId="2" borderId="9" xfId="28" applyFont="1" applyFill="1" applyBorder="1" applyAlignment="1" applyProtection="1">
      <alignment horizontal="center" vertical="top" wrapText="1"/>
      <protection locked="0"/>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9" xfId="0" applyFont="1" applyBorder="1" applyAlignment="1">
      <alignment horizontal="left" vertical="top" wrapText="1"/>
    </xf>
    <xf numFmtId="0" fontId="4" fillId="0" borderId="0" xfId="28" applyFont="1" applyAlignment="1" applyProtection="1">
      <alignment horizontal="center" vertical="top"/>
      <protection hidden="1"/>
    </xf>
    <xf numFmtId="0" fontId="7" fillId="0" borderId="12" xfId="28" applyFont="1" applyBorder="1" applyAlignment="1" applyProtection="1">
      <alignment horizontal="left" vertical="top"/>
      <protection hidden="1"/>
    </xf>
    <xf numFmtId="0" fontId="7" fillId="0" borderId="3" xfId="28" applyFont="1" applyBorder="1" applyAlignment="1" applyProtection="1">
      <alignment horizontal="left" vertical="top"/>
      <protection hidden="1"/>
    </xf>
    <xf numFmtId="0" fontId="7" fillId="0" borderId="9" xfId="28" applyFont="1" applyBorder="1" applyAlignment="1" applyProtection="1">
      <alignment horizontal="left" vertical="top"/>
      <protection hidden="1"/>
    </xf>
    <xf numFmtId="0" fontId="4" fillId="0" borderId="6" xfId="0" applyFont="1" applyBorder="1" applyAlignment="1">
      <alignment horizontal="right" vertical="top" wrapText="1"/>
    </xf>
    <xf numFmtId="0" fontId="69" fillId="0" borderId="9" xfId="28" applyFont="1" applyBorder="1" applyAlignment="1" applyProtection="1">
      <alignment horizontal="left" vertical="top" wrapText="1"/>
      <protection hidden="1"/>
    </xf>
    <xf numFmtId="0" fontId="4" fillId="0" borderId="15" xfId="28" applyFont="1" applyBorder="1" applyAlignment="1" applyProtection="1">
      <alignment horizontal="left" vertical="top"/>
      <protection hidden="1"/>
    </xf>
    <xf numFmtId="0" fontId="7" fillId="0" borderId="43" xfId="28" applyFont="1" applyBorder="1" applyAlignment="1" applyProtection="1">
      <alignment horizontal="left" vertical="top"/>
      <protection hidden="1"/>
    </xf>
    <xf numFmtId="0" fontId="9" fillId="0" borderId="12" xfId="28" applyFont="1" applyBorder="1" applyAlignment="1" applyProtection="1">
      <alignment horizontal="left" vertical="center" wrapText="1"/>
      <protection hidden="1"/>
    </xf>
    <xf numFmtId="0" fontId="9" fillId="0" borderId="3" xfId="28" applyFont="1" applyBorder="1" applyAlignment="1" applyProtection="1">
      <alignment horizontal="left" vertical="center" wrapText="1"/>
      <protection hidden="1"/>
    </xf>
    <xf numFmtId="0" fontId="9" fillId="0" borderId="9" xfId="28" applyFont="1" applyBorder="1" applyAlignment="1" applyProtection="1">
      <alignment horizontal="left" vertical="center" wrapText="1"/>
      <protection hidden="1"/>
    </xf>
    <xf numFmtId="0" fontId="4" fillId="0" borderId="46" xfId="28" applyFont="1" applyBorder="1" applyAlignment="1" applyProtection="1">
      <alignment horizontal="justify" vertical="top" wrapText="1"/>
      <protection hidden="1"/>
    </xf>
    <xf numFmtId="0" fontId="52" fillId="0" borderId="34" xfId="28" applyFont="1" applyBorder="1" applyAlignment="1" applyProtection="1">
      <alignment horizontal="left" vertical="top" wrapText="1"/>
      <protection hidden="1"/>
    </xf>
    <xf numFmtId="0" fontId="4" fillId="0" borderId="0" xfId="0" applyFont="1" applyAlignment="1" applyProtection="1">
      <alignment horizontal="justify" vertical="center" wrapText="1"/>
      <protection hidden="1"/>
    </xf>
    <xf numFmtId="0" fontId="4" fillId="0" borderId="0" xfId="0" applyFont="1" applyAlignment="1" applyProtection="1">
      <alignment horizontal="justify" vertical="top" wrapText="1"/>
      <protection hidden="1"/>
    </xf>
    <xf numFmtId="0" fontId="4" fillId="0" borderId="0" xfId="0" applyFont="1" applyAlignment="1" applyProtection="1">
      <alignment horizontal="justify" vertical="center"/>
      <protection hidden="1"/>
    </xf>
    <xf numFmtId="0" fontId="4" fillId="2" borderId="5" xfId="0" applyFont="1" applyFill="1" applyBorder="1" applyAlignment="1" applyProtection="1">
      <alignment horizontal="justify" vertical="center" wrapText="1"/>
      <protection locked="0"/>
    </xf>
    <xf numFmtId="0" fontId="63" fillId="0" borderId="33" xfId="28" applyFont="1" applyBorder="1" applyAlignment="1" applyProtection="1">
      <alignment horizontal="left" vertical="top" wrapText="1"/>
      <protection hidden="1"/>
    </xf>
    <xf numFmtId="0" fontId="63" fillId="0" borderId="15" xfId="28" applyFont="1" applyBorder="1" applyAlignment="1" applyProtection="1">
      <alignment horizontal="left" vertical="top" wrapText="1"/>
      <protection hidden="1"/>
    </xf>
    <xf numFmtId="0" fontId="63" fillId="0" borderId="34" xfId="28" applyFont="1" applyBorder="1" applyAlignment="1" applyProtection="1">
      <alignment horizontal="left" vertical="top" wrapText="1"/>
      <protection hidden="1"/>
    </xf>
    <xf numFmtId="0" fontId="63" fillId="0" borderId="13" xfId="28" applyFont="1" applyBorder="1" applyAlignment="1" applyProtection="1">
      <alignment horizontal="left" vertical="top" wrapText="1"/>
      <protection hidden="1"/>
    </xf>
    <xf numFmtId="0" fontId="63" fillId="0" borderId="0" xfId="28" applyFont="1" applyAlignment="1" applyProtection="1">
      <alignment horizontal="left" vertical="top" wrapText="1"/>
      <protection hidden="1"/>
    </xf>
    <xf numFmtId="0" fontId="63" fillId="0" borderId="10" xfId="28" applyFont="1" applyBorder="1" applyAlignment="1" applyProtection="1">
      <alignment horizontal="left" vertical="top" wrapText="1"/>
      <protection hidden="1"/>
    </xf>
    <xf numFmtId="0" fontId="63" fillId="0" borderId="0" xfId="28" applyFont="1" applyAlignment="1" applyProtection="1">
      <alignment horizontal="justify" vertical="center"/>
      <protection hidden="1"/>
    </xf>
    <xf numFmtId="0" fontId="64" fillId="0" borderId="8" xfId="28" applyFont="1" applyBorder="1" applyAlignment="1" applyProtection="1">
      <alignment horizontal="center" vertical="center" wrapText="1"/>
      <protection hidden="1"/>
    </xf>
    <xf numFmtId="0" fontId="64" fillId="0" borderId="16" xfId="28" applyFont="1" applyBorder="1" applyAlignment="1" applyProtection="1">
      <alignment horizontal="center" vertical="center" wrapText="1"/>
      <protection hidden="1"/>
    </xf>
    <xf numFmtId="0" fontId="64" fillId="0" borderId="12" xfId="28" applyFont="1" applyBorder="1" applyAlignment="1" applyProtection="1">
      <alignment horizontal="center" vertical="center" wrapText="1"/>
      <protection hidden="1"/>
    </xf>
    <xf numFmtId="0" fontId="64" fillId="0" borderId="9" xfId="28" applyFont="1" applyBorder="1" applyAlignment="1" applyProtection="1">
      <alignment horizontal="center" vertical="center" wrapText="1"/>
      <protection hidden="1"/>
    </xf>
    <xf numFmtId="0" fontId="9" fillId="0" borderId="13" xfId="0" applyFont="1" applyBorder="1" applyAlignment="1" applyProtection="1">
      <alignment horizontal="justify" vertical="center" wrapText="1"/>
      <protection hidden="1"/>
    </xf>
    <xf numFmtId="0" fontId="7" fillId="13" borderId="13" xfId="28" applyFont="1" applyFill="1" applyBorder="1" applyAlignment="1" applyProtection="1">
      <alignment horizontal="center" vertical="center" wrapText="1"/>
      <protection hidden="1"/>
    </xf>
    <xf numFmtId="0" fontId="7" fillId="13" borderId="0" xfId="28" applyFont="1" applyFill="1" applyAlignment="1" applyProtection="1">
      <alignment horizontal="center" vertical="center" wrapText="1"/>
      <protection hidden="1"/>
    </xf>
    <xf numFmtId="0" fontId="7" fillId="13" borderId="10" xfId="28" applyFont="1" applyFill="1" applyBorder="1" applyAlignment="1" applyProtection="1">
      <alignment horizontal="center" vertical="center" wrapText="1"/>
      <protection hidden="1"/>
    </xf>
    <xf numFmtId="0" fontId="4" fillId="0" borderId="15" xfId="28" applyFont="1" applyBorder="1" applyAlignment="1" applyProtection="1">
      <alignment horizontal="left" vertical="center" wrapText="1"/>
      <protection hidden="1"/>
    </xf>
    <xf numFmtId="0" fontId="4" fillId="0" borderId="13" xfId="28" applyFont="1" applyBorder="1" applyAlignment="1" applyProtection="1">
      <alignment horizontal="justify" vertical="center"/>
      <protection hidden="1"/>
    </xf>
    <xf numFmtId="0" fontId="4" fillId="0" borderId="0" xfId="28" applyFont="1" applyAlignment="1" applyProtection="1">
      <alignment horizontal="justify" vertical="center"/>
      <protection hidden="1"/>
    </xf>
    <xf numFmtId="0" fontId="4" fillId="0" borderId="10" xfId="28" applyFont="1" applyBorder="1" applyAlignment="1" applyProtection="1">
      <alignment horizontal="justify" vertical="center"/>
      <protection hidden="1"/>
    </xf>
    <xf numFmtId="0" fontId="9" fillId="0" borderId="6" xfId="0" applyFont="1" applyBorder="1" applyAlignment="1">
      <alignment horizontal="left" vertical="top" wrapText="1" indent="2"/>
    </xf>
    <xf numFmtId="0" fontId="9" fillId="0" borderId="6" xfId="0" applyFont="1" applyBorder="1" applyAlignment="1">
      <alignment horizontal="justify" vertical="top" wrapText="1"/>
    </xf>
    <xf numFmtId="0" fontId="63" fillId="2" borderId="21" xfId="28" applyFont="1" applyFill="1" applyBorder="1" applyAlignment="1" applyProtection="1">
      <alignment horizontal="center" vertical="top" wrapText="1"/>
      <protection locked="0" hidden="1"/>
    </xf>
    <xf numFmtId="0" fontId="63" fillId="2" borderId="18" xfId="28" applyFont="1" applyFill="1" applyBorder="1" applyAlignment="1" applyProtection="1">
      <alignment horizontal="center" vertical="top" wrapText="1"/>
      <protection locked="0" hidden="1"/>
    </xf>
    <xf numFmtId="0" fontId="7" fillId="0" borderId="13" xfId="28" applyFont="1" applyBorder="1" applyAlignment="1" applyProtection="1">
      <alignment horizontal="center" vertical="center"/>
      <protection hidden="1"/>
    </xf>
    <xf numFmtId="0" fontId="7" fillId="0" borderId="0" xfId="28" applyFont="1" applyAlignment="1" applyProtection="1">
      <alignment horizontal="center" vertical="center"/>
      <protection hidden="1"/>
    </xf>
    <xf numFmtId="0" fontId="7" fillId="0" borderId="10" xfId="28" applyFont="1" applyBorder="1" applyAlignment="1" applyProtection="1">
      <alignment horizontal="center" vertical="center"/>
      <protection hidden="1"/>
    </xf>
    <xf numFmtId="0" fontId="78" fillId="0" borderId="13" xfId="28" applyFont="1" applyBorder="1" applyAlignment="1" applyProtection="1">
      <alignment horizontal="justify" vertical="center" wrapText="1"/>
      <protection hidden="1"/>
    </xf>
    <xf numFmtId="0" fontId="78" fillId="0" borderId="0" xfId="28" applyFont="1" applyAlignment="1" applyProtection="1">
      <alignment horizontal="justify" vertical="center"/>
      <protection hidden="1"/>
    </xf>
    <xf numFmtId="0" fontId="78" fillId="0" borderId="10" xfId="28" applyFont="1" applyBorder="1" applyAlignment="1" applyProtection="1">
      <alignment horizontal="justify" vertical="center"/>
      <protection hidden="1"/>
    </xf>
    <xf numFmtId="0" fontId="64" fillId="0" borderId="33" xfId="28" applyFont="1" applyBorder="1" applyAlignment="1" applyProtection="1">
      <alignment horizontal="center" vertical="center" wrapText="1"/>
      <protection hidden="1"/>
    </xf>
    <xf numFmtId="0" fontId="64" fillId="0" borderId="34" xfId="28" applyFont="1" applyBorder="1" applyAlignment="1" applyProtection="1">
      <alignment horizontal="center" vertical="center" wrapText="1"/>
      <protection hidden="1"/>
    </xf>
    <xf numFmtId="0" fontId="64" fillId="0" borderId="14" xfId="28" applyFont="1" applyBorder="1" applyAlignment="1" applyProtection="1">
      <alignment horizontal="center" vertical="center" wrapText="1"/>
      <protection hidden="1"/>
    </xf>
    <xf numFmtId="0" fontId="64" fillId="0" borderId="11" xfId="28"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8" fillId="2" borderId="12"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4" fillId="0" borderId="6" xfId="0" applyFont="1" applyBorder="1" applyAlignment="1" applyProtection="1">
      <alignment vertical="top" wrapText="1"/>
      <protection hidden="1"/>
    </xf>
    <xf numFmtId="0" fontId="23" fillId="0" borderId="4" xfId="0" applyFont="1" applyBorder="1" applyAlignment="1" applyProtection="1">
      <alignment horizontal="left" vertical="top" wrapText="1"/>
      <protection hidden="1"/>
    </xf>
    <xf numFmtId="0" fontId="85" fillId="14" borderId="13" xfId="38" applyFont="1" applyFill="1" applyBorder="1" applyAlignment="1" applyProtection="1">
      <alignment horizontal="center" vertical="center" wrapText="1"/>
      <protection hidden="1"/>
    </xf>
    <xf numFmtId="0" fontId="85" fillId="14" borderId="0" xfId="38" applyFont="1" applyFill="1" applyAlignment="1" applyProtection="1">
      <alignment horizontal="center" vertical="center" wrapText="1"/>
      <protection hidden="1"/>
    </xf>
    <xf numFmtId="0" fontId="9" fillId="12" borderId="0" xfId="0" applyFont="1" applyFill="1" applyAlignment="1" applyProtection="1">
      <alignment horizontal="center" vertical="center"/>
      <protection hidden="1"/>
    </xf>
    <xf numFmtId="0" fontId="8" fillId="0" borderId="0" xfId="0" applyFont="1" applyAlignment="1" applyProtection="1">
      <alignment horizontal="left" vertical="top" wrapText="1"/>
      <protection hidden="1"/>
    </xf>
    <xf numFmtId="0" fontId="7" fillId="0" borderId="6" xfId="0" applyFont="1" applyBorder="1" applyAlignment="1" applyProtection="1">
      <alignment horizontal="center" vertical="center" wrapText="1"/>
      <protection hidden="1"/>
    </xf>
    <xf numFmtId="0" fontId="7" fillId="15" borderId="6" xfId="0" applyFont="1" applyFill="1" applyBorder="1" applyAlignment="1" applyProtection="1">
      <alignment horizontal="center" vertical="center" wrapText="1"/>
      <protection hidden="1"/>
    </xf>
    <xf numFmtId="0" fontId="4" fillId="2" borderId="6" xfId="0" applyFont="1" applyFill="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hidden="1"/>
    </xf>
    <xf numFmtId="0" fontId="0" fillId="0" borderId="6" xfId="0" applyBorder="1" applyAlignment="1" applyProtection="1">
      <alignment horizontal="center"/>
      <protection hidden="1"/>
    </xf>
    <xf numFmtId="0" fontId="4" fillId="0" borderId="6" xfId="0" applyFont="1" applyBorder="1" applyAlignment="1" applyProtection="1">
      <alignment horizontal="left" vertical="top" wrapText="1"/>
      <protection hidden="1"/>
    </xf>
    <xf numFmtId="0" fontId="4" fillId="2" borderId="14" xfId="0" applyFont="1" applyFill="1" applyBorder="1" applyAlignment="1" applyProtection="1">
      <alignment horizontal="center" vertical="top" wrapText="1"/>
      <protection locked="0"/>
    </xf>
    <xf numFmtId="0" fontId="4" fillId="2" borderId="4" xfId="0" applyFont="1" applyFill="1" applyBorder="1" applyAlignment="1" applyProtection="1">
      <alignment horizontal="center" vertical="top" wrapText="1"/>
      <protection locked="0"/>
    </xf>
    <xf numFmtId="0" fontId="4" fillId="2" borderId="11" xfId="0" applyFont="1" applyFill="1" applyBorder="1" applyAlignment="1" applyProtection="1">
      <alignment horizontal="center" vertical="top" wrapText="1"/>
      <protection locked="0"/>
    </xf>
    <xf numFmtId="0" fontId="4" fillId="0" borderId="7" xfId="0" applyFont="1" applyBorder="1" applyAlignment="1" applyProtection="1">
      <alignment horizontal="left" vertical="top" wrapText="1"/>
      <protection hidden="1"/>
    </xf>
    <xf numFmtId="0" fontId="4" fillId="0" borderId="33" xfId="0" applyFont="1" applyBorder="1" applyAlignment="1" applyProtection="1">
      <alignment horizontal="center" vertical="top" wrapText="1"/>
      <protection hidden="1"/>
    </xf>
    <xf numFmtId="0" fontId="4" fillId="0" borderId="15" xfId="0" applyFont="1" applyBorder="1" applyAlignment="1" applyProtection="1">
      <alignment horizontal="center" vertical="top" wrapText="1"/>
      <protection hidden="1"/>
    </xf>
    <xf numFmtId="0" fontId="4" fillId="0" borderId="34" xfId="0" applyFont="1" applyBorder="1" applyAlignment="1" applyProtection="1">
      <alignment horizontal="center" vertical="top" wrapText="1"/>
      <protection hidden="1"/>
    </xf>
    <xf numFmtId="0" fontId="4" fillId="0" borderId="19" xfId="0" applyFont="1" applyBorder="1" applyAlignment="1" applyProtection="1">
      <alignment horizontal="left" vertical="top" wrapText="1"/>
      <protection hidden="1"/>
    </xf>
    <xf numFmtId="0" fontId="4" fillId="2" borderId="47" xfId="0" applyFont="1" applyFill="1" applyBorder="1" applyAlignment="1" applyProtection="1">
      <alignment horizontal="center" vertical="top" wrapText="1"/>
      <protection locked="0"/>
    </xf>
    <xf numFmtId="0" fontId="4" fillId="2" borderId="43" xfId="0" applyFont="1" applyFill="1" applyBorder="1" applyAlignment="1" applyProtection="1">
      <alignment horizontal="center" vertical="top" wrapText="1"/>
      <protection locked="0"/>
    </xf>
    <xf numFmtId="0" fontId="4" fillId="2" borderId="48" xfId="0" applyFont="1" applyFill="1" applyBorder="1" applyAlignment="1" applyProtection="1">
      <alignment horizontal="center" vertical="top" wrapText="1"/>
      <protection locked="0"/>
    </xf>
    <xf numFmtId="0" fontId="4" fillId="0" borderId="20" xfId="0" applyFont="1" applyBorder="1" applyAlignment="1" applyProtection="1">
      <alignment horizontal="left" vertical="top" wrapText="1"/>
      <protection hidden="1"/>
    </xf>
    <xf numFmtId="0" fontId="4" fillId="2" borderId="32" xfId="0" applyFont="1" applyFill="1" applyBorder="1" applyAlignment="1" applyProtection="1">
      <alignment horizontal="center" vertical="top" wrapText="1"/>
      <protection locked="0"/>
    </xf>
    <xf numFmtId="0" fontId="4" fillId="2" borderId="51" xfId="0" applyFont="1" applyFill="1" applyBorder="1" applyAlignment="1" applyProtection="1">
      <alignment horizontal="center" vertical="top" wrapText="1"/>
      <protection locked="0"/>
    </xf>
    <xf numFmtId="0" fontId="4" fillId="2" borderId="46" xfId="0" applyFont="1" applyFill="1" applyBorder="1" applyAlignment="1" applyProtection="1">
      <alignment horizontal="center" vertical="top" wrapText="1"/>
      <protection locked="0"/>
    </xf>
    <xf numFmtId="0" fontId="4" fillId="2" borderId="22" xfId="0" applyFont="1" applyFill="1" applyBorder="1" applyAlignment="1" applyProtection="1">
      <alignment horizontal="center" vertical="top" wrapText="1"/>
      <protection locked="0"/>
    </xf>
    <xf numFmtId="0" fontId="4" fillId="2" borderId="5" xfId="0" applyFont="1" applyFill="1" applyBorder="1" applyAlignment="1" applyProtection="1">
      <alignment horizontal="center" vertical="top" wrapText="1"/>
      <protection locked="0"/>
    </xf>
    <xf numFmtId="0" fontId="4" fillId="2" borderId="23" xfId="0" applyFont="1" applyFill="1" applyBorder="1" applyAlignment="1" applyProtection="1">
      <alignment horizontal="center" vertical="top" wrapText="1"/>
      <protection locked="0"/>
    </xf>
    <xf numFmtId="0" fontId="47" fillId="0" borderId="0" xfId="0" applyFont="1" applyAlignment="1" applyProtection="1">
      <alignment horizontal="center" vertical="center"/>
      <protection hidden="1"/>
    </xf>
    <xf numFmtId="0" fontId="4" fillId="0" borderId="0" xfId="0" applyFont="1" applyAlignment="1" applyProtection="1">
      <alignment horizontal="left" vertical="top" wrapText="1"/>
      <protection hidden="1"/>
    </xf>
    <xf numFmtId="0" fontId="4" fillId="0" borderId="8" xfId="0" applyFont="1" applyBorder="1" applyAlignment="1" applyProtection="1">
      <alignment horizontal="center" vertical="top" wrapText="1"/>
      <protection hidden="1"/>
    </xf>
    <xf numFmtId="0" fontId="4" fillId="0" borderId="31" xfId="0" applyFont="1" applyBorder="1" applyAlignment="1" applyProtection="1">
      <alignment horizontal="left" vertical="top" wrapText="1"/>
      <protection hidden="1"/>
    </xf>
    <xf numFmtId="0" fontId="4" fillId="2" borderId="24" xfId="0" applyFont="1" applyFill="1" applyBorder="1" applyAlignment="1" applyProtection="1">
      <alignment horizontal="center" vertical="top" wrapText="1"/>
      <protection locked="0"/>
    </xf>
    <xf numFmtId="0" fontId="4" fillId="2" borderId="26" xfId="0" applyFont="1" applyFill="1" applyBorder="1" applyAlignment="1" applyProtection="1">
      <alignment horizontal="center" vertical="top" wrapText="1"/>
      <protection locked="0"/>
    </xf>
    <xf numFmtId="0" fontId="9" fillId="0" borderId="0" xfId="0" applyFont="1" applyAlignment="1">
      <alignment horizontal="justify" vertical="center" wrapText="1"/>
    </xf>
    <xf numFmtId="0" fontId="8" fillId="4" borderId="0" xfId="33" applyFont="1" applyFill="1" applyAlignment="1" applyProtection="1">
      <alignment horizontal="left" vertical="top" wrapText="1"/>
      <protection hidden="1"/>
    </xf>
    <xf numFmtId="0" fontId="10" fillId="12" borderId="0" xfId="0" applyFont="1" applyFill="1" applyAlignment="1">
      <alignment horizontal="center" vertical="center" wrapText="1"/>
    </xf>
    <xf numFmtId="0" fontId="9" fillId="13" borderId="0" xfId="0" applyFont="1" applyFill="1" applyAlignment="1">
      <alignment horizontal="center" vertical="center"/>
    </xf>
    <xf numFmtId="0" fontId="8" fillId="2" borderId="6" xfId="0" applyFont="1" applyFill="1" applyBorder="1" applyAlignment="1" applyProtection="1">
      <alignment horizontal="left" vertical="top" wrapText="1"/>
      <protection locked="0" hidden="1"/>
    </xf>
    <xf numFmtId="0" fontId="8" fillId="2" borderId="6" xfId="0" applyFont="1" applyFill="1" applyBorder="1" applyAlignment="1" applyProtection="1">
      <alignment horizontal="left" vertical="top" wrapText="1"/>
      <protection locked="0"/>
    </xf>
    <xf numFmtId="0" fontId="8" fillId="0" borderId="0" xfId="0" applyFont="1" applyAlignment="1" applyProtection="1">
      <alignment horizontal="left" vertical="center"/>
      <protection hidden="1"/>
    </xf>
    <xf numFmtId="0" fontId="8" fillId="0" borderId="0" xfId="0" applyFont="1" applyAlignment="1" applyProtection="1">
      <alignment horizontal="justify" vertical="center" wrapText="1"/>
      <protection hidden="1"/>
    </xf>
    <xf numFmtId="0" fontId="80" fillId="0" borderId="12" xfId="0" applyFont="1" applyBorder="1" applyAlignment="1" applyProtection="1">
      <alignment horizontal="justify" vertical="center" wrapText="1"/>
      <protection hidden="1"/>
    </xf>
    <xf numFmtId="0" fontId="80" fillId="0" borderId="3" xfId="0" applyFont="1" applyBorder="1" applyAlignment="1" applyProtection="1">
      <alignment horizontal="justify" vertical="center" wrapText="1"/>
      <protection hidden="1"/>
    </xf>
    <xf numFmtId="0" fontId="80" fillId="0" borderId="9" xfId="0" applyFont="1" applyBorder="1" applyAlignment="1" applyProtection="1">
      <alignment horizontal="justify" vertical="center" wrapText="1"/>
      <protection hidden="1"/>
    </xf>
    <xf numFmtId="0" fontId="9" fillId="0" borderId="12" xfId="0" applyFont="1" applyBorder="1" applyAlignment="1" applyProtection="1">
      <alignment horizontal="justify" vertical="center" wrapText="1"/>
      <protection hidden="1"/>
    </xf>
    <xf numFmtId="0" fontId="9" fillId="0" borderId="3" xfId="0" applyFont="1" applyBorder="1" applyAlignment="1" applyProtection="1">
      <alignment horizontal="justify" vertical="center" wrapText="1"/>
      <protection hidden="1"/>
    </xf>
    <xf numFmtId="0" fontId="9" fillId="0" borderId="9" xfId="0" applyFont="1" applyBorder="1" applyAlignment="1" applyProtection="1">
      <alignment horizontal="justify" vertical="center" wrapText="1"/>
      <protection hidden="1"/>
    </xf>
    <xf numFmtId="0" fontId="8" fillId="0" borderId="12" xfId="0" applyFont="1" applyBorder="1" applyAlignment="1" applyProtection="1">
      <alignment horizontal="left" vertical="top" wrapText="1"/>
      <protection hidden="1"/>
    </xf>
    <xf numFmtId="0" fontId="8" fillId="0" borderId="3" xfId="0" applyFont="1" applyBorder="1" applyAlignment="1" applyProtection="1">
      <alignment horizontal="left" vertical="top" wrapText="1"/>
      <protection hidden="1"/>
    </xf>
    <xf numFmtId="0" fontId="9" fillId="0" borderId="12" xfId="0" applyFont="1" applyBorder="1" applyAlignment="1" applyProtection="1">
      <alignment horizontal="left" vertical="center"/>
      <protection hidden="1"/>
    </xf>
    <xf numFmtId="0" fontId="9" fillId="0" borderId="3" xfId="0" applyFont="1" applyBorder="1" applyAlignment="1" applyProtection="1">
      <alignment horizontal="left" vertical="center"/>
      <protection hidden="1"/>
    </xf>
    <xf numFmtId="0" fontId="8" fillId="0" borderId="12" xfId="0" applyFont="1" applyBorder="1" applyAlignment="1" applyProtection="1">
      <alignment horizontal="left" vertical="center" wrapText="1"/>
      <protection hidden="1"/>
    </xf>
    <xf numFmtId="0" fontId="8" fillId="0" borderId="3" xfId="0" applyFont="1" applyBorder="1" applyAlignment="1" applyProtection="1">
      <alignment horizontal="left" vertical="center" wrapText="1"/>
      <protection hidden="1"/>
    </xf>
    <xf numFmtId="0" fontId="8" fillId="0" borderId="12" xfId="0" applyFont="1" applyBorder="1" applyAlignment="1" applyProtection="1">
      <alignment horizontal="justify" vertical="center" wrapText="1"/>
      <protection hidden="1"/>
    </xf>
    <xf numFmtId="0" fontId="8" fillId="0" borderId="3" xfId="0" applyFont="1" applyBorder="1" applyAlignment="1" applyProtection="1">
      <alignment horizontal="justify" vertical="center" wrapText="1"/>
      <protection hidden="1"/>
    </xf>
    <xf numFmtId="0" fontId="8" fillId="0" borderId="9" xfId="0" applyFont="1" applyBorder="1" applyAlignment="1" applyProtection="1">
      <alignment horizontal="justify" vertical="center" wrapText="1"/>
      <protection hidden="1"/>
    </xf>
    <xf numFmtId="0" fontId="9" fillId="10" borderId="12" xfId="0" applyFont="1" applyFill="1" applyBorder="1" applyAlignment="1" applyProtection="1">
      <alignment horizontal="left" vertical="center" wrapText="1"/>
      <protection hidden="1"/>
    </xf>
    <xf numFmtId="0" fontId="9" fillId="10" borderId="3" xfId="0" applyFont="1" applyFill="1" applyBorder="1" applyAlignment="1" applyProtection="1">
      <alignment horizontal="left" vertical="center" wrapText="1"/>
      <protection hidden="1"/>
    </xf>
    <xf numFmtId="0" fontId="9" fillId="10" borderId="9" xfId="0" applyFont="1" applyFill="1" applyBorder="1" applyAlignment="1" applyProtection="1">
      <alignment horizontal="left" vertical="center" wrapText="1"/>
      <protection hidden="1"/>
    </xf>
    <xf numFmtId="0" fontId="8" fillId="0" borderId="9"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0" fontId="8" fillId="0" borderId="0" xfId="0" applyFont="1" applyAlignment="1" applyProtection="1">
      <alignment horizontal="center" vertical="center"/>
      <protection hidden="1"/>
    </xf>
    <xf numFmtId="0" fontId="4" fillId="0" borderId="4" xfId="0" applyFont="1" applyBorder="1" applyAlignment="1" applyProtection="1">
      <alignment horizontal="justify" vertical="top" wrapText="1"/>
      <protection hidden="1"/>
    </xf>
    <xf numFmtId="0" fontId="4" fillId="0" borderId="4" xfId="0" applyFont="1" applyBorder="1" applyAlignment="1" applyProtection="1">
      <alignment horizontal="left" vertical="top" wrapText="1" indent="5"/>
      <protection hidden="1"/>
    </xf>
    <xf numFmtId="0" fontId="4" fillId="0" borderId="0" xfId="0" applyFont="1" applyAlignment="1" applyProtection="1">
      <alignment horizontal="justify" vertical="top"/>
      <protection hidden="1"/>
    </xf>
    <xf numFmtId="0" fontId="7" fillId="0" borderId="0" xfId="0" applyFont="1" applyAlignment="1" applyProtection="1">
      <alignment horizontal="justify" vertical="top" wrapText="1"/>
      <protection hidden="1"/>
    </xf>
    <xf numFmtId="0" fontId="4" fillId="0" borderId="0" xfId="0" applyFont="1" applyAlignment="1" applyProtection="1">
      <alignment vertical="top" wrapText="1"/>
      <protection hidden="1"/>
    </xf>
    <xf numFmtId="0" fontId="0" fillId="0" borderId="0" xfId="0" applyAlignment="1">
      <alignment vertical="top" wrapText="1"/>
    </xf>
    <xf numFmtId="0" fontId="7" fillId="0" borderId="0" xfId="0" applyFont="1" applyAlignment="1" applyProtection="1">
      <alignment horizontal="justify"/>
      <protection hidden="1"/>
    </xf>
    <xf numFmtId="0" fontId="4" fillId="0" borderId="0" xfId="0" applyFont="1" applyAlignment="1" applyProtection="1">
      <alignment horizontal="left" vertical="top" wrapText="1" indent="5"/>
      <protection hidden="1"/>
    </xf>
    <xf numFmtId="0" fontId="52" fillId="0" borderId="0" xfId="0" applyFont="1" applyAlignment="1" applyProtection="1">
      <alignment horizontal="justify" vertical="top"/>
      <protection hidden="1"/>
    </xf>
    <xf numFmtId="0" fontId="4" fillId="0" borderId="0" xfId="0" applyFont="1" applyAlignment="1" applyProtection="1">
      <alignment horizontal="justify"/>
      <protection hidden="1"/>
    </xf>
    <xf numFmtId="0" fontId="81" fillId="0" borderId="21" xfId="24" applyFont="1" applyBorder="1" applyAlignment="1" applyProtection="1">
      <alignment horizontal="center" vertical="center"/>
      <protection hidden="1"/>
    </xf>
    <xf numFmtId="0" fontId="81" fillId="0" borderId="54" xfId="24" applyFont="1" applyBorder="1" applyAlignment="1" applyProtection="1">
      <alignment horizontal="center" vertical="center"/>
      <protection hidden="1"/>
    </xf>
    <xf numFmtId="0" fontId="81" fillId="0" borderId="18" xfId="24" applyFont="1" applyBorder="1" applyAlignment="1" applyProtection="1">
      <alignment horizontal="center" vertical="center"/>
      <protection hidden="1"/>
    </xf>
    <xf numFmtId="0" fontId="4" fillId="0" borderId="5" xfId="24" applyFont="1" applyBorder="1" applyAlignment="1" applyProtection="1">
      <alignment horizontal="justify" vertical="top" wrapText="1"/>
      <protection hidden="1"/>
    </xf>
    <xf numFmtId="0" fontId="4" fillId="0" borderId="23" xfId="24" applyFont="1" applyBorder="1" applyAlignment="1" applyProtection="1">
      <alignment horizontal="justify" vertical="top" wrapText="1"/>
      <protection hidden="1"/>
    </xf>
    <xf numFmtId="0" fontId="4" fillId="0" borderId="51" xfId="24" applyFont="1" applyBorder="1" applyAlignment="1" applyProtection="1">
      <alignment horizontal="justify" vertical="top" wrapText="1"/>
      <protection hidden="1"/>
    </xf>
    <xf numFmtId="0" fontId="4" fillId="0" borderId="46" xfId="24" applyFont="1" applyBorder="1" applyAlignment="1" applyProtection="1">
      <alignment horizontal="justify" vertical="top" wrapText="1"/>
      <protection hidden="1"/>
    </xf>
    <xf numFmtId="0" fontId="4" fillId="0" borderId="0" xfId="0" applyFont="1" applyAlignment="1" applyProtection="1">
      <alignment horizontal="center" vertical="top"/>
      <protection hidden="1"/>
    </xf>
    <xf numFmtId="0" fontId="4" fillId="0" borderId="0" xfId="0" applyFont="1" applyAlignment="1" applyProtection="1">
      <alignment horizontal="center" vertical="center" wrapText="1"/>
      <protection hidden="1"/>
    </xf>
    <xf numFmtId="0" fontId="3" fillId="0" borderId="0" xfId="0" applyFont="1" applyAlignment="1" applyProtection="1">
      <alignment horizontal="center" vertical="top"/>
      <protection hidden="1"/>
    </xf>
    <xf numFmtId="0" fontId="3" fillId="6" borderId="0" xfId="0" applyFont="1" applyFill="1" applyAlignment="1" applyProtection="1">
      <alignment horizontal="center" vertical="top"/>
      <protection hidden="1"/>
    </xf>
    <xf numFmtId="0" fontId="4" fillId="0" borderId="0" xfId="0" applyFont="1" applyAlignment="1" applyProtection="1">
      <alignment horizontal="center" vertical="top" wrapText="1"/>
      <protection hidden="1"/>
    </xf>
    <xf numFmtId="0" fontId="9" fillId="13" borderId="0" xfId="0" applyFont="1" applyFill="1" applyAlignment="1" applyProtection="1">
      <alignment horizontal="center" vertical="justify" wrapText="1"/>
      <protection hidden="1"/>
    </xf>
    <xf numFmtId="0" fontId="8" fillId="0" borderId="0" xfId="39" applyAlignment="1" applyProtection="1">
      <alignment horizontal="left" vertical="center"/>
      <protection hidden="1"/>
    </xf>
    <xf numFmtId="0" fontId="8" fillId="2" borderId="8" xfId="0" applyFont="1" applyFill="1" applyBorder="1" applyAlignment="1" applyProtection="1">
      <alignment horizontal="left" vertical="top" wrapText="1"/>
      <protection locked="0"/>
    </xf>
    <xf numFmtId="0" fontId="8" fillId="2" borderId="16" xfId="0" applyFont="1" applyFill="1" applyBorder="1" applyAlignment="1" applyProtection="1">
      <alignment horizontal="left" vertical="top" wrapText="1"/>
      <protection locked="0"/>
    </xf>
    <xf numFmtId="0" fontId="8" fillId="0" borderId="14" xfId="0" applyFont="1" applyBorder="1" applyAlignment="1" applyProtection="1">
      <alignment horizontal="justify" vertical="top" wrapText="1"/>
      <protection hidden="1"/>
    </xf>
    <xf numFmtId="0" fontId="8" fillId="0" borderId="4" xfId="0" applyFont="1" applyBorder="1" applyAlignment="1" applyProtection="1">
      <alignment horizontal="justify" vertical="top" wrapText="1"/>
      <protection hidden="1"/>
    </xf>
    <xf numFmtId="0" fontId="8" fillId="0" borderId="11" xfId="0" applyFont="1" applyBorder="1" applyAlignment="1" applyProtection="1">
      <alignment horizontal="justify" vertical="top" wrapText="1"/>
      <protection hidden="1"/>
    </xf>
    <xf numFmtId="0" fontId="8" fillId="0" borderId="8" xfId="0" applyFont="1" applyBorder="1" applyAlignment="1" applyProtection="1">
      <alignment horizontal="left" vertical="center" wrapText="1"/>
      <protection hidden="1"/>
    </xf>
    <xf numFmtId="0" fontId="8" fillId="2" borderId="3" xfId="0" applyFont="1" applyFill="1" applyBorder="1" applyAlignment="1" applyProtection="1">
      <alignment horizontal="center" vertical="center" wrapText="1"/>
      <protection locked="0"/>
    </xf>
    <xf numFmtId="0" fontId="8" fillId="0" borderId="19" xfId="0" applyFont="1" applyBorder="1" applyAlignment="1" applyProtection="1">
      <alignment horizontal="left" vertical="center" wrapText="1"/>
      <protection hidden="1"/>
    </xf>
    <xf numFmtId="0" fontId="46" fillId="0" borderId="0" xfId="0" applyFont="1" applyAlignment="1" applyProtection="1">
      <alignment horizontal="left" vertical="top" wrapText="1"/>
      <protection hidden="1"/>
    </xf>
    <xf numFmtId="0" fontId="8" fillId="0" borderId="0" xfId="0" applyFont="1" applyAlignment="1" applyProtection="1">
      <alignment vertical="top" wrapText="1"/>
      <protection hidden="1"/>
    </xf>
    <xf numFmtId="0" fontId="8" fillId="0" borderId="6" xfId="0" applyFont="1" applyBorder="1" applyAlignment="1" applyProtection="1">
      <alignment horizontal="left" vertical="top" wrapText="1"/>
      <protection hidden="1"/>
    </xf>
    <xf numFmtId="0" fontId="9" fillId="0" borderId="12" xfId="0" applyFont="1" applyBorder="1" applyAlignment="1" applyProtection="1">
      <alignment horizontal="left" vertical="center" wrapText="1"/>
      <protection hidden="1"/>
    </xf>
    <xf numFmtId="0" fontId="9" fillId="0" borderId="3" xfId="0" applyFont="1" applyBorder="1" applyAlignment="1" applyProtection="1">
      <alignment horizontal="left" vertical="center" wrapText="1"/>
      <protection hidden="1"/>
    </xf>
    <xf numFmtId="0" fontId="9" fillId="0" borderId="9" xfId="0" applyFont="1" applyBorder="1" applyAlignment="1" applyProtection="1">
      <alignment horizontal="left" vertical="center" wrapText="1"/>
      <protection hidden="1"/>
    </xf>
    <xf numFmtId="0" fontId="8" fillId="0" borderId="20" xfId="0" applyFont="1" applyBorder="1" applyAlignment="1" applyProtection="1">
      <alignment horizontal="left" vertical="center" wrapText="1"/>
      <protection hidden="1"/>
    </xf>
    <xf numFmtId="0" fontId="9" fillId="0" borderId="12" xfId="0" applyFont="1" applyBorder="1" applyAlignment="1" applyProtection="1">
      <alignment horizontal="left" vertical="top" wrapText="1"/>
      <protection hidden="1"/>
    </xf>
    <xf numFmtId="0" fontId="9" fillId="0" borderId="3" xfId="0" applyFont="1" applyBorder="1" applyAlignment="1" applyProtection="1">
      <alignment horizontal="left" vertical="top" wrapText="1"/>
      <protection hidden="1"/>
    </xf>
    <xf numFmtId="0" fontId="9" fillId="0" borderId="9" xfId="0" applyFont="1" applyBorder="1" applyAlignment="1" applyProtection="1">
      <alignment horizontal="left" vertical="top" wrapText="1"/>
      <protection hidden="1"/>
    </xf>
    <xf numFmtId="0" fontId="8" fillId="0" borderId="7" xfId="0" applyFont="1" applyBorder="1" applyAlignment="1" applyProtection="1">
      <alignment horizontal="left" vertical="center" wrapText="1"/>
      <protection hidden="1"/>
    </xf>
    <xf numFmtId="0" fontId="8" fillId="0" borderId="1" xfId="0" applyFont="1" applyBorder="1" applyAlignment="1" applyProtection="1">
      <alignment horizontal="left" vertical="center" wrapText="1"/>
      <protection hidden="1"/>
    </xf>
    <xf numFmtId="0" fontId="8" fillId="0" borderId="1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8" fillId="0" borderId="9" xfId="0" applyFont="1" applyBorder="1" applyAlignment="1" applyProtection="1">
      <alignment horizontal="center" vertical="center" wrapText="1"/>
      <protection hidden="1"/>
    </xf>
    <xf numFmtId="0" fontId="9" fillId="0" borderId="0" xfId="0" applyFont="1" applyAlignment="1">
      <alignment horizontal="left" vertical="top" wrapText="1"/>
    </xf>
    <xf numFmtId="0" fontId="46" fillId="0" borderId="0" xfId="0" applyFont="1" applyAlignment="1">
      <alignment horizontal="left" vertical="top" wrapText="1"/>
    </xf>
    <xf numFmtId="0" fontId="9" fillId="0" borderId="6" xfId="0" applyFont="1" applyBorder="1" applyAlignment="1">
      <alignment horizontal="left" vertical="center" wrapText="1"/>
    </xf>
    <xf numFmtId="0" fontId="9" fillId="0" borderId="0" xfId="0" applyFont="1" applyAlignment="1">
      <alignment horizontal="left" vertical="center"/>
    </xf>
    <xf numFmtId="0" fontId="8" fillId="0" borderId="21" xfId="0" applyFont="1" applyBorder="1" applyAlignment="1" applyProtection="1">
      <alignment horizontal="left" vertical="center"/>
      <protection hidden="1"/>
    </xf>
    <xf numFmtId="0" fontId="8" fillId="0" borderId="54" xfId="0" applyFont="1" applyBorder="1" applyAlignment="1" applyProtection="1">
      <alignment horizontal="left" vertical="center"/>
      <protection hidden="1"/>
    </xf>
    <xf numFmtId="0" fontId="8" fillId="0" borderId="18" xfId="0" applyFont="1" applyBorder="1" applyAlignment="1" applyProtection="1">
      <alignment horizontal="left" vertical="center"/>
      <protection hidden="1"/>
    </xf>
    <xf numFmtId="0" fontId="8" fillId="0" borderId="32" xfId="0" applyFont="1" applyBorder="1" applyAlignment="1" applyProtection="1">
      <alignment horizontal="left" vertical="center" wrapText="1"/>
      <protection hidden="1"/>
    </xf>
    <xf numFmtId="0" fontId="8" fillId="0" borderId="51" xfId="0" applyFont="1" applyBorder="1" applyAlignment="1" applyProtection="1">
      <alignment horizontal="left" vertical="center" wrapText="1"/>
      <protection hidden="1"/>
    </xf>
    <xf numFmtId="0" fontId="8" fillId="0" borderId="46" xfId="0" applyFont="1" applyBorder="1" applyAlignment="1" applyProtection="1">
      <alignment horizontal="left" vertical="center" wrapText="1"/>
      <protection hidden="1"/>
    </xf>
    <xf numFmtId="0" fontId="8" fillId="2" borderId="7" xfId="0" applyFont="1" applyFill="1" applyBorder="1" applyAlignment="1" applyProtection="1">
      <alignment horizontal="left" vertical="top" wrapText="1"/>
      <protection locked="0"/>
    </xf>
    <xf numFmtId="0" fontId="8" fillId="0" borderId="33" xfId="0" applyFont="1" applyBorder="1" applyAlignment="1" applyProtection="1">
      <alignment horizontal="left" vertical="center" wrapText="1"/>
      <protection hidden="1"/>
    </xf>
    <xf numFmtId="0" fontId="8" fillId="0" borderId="34" xfId="0" applyFont="1" applyBorder="1" applyAlignment="1" applyProtection="1">
      <alignment horizontal="left" vertical="center" wrapText="1"/>
      <protection hidden="1"/>
    </xf>
    <xf numFmtId="0" fontId="34" fillId="2" borderId="6" xfId="0" applyFont="1" applyFill="1" applyBorder="1" applyAlignment="1" applyProtection="1">
      <alignment horizontal="left" vertical="center" wrapText="1"/>
      <protection locked="0"/>
    </xf>
    <xf numFmtId="0" fontId="21" fillId="0" borderId="0" xfId="0" applyFont="1" applyAlignment="1" applyProtection="1">
      <alignment horizontal="justify" vertical="center" wrapText="1"/>
      <protection hidden="1"/>
    </xf>
    <xf numFmtId="0" fontId="8" fillId="0" borderId="6" xfId="0" applyFont="1" applyBorder="1" applyAlignment="1" applyProtection="1">
      <alignment horizontal="center" vertical="top" wrapText="1"/>
      <protection hidden="1"/>
    </xf>
    <xf numFmtId="0" fontId="21" fillId="0" borderId="0" xfId="0" applyFont="1" applyAlignment="1" applyProtection="1">
      <alignment horizontal="justify" vertical="top" wrapText="1"/>
      <protection hidden="1"/>
    </xf>
    <xf numFmtId="0" fontId="21" fillId="0" borderId="4" xfId="0" applyFont="1" applyBorder="1" applyAlignment="1" applyProtection="1">
      <alignment horizontal="justify" vertical="top" wrapText="1"/>
      <protection hidden="1"/>
    </xf>
    <xf numFmtId="0" fontId="8" fillId="2" borderId="20" xfId="0" applyFont="1" applyFill="1" applyBorder="1" applyAlignment="1" applyProtection="1">
      <alignment horizontal="left" vertical="top" wrapText="1"/>
      <protection locked="0"/>
    </xf>
    <xf numFmtId="0" fontId="34" fillId="0" borderId="6" xfId="0" applyFont="1" applyBorder="1" applyAlignment="1" applyProtection="1">
      <alignment horizontal="left" vertical="center" wrapText="1"/>
      <protection hidden="1"/>
    </xf>
    <xf numFmtId="0" fontId="8" fillId="2" borderId="19" xfId="0" applyFont="1" applyFill="1" applyBorder="1" applyAlignment="1" applyProtection="1">
      <alignment horizontal="left" vertical="top" wrapText="1"/>
      <protection locked="0"/>
    </xf>
    <xf numFmtId="0" fontId="8" fillId="2" borderId="6" xfId="0" applyFont="1" applyFill="1" applyBorder="1" applyAlignment="1" applyProtection="1">
      <alignment horizontal="center" vertical="top" wrapText="1"/>
      <protection locked="0"/>
    </xf>
    <xf numFmtId="0" fontId="8" fillId="2" borderId="6" xfId="0" applyFont="1" applyFill="1" applyBorder="1" applyAlignment="1" applyProtection="1">
      <alignment horizontal="right" vertical="top" wrapText="1"/>
      <protection locked="0"/>
    </xf>
    <xf numFmtId="0" fontId="8" fillId="0" borderId="0" xfId="0" applyFont="1" applyAlignment="1" applyProtection="1">
      <alignment horizontal="left"/>
      <protection hidden="1"/>
    </xf>
    <xf numFmtId="0" fontId="8" fillId="2" borderId="12" xfId="0" applyFont="1" applyFill="1" applyBorder="1" applyAlignment="1" applyProtection="1">
      <alignment horizontal="center" vertical="top" wrapText="1"/>
      <protection locked="0"/>
    </xf>
    <xf numFmtId="0" fontId="8" fillId="2" borderId="3" xfId="0" applyFont="1" applyFill="1" applyBorder="1" applyAlignment="1" applyProtection="1">
      <alignment horizontal="center" vertical="top" wrapText="1"/>
      <protection locked="0"/>
    </xf>
    <xf numFmtId="0" fontId="8" fillId="2" borderId="9" xfId="0" applyFont="1" applyFill="1" applyBorder="1" applyAlignment="1" applyProtection="1">
      <alignment horizontal="center" vertical="top" wrapText="1"/>
      <protection locked="0"/>
    </xf>
    <xf numFmtId="0" fontId="9" fillId="0" borderId="0" xfId="0" applyFont="1" applyAlignment="1" applyProtection="1">
      <alignment horizontal="left" vertical="center" wrapText="1"/>
      <protection hidden="1"/>
    </xf>
    <xf numFmtId="0" fontId="9" fillId="0" borderId="0" xfId="0" applyFont="1" applyAlignment="1" applyProtection="1">
      <alignment vertical="center" wrapText="1"/>
      <protection hidden="1"/>
    </xf>
    <xf numFmtId="0" fontId="0" fillId="0" borderId="0" xfId="0" applyAlignment="1">
      <alignment wrapText="1"/>
    </xf>
    <xf numFmtId="173" fontId="9" fillId="0" borderId="0" xfId="0" applyNumberFormat="1" applyFont="1" applyAlignment="1" applyProtection="1">
      <alignment horizontal="left" vertical="center"/>
      <protection hidden="1"/>
    </xf>
    <xf numFmtId="0" fontId="7" fillId="0" borderId="6" xfId="0" applyFont="1" applyBorder="1" applyAlignment="1">
      <alignment horizontal="center" vertical="center" wrapText="1"/>
    </xf>
    <xf numFmtId="0" fontId="8" fillId="2" borderId="6" xfId="28" applyFont="1" applyFill="1" applyBorder="1" applyAlignment="1" applyProtection="1">
      <alignment horizontal="left" vertical="top" wrapText="1"/>
      <protection hidden="1"/>
    </xf>
    <xf numFmtId="0" fontId="8" fillId="0" borderId="0" xfId="28" applyFont="1" applyAlignment="1" applyProtection="1">
      <alignment horizontal="justify" vertical="center"/>
      <protection hidden="1"/>
    </xf>
    <xf numFmtId="0" fontId="8" fillId="0" borderId="6" xfId="28" applyFont="1" applyBorder="1" applyAlignment="1" applyProtection="1">
      <alignment horizontal="center" vertical="center" wrapText="1"/>
      <protection hidden="1"/>
    </xf>
    <xf numFmtId="0" fontId="9" fillId="0" borderId="0" xfId="28" applyFont="1" applyAlignment="1" applyProtection="1">
      <alignment horizontal="center" vertical="center"/>
      <protection hidden="1"/>
    </xf>
    <xf numFmtId="0" fontId="10" fillId="0" borderId="0" xfId="28" applyFont="1" applyAlignment="1" applyProtection="1">
      <alignment horizontal="center" vertical="center" wrapText="1"/>
      <protection hidden="1"/>
    </xf>
    <xf numFmtId="0" fontId="8" fillId="0" borderId="0" xfId="28" applyFont="1" applyAlignment="1" applyProtection="1">
      <alignment horizontal="justify" vertical="top"/>
      <protection hidden="1"/>
    </xf>
    <xf numFmtId="0" fontId="21" fillId="0" borderId="0" xfId="28" applyFont="1" applyAlignment="1" applyProtection="1">
      <alignment horizontal="left" vertical="center" wrapText="1"/>
      <protection hidden="1"/>
    </xf>
    <xf numFmtId="0" fontId="10" fillId="12" borderId="0" xfId="28" applyFont="1" applyFill="1" applyAlignment="1" applyProtection="1">
      <alignment horizontal="center" vertical="center" wrapText="1"/>
      <protection hidden="1"/>
    </xf>
    <xf numFmtId="0" fontId="9" fillId="13" borderId="0" xfId="28" applyFont="1" applyFill="1" applyAlignment="1" applyProtection="1">
      <alignment horizontal="center" vertical="center"/>
      <protection hidden="1"/>
    </xf>
    <xf numFmtId="0" fontId="9" fillId="0" borderId="0" xfId="28" applyFont="1" applyAlignment="1" applyProtection="1">
      <alignment horizontal="justify" vertical="center" wrapText="1"/>
      <protection hidden="1"/>
    </xf>
    <xf numFmtId="0" fontId="9" fillId="0" borderId="0" xfId="39" applyFont="1" applyAlignment="1" applyProtection="1">
      <alignment horizontal="left" vertical="center" wrapText="1"/>
      <protection hidden="1"/>
    </xf>
    <xf numFmtId="0" fontId="8" fillId="0" borderId="0" xfId="0" applyFont="1" applyAlignment="1" applyProtection="1">
      <alignment horizontal="justify" vertical="top" wrapText="1"/>
      <protection hidden="1"/>
    </xf>
    <xf numFmtId="0" fontId="82" fillId="0" borderId="0" xfId="0" applyFont="1" applyAlignment="1" applyProtection="1">
      <alignment horizontal="left" vertical="center" wrapText="1"/>
      <protection hidden="1"/>
    </xf>
    <xf numFmtId="0" fontId="9" fillId="7" borderId="6" xfId="0" applyFont="1" applyFill="1" applyBorder="1" applyAlignment="1" applyProtection="1">
      <alignment horizontal="center" vertical="center" wrapText="1"/>
      <protection hidden="1"/>
    </xf>
    <xf numFmtId="0" fontId="7" fillId="7" borderId="6" xfId="0" applyFont="1" applyFill="1" applyBorder="1" applyAlignment="1" applyProtection="1">
      <alignment horizontal="center" vertical="center"/>
      <protection hidden="1"/>
    </xf>
    <xf numFmtId="0" fontId="8" fillId="0" borderId="13"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9" fillId="13" borderId="0" xfId="0" applyFont="1" applyFill="1" applyAlignment="1" applyProtection="1">
      <alignment horizontal="center" vertical="center" wrapText="1"/>
      <protection hidden="1"/>
    </xf>
    <xf numFmtId="0" fontId="9" fillId="0" borderId="0" xfId="0" applyFont="1" applyAlignment="1" applyProtection="1">
      <alignment horizontal="left" vertical="center"/>
      <protection hidden="1"/>
    </xf>
    <xf numFmtId="0" fontId="4" fillId="0" borderId="0" xfId="34" applyFont="1" applyAlignment="1" applyProtection="1">
      <alignment horizontal="left" vertical="top"/>
      <protection hidden="1"/>
    </xf>
    <xf numFmtId="0" fontId="4" fillId="0" borderId="0" xfId="34" applyFont="1" applyAlignment="1" applyProtection="1">
      <alignment horizontal="left" vertical="top" wrapText="1"/>
      <protection hidden="1"/>
    </xf>
    <xf numFmtId="0" fontId="8" fillId="0" borderId="0" xfId="0" applyFont="1" applyAlignment="1" applyProtection="1">
      <alignment horizontal="left" vertical="center" wrapText="1" indent="2"/>
      <protection hidden="1"/>
    </xf>
    <xf numFmtId="172" fontId="8" fillId="0" borderId="0" xfId="0" applyNumberFormat="1" applyFont="1" applyAlignment="1" applyProtection="1">
      <alignment horizontal="justify" vertical="top" wrapText="1"/>
      <protection hidden="1"/>
    </xf>
    <xf numFmtId="0" fontId="8" fillId="2" borderId="6" xfId="0" applyFont="1" applyFill="1" applyBorder="1" applyAlignment="1" applyProtection="1">
      <alignment horizontal="left" vertical="center" wrapText="1"/>
      <protection locked="0"/>
    </xf>
    <xf numFmtId="0" fontId="8" fillId="0" borderId="5" xfId="0" applyFont="1" applyBorder="1" applyAlignment="1" applyProtection="1">
      <alignment horizontal="left" vertical="center" indent="2"/>
      <protection hidden="1"/>
    </xf>
    <xf numFmtId="0" fontId="8" fillId="2" borderId="5" xfId="0" applyFont="1" applyFill="1" applyBorder="1" applyAlignment="1" applyProtection="1">
      <alignment horizontal="left" vertical="center" wrapText="1"/>
      <protection locked="0"/>
    </xf>
    <xf numFmtId="0" fontId="8" fillId="0" borderId="0" xfId="0" applyFont="1" applyAlignment="1" applyProtection="1">
      <alignment horizontal="left" vertical="center" indent="2"/>
      <protection hidden="1"/>
    </xf>
    <xf numFmtId="0" fontId="8" fillId="0" borderId="43" xfId="0" applyFont="1" applyBorder="1" applyAlignment="1" applyProtection="1">
      <alignment horizontal="left" vertical="center" indent="2"/>
      <protection hidden="1"/>
    </xf>
    <xf numFmtId="0" fontId="8" fillId="0" borderId="0" xfId="0" applyFont="1" applyAlignment="1" applyProtection="1">
      <alignment horizontal="justify" vertical="top"/>
      <protection hidden="1"/>
    </xf>
    <xf numFmtId="0" fontId="8" fillId="0" borderId="26" xfId="0" applyFont="1" applyBorder="1" applyAlignment="1" applyProtection="1">
      <alignment horizontal="left" vertical="center" indent="2"/>
      <protection hidden="1"/>
    </xf>
    <xf numFmtId="172" fontId="27" fillId="0" borderId="0" xfId="0" applyNumberFormat="1" applyFont="1" applyAlignment="1" applyProtection="1">
      <alignment horizontal="justify" vertical="top" wrapText="1"/>
      <protection hidden="1"/>
    </xf>
    <xf numFmtId="0" fontId="8" fillId="2" borderId="0" xfId="0" applyFont="1" applyFill="1" applyAlignment="1" applyProtection="1">
      <alignment horizontal="center" vertical="center" wrapText="1"/>
      <protection locked="0"/>
    </xf>
    <xf numFmtId="0" fontId="8" fillId="2" borderId="0" xfId="0" applyFont="1" applyFill="1" applyAlignment="1" applyProtection="1">
      <alignment horizontal="left" vertical="center" wrapText="1"/>
      <protection locked="0"/>
    </xf>
    <xf numFmtId="173" fontId="8" fillId="0" borderId="0" xfId="0" applyNumberFormat="1" applyFont="1" applyAlignment="1" applyProtection="1">
      <alignment horizontal="left" vertical="center"/>
      <protection hidden="1"/>
    </xf>
    <xf numFmtId="0" fontId="9" fillId="12" borderId="0" xfId="0" applyFont="1" applyFill="1" applyAlignment="1" applyProtection="1">
      <alignment horizontal="justify" vertical="top" wrapText="1"/>
      <protection hidden="1"/>
    </xf>
    <xf numFmtId="0" fontId="8" fillId="4" borderId="0" xfId="0" applyFont="1" applyFill="1" applyAlignment="1" applyProtection="1">
      <alignment horizontal="justify" vertical="top" wrapText="1"/>
      <protection hidden="1"/>
    </xf>
    <xf numFmtId="0" fontId="9" fillId="4" borderId="0" xfId="0" applyFont="1" applyFill="1" applyAlignment="1" applyProtection="1">
      <alignment horizontal="justify" vertical="top" wrapText="1"/>
      <protection hidden="1"/>
    </xf>
    <xf numFmtId="0" fontId="23" fillId="0" borderId="0" xfId="0" applyFont="1" applyAlignment="1">
      <alignment horizontal="justify" vertical="top" wrapText="1"/>
    </xf>
    <xf numFmtId="0" fontId="8" fillId="0" borderId="6" xfId="0" applyFont="1" applyBorder="1" applyAlignment="1" applyProtection="1">
      <alignment horizontal="center" vertical="center"/>
      <protection hidden="1"/>
    </xf>
    <xf numFmtId="175" fontId="8" fillId="0" borderId="0" xfId="0" applyNumberFormat="1" applyFont="1" applyAlignment="1" applyProtection="1">
      <alignment horizontal="justify" vertical="top" wrapText="1"/>
      <protection hidden="1"/>
    </xf>
    <xf numFmtId="172" fontId="8" fillId="0" borderId="0" xfId="0" applyNumberFormat="1" applyFont="1" applyAlignment="1" applyProtection="1">
      <alignment horizontal="left" vertical="top" wrapText="1"/>
      <protection hidden="1"/>
    </xf>
    <xf numFmtId="0" fontId="58" fillId="0" borderId="0" xfId="0" applyFont="1" applyAlignment="1" applyProtection="1">
      <alignment horizontal="left" vertical="top" wrapText="1" indent="1"/>
      <protection hidden="1"/>
    </xf>
    <xf numFmtId="2" fontId="29" fillId="0" borderId="0" xfId="37" applyNumberFormat="1" applyFont="1" applyAlignment="1" applyProtection="1">
      <alignment horizontal="left" vertical="center"/>
      <protection hidden="1"/>
    </xf>
  </cellXfs>
  <cellStyles count="44">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 Style1" xfId="7" xr:uid="{00000000-0005-0000-0000-000006000000}"/>
    <cellStyle name="Comma  - Style2" xfId="8" xr:uid="{00000000-0005-0000-0000-000007000000}"/>
    <cellStyle name="Comma  - Style3" xfId="9" xr:uid="{00000000-0005-0000-0000-000008000000}"/>
    <cellStyle name="Comma  - Style4" xfId="10" xr:uid="{00000000-0005-0000-0000-000009000000}"/>
    <cellStyle name="Comma  - Style5" xfId="11" xr:uid="{00000000-0005-0000-0000-00000A000000}"/>
    <cellStyle name="Comma  - Style6" xfId="12" xr:uid="{00000000-0005-0000-0000-00000B000000}"/>
    <cellStyle name="Comma  - Style7" xfId="13" xr:uid="{00000000-0005-0000-0000-00000C000000}"/>
    <cellStyle name="Comma  - Style8" xfId="14" xr:uid="{00000000-0005-0000-0000-00000D000000}"/>
    <cellStyle name="Comma 2" xfId="15" xr:uid="{00000000-0005-0000-0000-00000E000000}"/>
    <cellStyle name="Comma 3" xfId="16" xr:uid="{00000000-0005-0000-0000-00000F000000}"/>
    <cellStyle name="Formula" xfId="17" xr:uid="{00000000-0005-0000-0000-000010000000}"/>
    <cellStyle name="Header1" xfId="18" xr:uid="{00000000-0005-0000-0000-000011000000}"/>
    <cellStyle name="Header2" xfId="19" xr:uid="{00000000-0005-0000-0000-000012000000}"/>
    <cellStyle name="Hyperlink" xfId="20" builtinId="8"/>
    <cellStyle name="Hypertextový odkaz" xfId="21" xr:uid="{00000000-0005-0000-0000-000014000000}"/>
    <cellStyle name="no dec" xfId="22" xr:uid="{00000000-0005-0000-0000-000015000000}"/>
    <cellStyle name="Normal" xfId="0" builtinId="0"/>
    <cellStyle name="Normal - Style1" xfId="23" xr:uid="{00000000-0005-0000-0000-000017000000}"/>
    <cellStyle name="Normal 2" xfId="24" xr:uid="{00000000-0005-0000-0000-000018000000}"/>
    <cellStyle name="Normal 2 2" xfId="25" xr:uid="{00000000-0005-0000-0000-000019000000}"/>
    <cellStyle name="Normal 2 3" xfId="26" xr:uid="{00000000-0005-0000-0000-00001A000000}"/>
    <cellStyle name="Normal 2_20 Price Schedule VOL III Rev-2" xfId="27" xr:uid="{00000000-0005-0000-0000-00001B000000}"/>
    <cellStyle name="Normal 3" xfId="28" xr:uid="{00000000-0005-0000-0000-00001C000000}"/>
    <cellStyle name="Normal 3 2" xfId="29" xr:uid="{00000000-0005-0000-0000-00001D000000}"/>
    <cellStyle name="Normal 3 3" xfId="30" xr:uid="{00000000-0005-0000-0000-00001E000000}"/>
    <cellStyle name="Normal 3_First Envelope - R2" xfId="31" xr:uid="{00000000-0005-0000-0000-00001F000000}"/>
    <cellStyle name="Normal 4" xfId="32" xr:uid="{00000000-0005-0000-0000-000020000000}"/>
    <cellStyle name="Normal 5" xfId="33" xr:uid="{00000000-0005-0000-0000-000021000000}"/>
    <cellStyle name="Normal_Annexures TW 04 2" xfId="34" xr:uid="{00000000-0005-0000-0000-000022000000}"/>
    <cellStyle name="Normal_Attach 3(JV)" xfId="35" xr:uid="{00000000-0005-0000-0000-000023000000}"/>
    <cellStyle name="Normal_Attacments TW 04" xfId="36" xr:uid="{00000000-0005-0000-0000-000024000000}"/>
    <cellStyle name="Normal_Entertainment Form" xfId="37" xr:uid="{00000000-0005-0000-0000-000025000000}"/>
    <cellStyle name="Normal_Price_Schedules for Insulator Package Rev-01" xfId="38" xr:uid="{00000000-0005-0000-0000-000026000000}"/>
    <cellStyle name="Normal_PRICE-SCHE Bihar-Rev-2-corrections" xfId="39" xr:uid="{00000000-0005-0000-0000-000027000000}"/>
    <cellStyle name="Normal_Sheet1" xfId="40" xr:uid="{00000000-0005-0000-0000-000028000000}"/>
    <cellStyle name="Popis" xfId="41" xr:uid="{00000000-0005-0000-0000-000029000000}"/>
    <cellStyle name="Sledovaný hypertextový odkaz" xfId="42" xr:uid="{00000000-0005-0000-0000-00002A000000}"/>
    <cellStyle name="Standard_BS14" xfId="43" xr:uid="{00000000-0005-0000-0000-00002B000000}"/>
  </cellStyles>
  <dxfs count="53">
    <dxf>
      <font>
        <condense val="0"/>
        <extend val="0"/>
        <u/>
        <color indexed="10"/>
      </font>
    </dxf>
    <dxf>
      <font>
        <strike/>
        <condense val="0"/>
        <extend val="0"/>
        <color auto="1"/>
      </font>
    </dxf>
    <dxf>
      <font>
        <strike/>
        <condense val="0"/>
        <extend val="0"/>
      </font>
    </dxf>
    <dxf>
      <font>
        <strike/>
        <condense val="0"/>
        <extend val="0"/>
      </font>
    </dxf>
    <dxf>
      <font>
        <strike/>
      </font>
    </dxf>
    <dxf>
      <font>
        <strike/>
      </font>
    </dxf>
    <dxf>
      <font>
        <color theme="0"/>
      </font>
      <fill>
        <patternFill patternType="none">
          <bgColor indexed="65"/>
        </patternFill>
      </fill>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lor rgb="FFFFFFFF"/>
      </font>
    </dxf>
    <dxf>
      <font>
        <condense val="0"/>
        <extend val="0"/>
        <color indexed="9"/>
      </font>
    </dxf>
    <dxf>
      <font>
        <condense val="0"/>
        <extend val="0"/>
        <color indexed="9"/>
      </font>
    </dxf>
    <dxf>
      <font>
        <color theme="0"/>
      </font>
    </dxf>
    <dxf>
      <font>
        <color theme="0"/>
      </font>
    </dxf>
    <dxf>
      <font>
        <color theme="0"/>
      </font>
    </dxf>
    <dxf>
      <font>
        <color theme="0"/>
      </font>
    </dxf>
    <dxf>
      <font>
        <condense val="0"/>
        <extend val="0"/>
        <color indexed="9"/>
      </font>
    </dxf>
    <dxf>
      <font>
        <color theme="0"/>
      </font>
    </dxf>
    <dxf>
      <font>
        <condense val="0"/>
        <extend val="0"/>
        <color indexed="9"/>
      </font>
    </dxf>
    <dxf>
      <font>
        <color theme="0"/>
      </font>
    </dxf>
    <dxf>
      <font>
        <color theme="0"/>
      </font>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lor theme="0"/>
      </font>
      <border>
        <left/>
        <right/>
        <top/>
        <bottom/>
      </border>
    </dxf>
    <dxf>
      <font>
        <strike val="0"/>
        <condense val="0"/>
        <extend val="0"/>
        <color indexed="9"/>
      </font>
      <fill>
        <patternFill patternType="none">
          <bgColor indexed="65"/>
        </patternFill>
      </fill>
      <border>
        <left/>
        <right/>
        <top/>
        <bottom/>
      </border>
    </dxf>
    <dxf>
      <font>
        <color theme="0"/>
        <name val="Cambria"/>
        <scheme val="none"/>
      </font>
      <fill>
        <patternFill patternType="solid">
          <bgColor theme="0"/>
        </patternFill>
      </fill>
    </dxf>
    <dxf>
      <font>
        <color indexed="9"/>
      </font>
      <fill>
        <patternFill patternType="none">
          <bgColor indexed="65"/>
        </patternFill>
      </fill>
    </dxf>
    <dxf>
      <font>
        <condense val="0"/>
        <extend val="0"/>
        <color auto="1"/>
      </font>
      <fill>
        <patternFill patternType="none">
          <bgColor indexed="65"/>
        </patternFill>
      </fill>
    </dxf>
    <dxf>
      <font>
        <color theme="0"/>
      </font>
      <fill>
        <patternFill patternType="none">
          <bgColor indexed="65"/>
        </patternFill>
      </fill>
    </dxf>
    <dxf>
      <font>
        <color indexed="9"/>
      </font>
      <fill>
        <patternFill patternType="none">
          <bgColor indexed="65"/>
        </patternFill>
      </fill>
    </dxf>
    <dxf>
      <font>
        <condense val="0"/>
        <extend val="0"/>
        <color indexed="9"/>
      </font>
    </dxf>
    <dxf>
      <font>
        <strike/>
      </font>
    </dxf>
    <dxf>
      <font>
        <strike val="0"/>
        <condense val="0"/>
        <extend val="0"/>
        <color indexed="9"/>
      </font>
      <fill>
        <patternFill patternType="none">
          <bgColor indexed="65"/>
        </patternFill>
      </fill>
      <border>
        <left/>
        <right/>
        <top/>
        <bottom/>
      </border>
    </dxf>
    <dxf>
      <font>
        <strike/>
      </font>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strike/>
        <condense val="0"/>
        <extend val="0"/>
        <color auto="1"/>
      </font>
      <fill>
        <patternFill patternType="none">
          <bgColor indexed="65"/>
        </patternFill>
      </fill>
    </dxf>
    <dxf>
      <font>
        <color indexed="13"/>
      </font>
    </dxf>
    <dxf>
      <font>
        <color indexed="9"/>
      </font>
    </dxf>
    <dxf>
      <font>
        <condense val="0"/>
        <extend val="0"/>
        <color indexed="9"/>
      </font>
    </dxf>
    <dxf>
      <font>
        <color theme="0"/>
      </font>
    </dxf>
    <dxf>
      <font>
        <strike/>
        <condense val="0"/>
        <extend val="0"/>
      </font>
    </dxf>
    <dxf>
      <font>
        <condense val="0"/>
        <extend val="0"/>
        <color indexed="9"/>
      </font>
      <fill>
        <patternFill patternType="none">
          <bgColor indexed="65"/>
        </patternFill>
      </fill>
      <border>
        <left/>
        <right/>
        <top/>
        <bottom/>
      </border>
    </dxf>
    <dxf>
      <font>
        <color theme="0"/>
      </font>
      <fill>
        <patternFill patternType="none">
          <bgColor indexed="65"/>
        </patternFill>
      </fill>
      <border>
        <left/>
        <right/>
        <top/>
        <bottom/>
      </border>
    </dxf>
    <dxf>
      <font>
        <condense val="0"/>
        <extend val="0"/>
        <color indexed="9"/>
      </font>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lor theme="0"/>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checked="Checked" fmlaLink="$H$20" lockText="1" noThreeD="1"/>
</file>

<file path=xl/ctrlProps/ctrlProp23.xml><?xml version="1.0" encoding="utf-8"?>
<formControlPr xmlns="http://schemas.microsoft.com/office/spreadsheetml/2009/9/main" objectType="Radio" firstButton="1" fmlaLink="$H$64" lockText="1" noThreeD="1"/>
</file>

<file path=xl/ctrlProps/ctrlProp24.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Names of Bidder'!A1"/></Relationships>
</file>

<file path=xl/drawings/_rels/drawing11.xml.rels><?xml version="1.0" encoding="UTF-8" standalone="yes"?>
<Relationships xmlns="http://schemas.openxmlformats.org/package/2006/relationships"><Relationship Id="rId1" Type="http://schemas.openxmlformats.org/officeDocument/2006/relationships/hyperlink" Target="#'Attach 7'!A1"/></Relationships>
</file>

<file path=xl/drawings/_rels/drawing12.xml.rels><?xml version="1.0" encoding="UTF-8" standalone="yes"?>
<Relationships xmlns="http://schemas.openxmlformats.org/package/2006/relationships"><Relationship Id="rId1" Type="http://schemas.openxmlformats.org/officeDocument/2006/relationships/hyperlink" Target="#'Attach 9'!A1"/></Relationships>
</file>

<file path=xl/drawings/_rels/drawing14.xml.rels><?xml version="1.0" encoding="UTF-8" standalone="yes"?>
<Relationships xmlns="http://schemas.openxmlformats.org/package/2006/relationships"><Relationship Id="rId1" Type="http://schemas.openxmlformats.org/officeDocument/2006/relationships/hyperlink" Target="#'Attach 11'!A1"/></Relationships>
</file>

<file path=xl/drawings/_rels/drawing15.xml.rels><?xml version="1.0" encoding="UTF-8" standalone="yes"?>
<Relationships xmlns="http://schemas.openxmlformats.org/package/2006/relationships"><Relationship Id="rId1" Type="http://schemas.openxmlformats.org/officeDocument/2006/relationships/hyperlink" Target="#'Attach 12'!A1"/></Relationships>
</file>

<file path=xl/drawings/_rels/drawing16.xml.rels><?xml version="1.0" encoding="UTF-8" standalone="yes"?>
<Relationships xmlns="http://schemas.openxmlformats.org/package/2006/relationships"><Relationship Id="rId1" Type="http://schemas.openxmlformats.org/officeDocument/2006/relationships/hyperlink" Target="#'Attach 13'!A1"/></Relationships>
</file>

<file path=xl/drawings/_rels/drawing17.xml.rels><?xml version="1.0" encoding="UTF-8" standalone="yes"?>
<Relationships xmlns="http://schemas.openxmlformats.org/package/2006/relationships"><Relationship Id="rId1" Type="http://schemas.openxmlformats.org/officeDocument/2006/relationships/hyperlink" Target="#'Attach 14'!A1"/></Relationships>
</file>

<file path=xl/drawings/_rels/drawing18.xml.rels><?xml version="1.0" encoding="UTF-8" standalone="yes"?>
<Relationships xmlns="http://schemas.openxmlformats.org/package/2006/relationships"><Relationship Id="rId1" Type="http://schemas.openxmlformats.org/officeDocument/2006/relationships/hyperlink" Target="#'Attach 14-IP'!A1"/></Relationships>
</file>

<file path=xl/drawings/_rels/drawing19.xml.rels><?xml version="1.0" encoding="UTF-8" standalone="yes"?>
<Relationships xmlns="http://schemas.openxmlformats.org/package/2006/relationships"><Relationship Id="rId1" Type="http://schemas.openxmlformats.org/officeDocument/2006/relationships/hyperlink" Target="#'Attach 15'!A1"/></Relationships>
</file>

<file path=xl/drawings/_rels/drawing2.xml.rels><?xml version="1.0" encoding="UTF-8" standalone="yes"?>
<Relationships xmlns="http://schemas.openxmlformats.org/package/2006/relationships"><Relationship Id="rId1" Type="http://schemas.openxmlformats.org/officeDocument/2006/relationships/hyperlink" Target="#'Attach 3(JV)'!A1"/></Relationships>
</file>

<file path=xl/drawings/_rels/drawing20.xml.rels><?xml version="1.0" encoding="UTF-8" standalone="yes"?>
<Relationships xmlns="http://schemas.openxmlformats.org/package/2006/relationships"><Relationship Id="rId1" Type="http://schemas.openxmlformats.org/officeDocument/2006/relationships/hyperlink" Target="#'Attach 16'!A1"/></Relationships>
</file>

<file path=xl/drawings/_rels/drawing21.xml.rels><?xml version="1.0" encoding="UTF-8" standalone="yes"?>
<Relationships xmlns="http://schemas.openxmlformats.org/package/2006/relationships"><Relationship Id="rId1" Type="http://schemas.openxmlformats.org/officeDocument/2006/relationships/hyperlink" Target="#'Attach 17'!A1"/></Relationships>
</file>

<file path=xl/drawings/_rels/drawing22.xml.rels><?xml version="1.0" encoding="UTF-8" standalone="yes"?>
<Relationships xmlns="http://schemas.openxmlformats.org/package/2006/relationships"><Relationship Id="rId2" Type="http://schemas.openxmlformats.org/officeDocument/2006/relationships/hyperlink" Target="#'Bid Form 1st Envelope '!Print_Area"/><Relationship Id="rId1" Type="http://schemas.openxmlformats.org/officeDocument/2006/relationships/hyperlink" Target="#'Attach 12'!A1"/></Relationships>
</file>

<file path=xl/drawings/_rels/drawing23.xml.rels><?xml version="1.0" encoding="UTF-8" standalone="yes"?>
<Relationships xmlns="http://schemas.openxmlformats.org/package/2006/relationships"><Relationship Id="rId2" Type="http://schemas.openxmlformats.org/officeDocument/2006/relationships/hyperlink" Target="#'Bid Form 1st Envelope '!Print_Area"/><Relationship Id="rId1" Type="http://schemas.openxmlformats.org/officeDocument/2006/relationships/hyperlink" Target="#'Bid Form 1st Envelope'!A1"/></Relationships>
</file>

<file path=xl/drawings/_rels/drawing24.xml.rels><?xml version="1.0" encoding="UTF-8" standalone="yes"?>
<Relationships xmlns="http://schemas.openxmlformats.org/package/2006/relationships"><Relationship Id="rId2" Type="http://schemas.openxmlformats.org/officeDocument/2006/relationships/hyperlink" Target="#'Bid Form 1st Envelope '!Print_Area"/><Relationship Id="rId1" Type="http://schemas.openxmlformats.org/officeDocument/2006/relationships/hyperlink" Target="#'Bid Form 1st Envelope'!A1"/></Relationships>
</file>

<file path=xl/drawings/_rels/drawing25.xml.rels><?xml version="1.0" encoding="UTF-8" standalone="yes"?>
<Relationships xmlns="http://schemas.openxmlformats.org/package/2006/relationships"><Relationship Id="rId2" Type="http://schemas.openxmlformats.org/officeDocument/2006/relationships/hyperlink" Target="#'Bid Form 1st Envelope '!Print_Area"/><Relationship Id="rId1" Type="http://schemas.openxmlformats.org/officeDocument/2006/relationships/hyperlink" Target="#'Bid Form 1st Envelope'!A1"/></Relationships>
</file>

<file path=xl/drawings/_rels/drawing26.xml.rels><?xml version="1.0" encoding="UTF-8" standalone="yes"?>
<Relationships xmlns="http://schemas.openxmlformats.org/package/2006/relationships"><Relationship Id="rId2" Type="http://schemas.openxmlformats.org/officeDocument/2006/relationships/hyperlink" Target="#'Bid Form 1st Envelope '!Print_Area"/><Relationship Id="rId1" Type="http://schemas.openxmlformats.org/officeDocument/2006/relationships/hyperlink" Target="#'Bid Form 1st Envelope'!A1"/></Relationships>
</file>

<file path=xl/drawings/_rels/drawing27.xml.rels><?xml version="1.0" encoding="UTF-8" standalone="yes"?>
<Relationships xmlns="http://schemas.openxmlformats.org/package/2006/relationships"><Relationship Id="rId1" Type="http://schemas.openxmlformats.org/officeDocument/2006/relationships/hyperlink" Target="#Cover!A1"/></Relationships>
</file>

<file path=xl/drawings/_rels/drawing3.xml.rels><?xml version="1.0" encoding="UTF-8" standalone="yes"?>
<Relationships xmlns="http://schemas.openxmlformats.org/package/2006/relationships"><Relationship Id="rId1" Type="http://schemas.openxmlformats.org/officeDocument/2006/relationships/hyperlink" Target="#'Attach 3(QR)'!A1"/></Relationships>
</file>

<file path=xl/drawings/_rels/drawing4.xml.rels><?xml version="1.0" encoding="UTF-8" standalone="yes"?>
<Relationships xmlns="http://schemas.openxmlformats.org/package/2006/relationships"><Relationship Id="rId1" Type="http://schemas.openxmlformats.org/officeDocument/2006/relationships/hyperlink" Target="#'Attach 4'!A1"/></Relationships>
</file>

<file path=xl/drawings/_rels/drawing5.xml.rels><?xml version="1.0" encoding="UTF-8" standalone="yes"?>
<Relationships xmlns="http://schemas.openxmlformats.org/package/2006/relationships"><Relationship Id="rId1" Type="http://schemas.openxmlformats.org/officeDocument/2006/relationships/hyperlink" Target="#'Attach 4 (A)'!A1"/></Relationships>
</file>

<file path=xl/drawings/_rels/drawing6.xml.rels><?xml version="1.0" encoding="UTF-8" standalone="yes"?>
<Relationships xmlns="http://schemas.openxmlformats.org/package/2006/relationships"><Relationship Id="rId1" Type="http://schemas.openxmlformats.org/officeDocument/2006/relationships/hyperlink" Target="#'Attach 4 (B)'!A1"/></Relationships>
</file>

<file path=xl/drawings/_rels/drawing7.xml.rels><?xml version="1.0" encoding="UTF-8" standalone="yes"?>
<Relationships xmlns="http://schemas.openxmlformats.org/package/2006/relationships"><Relationship Id="rId1" Type="http://schemas.openxmlformats.org/officeDocument/2006/relationships/hyperlink" Target="#'Attach 5'!A1"/></Relationships>
</file>

<file path=xl/drawings/_rels/drawing8.xml.rels><?xml version="1.0" encoding="UTF-8" standalone="yes"?>
<Relationships xmlns="http://schemas.openxmlformats.org/package/2006/relationships"><Relationship Id="rId1" Type="http://schemas.openxmlformats.org/officeDocument/2006/relationships/hyperlink" Target="#'Attach 6'!A1"/></Relationships>
</file>

<file path=xl/drawings/drawing1.xml><?xml version="1.0" encoding="utf-8"?>
<xdr:wsDr xmlns:xdr="http://schemas.openxmlformats.org/drawingml/2006/spreadsheetDrawing" xmlns:a="http://schemas.openxmlformats.org/drawingml/2006/main">
  <xdr:twoCellAnchor>
    <xdr:from>
      <xdr:col>1</xdr:col>
      <xdr:colOff>9525</xdr:colOff>
      <xdr:row>13</xdr:row>
      <xdr:rowOff>15240</xdr:rowOff>
    </xdr:from>
    <xdr:to>
      <xdr:col>5</xdr:col>
      <xdr:colOff>0</xdr:colOff>
      <xdr:row>14</xdr:row>
      <xdr:rowOff>19234</xdr:rowOff>
    </xdr:to>
    <xdr:sp macro="" textlink="">
      <xdr:nvSpPr>
        <xdr:cNvPr id="2050" name="Text Box 2">
          <a:hlinkClick xmlns:r="http://schemas.openxmlformats.org/officeDocument/2006/relationships" r:id="rId1" tooltip="Click Here to Proceed"/>
          <a:extLst>
            <a:ext uri="{FF2B5EF4-FFF2-40B4-BE49-F238E27FC236}">
              <a16:creationId xmlns:a16="http://schemas.microsoft.com/office/drawing/2014/main" id="{00000000-0008-0000-0100-000002080000}"/>
            </a:ext>
          </a:extLst>
        </xdr:cNvPr>
        <xdr:cNvSpPr txBox="1">
          <a:spLocks noChangeArrowheads="1"/>
        </xdr:cNvSpPr>
      </xdr:nvSpPr>
      <xdr:spPr bwMode="auto">
        <a:xfrm>
          <a:off x="666750" y="3609975"/>
          <a:ext cx="7581900" cy="295275"/>
        </a:xfrm>
        <a:prstGeom prst="rect">
          <a:avLst/>
        </a:prstGeom>
        <a:solidFill>
          <a:srgbClr val="FFCC99"/>
        </a:solidFill>
        <a:ln w="6350">
          <a:solidFill>
            <a:srgbClr val="000000"/>
          </a:solidFill>
          <a:miter lim="800000"/>
          <a:headEnd/>
          <a:tailEnd/>
        </a:ln>
      </xdr:spPr>
      <xdr:txBody>
        <a:bodyPr vertOverflow="clip" wrap="square" lIns="27432" tIns="32004" rIns="27432" bIns="32004" anchor="ctr" upright="1"/>
        <a:lstStyle/>
        <a:p>
          <a:pPr algn="ctr" rtl="1">
            <a:defRPr sz="1000"/>
          </a:pPr>
          <a:r>
            <a:rPr lang="en-US" sz="1200" b="1" i="0" strike="noStrike">
              <a:solidFill>
                <a:srgbClr val="000000"/>
              </a:solidFill>
              <a:latin typeface="Book Antiqua"/>
            </a:rPr>
            <a:t>Click to Proceed</a:t>
          </a:r>
        </a:p>
      </xdr:txBody>
    </xdr:sp>
    <xdr:clientData/>
  </xdr:twoCellAnchor>
  <xdr:twoCellAnchor editAs="oneCell">
    <xdr:from>
      <xdr:col>1</xdr:col>
      <xdr:colOff>485775</xdr:colOff>
      <xdr:row>15</xdr:row>
      <xdr:rowOff>57150</xdr:rowOff>
    </xdr:from>
    <xdr:to>
      <xdr:col>2</xdr:col>
      <xdr:colOff>2343150</xdr:colOff>
      <xdr:row>17</xdr:row>
      <xdr:rowOff>276225</xdr:rowOff>
    </xdr:to>
    <xdr:pic>
      <xdr:nvPicPr>
        <xdr:cNvPr id="1842" name="Picture 9">
          <a:extLst>
            <a:ext uri="{FF2B5EF4-FFF2-40B4-BE49-F238E27FC236}">
              <a16:creationId xmlns:a16="http://schemas.microsoft.com/office/drawing/2014/main" id="{00000000-0008-0000-0100-00003207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0" y="5295900"/>
          <a:ext cx="24479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2600325</xdr:colOff>
      <xdr:row>15</xdr:row>
      <xdr:rowOff>95250</xdr:rowOff>
    </xdr:from>
    <xdr:to>
      <xdr:col>4</xdr:col>
      <xdr:colOff>714375</xdr:colOff>
      <xdr:row>18</xdr:row>
      <xdr:rowOff>47625</xdr:rowOff>
    </xdr:to>
    <xdr:pic>
      <xdr:nvPicPr>
        <xdr:cNvPr id="1843" name="Picture 10">
          <a:extLst>
            <a:ext uri="{FF2B5EF4-FFF2-40B4-BE49-F238E27FC236}">
              <a16:creationId xmlns:a16="http://schemas.microsoft.com/office/drawing/2014/main" id="{00000000-0008-0000-0100-000033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2981" t="27950" r="31090" b="55093"/>
        <a:stretch>
          <a:fillRect/>
        </a:stretch>
      </xdr:blipFill>
      <xdr:spPr bwMode="auto">
        <a:xfrm>
          <a:off x="4105275" y="5334000"/>
          <a:ext cx="40005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914400</xdr:colOff>
          <xdr:row>21</xdr:row>
          <xdr:rowOff>0</xdr:rowOff>
        </xdr:from>
        <xdr:to>
          <xdr:col>4</xdr:col>
          <xdr:colOff>914400</xdr:colOff>
          <xdr:row>26</xdr:row>
          <xdr:rowOff>152400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A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104775</xdr:colOff>
      <xdr:row>0</xdr:row>
      <xdr:rowOff>47625</xdr:rowOff>
    </xdr:from>
    <xdr:to>
      <xdr:col>6</xdr:col>
      <xdr:colOff>600075</xdr:colOff>
      <xdr:row>2</xdr:row>
      <xdr:rowOff>600075</xdr:rowOff>
    </xdr:to>
    <xdr:grpSp>
      <xdr:nvGrpSpPr>
        <xdr:cNvPr id="98488" name="Group 1">
          <a:hlinkClick xmlns:r="http://schemas.openxmlformats.org/officeDocument/2006/relationships" r:id="rId1" tooltip="Click for Next Attachment"/>
          <a:extLst>
            <a:ext uri="{FF2B5EF4-FFF2-40B4-BE49-F238E27FC236}">
              <a16:creationId xmlns:a16="http://schemas.microsoft.com/office/drawing/2014/main" id="{00000000-0008-0000-0B00-0000B8800100}"/>
            </a:ext>
          </a:extLst>
        </xdr:cNvPr>
        <xdr:cNvGrpSpPr>
          <a:grpSpLocks/>
        </xdr:cNvGrpSpPr>
      </xdr:nvGrpSpPr>
      <xdr:grpSpPr bwMode="auto">
        <a:xfrm>
          <a:off x="6696075" y="47625"/>
          <a:ext cx="1104900" cy="895350"/>
          <a:chOff x="738" y="5"/>
          <a:chExt cx="116" cy="73"/>
        </a:xfrm>
      </xdr:grpSpPr>
      <xdr:sp macro="" textlink="">
        <xdr:nvSpPr>
          <xdr:cNvPr id="98490" name="AutoShape 2">
            <a:extLst>
              <a:ext uri="{FF2B5EF4-FFF2-40B4-BE49-F238E27FC236}">
                <a16:creationId xmlns:a16="http://schemas.microsoft.com/office/drawing/2014/main" id="{00000000-0008-0000-0B00-0000BA80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0243" name="Text Box 3">
            <a:extLst>
              <a:ext uri="{FF2B5EF4-FFF2-40B4-BE49-F238E27FC236}">
                <a16:creationId xmlns:a16="http://schemas.microsoft.com/office/drawing/2014/main" id="{00000000-0008-0000-0B00-00000328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twoCellAnchor>
    <xdr:from>
      <xdr:col>4</xdr:col>
      <xdr:colOff>9525</xdr:colOff>
      <xdr:row>21</xdr:row>
      <xdr:rowOff>9525</xdr:rowOff>
    </xdr:from>
    <xdr:to>
      <xdr:col>4</xdr:col>
      <xdr:colOff>2257083</xdr:colOff>
      <xdr:row>21</xdr:row>
      <xdr:rowOff>187637</xdr:rowOff>
    </xdr:to>
    <xdr:sp macro="" textlink="">
      <xdr:nvSpPr>
        <xdr:cNvPr id="2" name="Text Box 15">
          <a:extLst>
            <a:ext uri="{FF2B5EF4-FFF2-40B4-BE49-F238E27FC236}">
              <a16:creationId xmlns:a16="http://schemas.microsoft.com/office/drawing/2014/main" id="{00000000-0008-0000-0B00-000002000000}"/>
            </a:ext>
          </a:extLst>
        </xdr:cNvPr>
        <xdr:cNvSpPr txBox="1">
          <a:spLocks noChangeArrowheads="1"/>
        </xdr:cNvSpPr>
      </xdr:nvSpPr>
      <xdr:spPr bwMode="auto">
        <a:xfrm>
          <a:off x="3981450" y="6000750"/>
          <a:ext cx="2238375" cy="171450"/>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FF"/>
              </a:solidFill>
              <a:latin typeface="Book Antiqua"/>
            </a:rPr>
            <a:t>Tick if you want to add extra sheet</a:t>
          </a: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2209800</xdr:colOff>
          <xdr:row>21</xdr:row>
          <xdr:rowOff>0</xdr:rowOff>
        </xdr:from>
        <xdr:to>
          <xdr:col>4</xdr:col>
          <xdr:colOff>2514600</xdr:colOff>
          <xdr:row>22</xdr:row>
          <xdr:rowOff>9525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B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5</xdr:col>
      <xdr:colOff>409575</xdr:colOff>
      <xdr:row>0</xdr:row>
      <xdr:rowOff>47625</xdr:rowOff>
    </xdr:from>
    <xdr:to>
      <xdr:col>7</xdr:col>
      <xdr:colOff>295275</xdr:colOff>
      <xdr:row>2</xdr:row>
      <xdr:rowOff>304800</xdr:rowOff>
    </xdr:to>
    <xdr:grpSp>
      <xdr:nvGrpSpPr>
        <xdr:cNvPr id="108634" name="Group 1">
          <a:hlinkClick xmlns:r="http://schemas.openxmlformats.org/officeDocument/2006/relationships" r:id="rId1" tooltip="Click for Next Attachment"/>
          <a:extLst>
            <a:ext uri="{FF2B5EF4-FFF2-40B4-BE49-F238E27FC236}">
              <a16:creationId xmlns:a16="http://schemas.microsoft.com/office/drawing/2014/main" id="{00000000-0008-0000-0C00-00005AA80100}"/>
            </a:ext>
          </a:extLst>
        </xdr:cNvPr>
        <xdr:cNvGrpSpPr>
          <a:grpSpLocks/>
        </xdr:cNvGrpSpPr>
      </xdr:nvGrpSpPr>
      <xdr:grpSpPr bwMode="auto">
        <a:xfrm>
          <a:off x="7153275" y="47625"/>
          <a:ext cx="1104900" cy="676275"/>
          <a:chOff x="738" y="5"/>
          <a:chExt cx="116" cy="73"/>
        </a:xfrm>
      </xdr:grpSpPr>
      <xdr:sp macro="" textlink="">
        <xdr:nvSpPr>
          <xdr:cNvPr id="108635" name="AutoShape 2">
            <a:extLst>
              <a:ext uri="{FF2B5EF4-FFF2-40B4-BE49-F238E27FC236}">
                <a16:creationId xmlns:a16="http://schemas.microsoft.com/office/drawing/2014/main" id="{00000000-0008-0000-0C00-00005BA8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7" name="Text Box 3">
            <a:extLst>
              <a:ext uri="{FF2B5EF4-FFF2-40B4-BE49-F238E27FC236}">
                <a16:creationId xmlns:a16="http://schemas.microsoft.com/office/drawing/2014/main" id="{00000000-0008-0000-0C00-000007000000}"/>
              </a:ext>
            </a:extLst>
          </xdr:cNvPr>
          <xdr:cNvSpPr txBox="1">
            <a:spLocks noChangeArrowheads="1"/>
          </xdr:cNvSpPr>
        </xdr:nvSpPr>
        <xdr:spPr bwMode="auto">
          <a:xfrm>
            <a:off x="753" y="24"/>
            <a:ext cx="98"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0</xdr:colOff>
      <xdr:row>2</xdr:row>
      <xdr:rowOff>0</xdr:rowOff>
    </xdr:from>
    <xdr:to>
      <xdr:col>10</xdr:col>
      <xdr:colOff>333375</xdr:colOff>
      <xdr:row>3</xdr:row>
      <xdr:rowOff>152400</xdr:rowOff>
    </xdr:to>
    <xdr:grpSp>
      <xdr:nvGrpSpPr>
        <xdr:cNvPr id="2" name="Group 1">
          <a:extLst>
            <a:ext uri="{FF2B5EF4-FFF2-40B4-BE49-F238E27FC236}">
              <a16:creationId xmlns:a16="http://schemas.microsoft.com/office/drawing/2014/main" id="{215A3406-DA97-43B8-8747-AE96913E7236}"/>
            </a:ext>
          </a:extLst>
        </xdr:cNvPr>
        <xdr:cNvGrpSpPr>
          <a:grpSpLocks/>
        </xdr:cNvGrpSpPr>
      </xdr:nvGrpSpPr>
      <xdr:grpSpPr bwMode="auto">
        <a:xfrm>
          <a:off x="7620000" y="465667"/>
          <a:ext cx="1561042" cy="924983"/>
          <a:chOff x="6962775" y="47625"/>
          <a:chExt cx="2139950" cy="887942"/>
        </a:xfrm>
      </xdr:grpSpPr>
      <xdr:sp macro="" textlink="">
        <xdr:nvSpPr>
          <xdr:cNvPr id="3" name="AutoShape 2">
            <a:extLst>
              <a:ext uri="{FF2B5EF4-FFF2-40B4-BE49-F238E27FC236}">
                <a16:creationId xmlns:a16="http://schemas.microsoft.com/office/drawing/2014/main" id="{7F3C1FA4-0388-FFF8-1B87-3B715D4A27A4}"/>
              </a:ext>
            </a:extLst>
          </xdr:cNvPr>
          <xdr:cNvSpPr>
            <a:spLocks noChangeArrowheads="1"/>
          </xdr:cNvSpPr>
        </xdr:nvSpPr>
        <xdr:spPr bwMode="auto">
          <a:xfrm>
            <a:off x="6962775" y="47625"/>
            <a:ext cx="2139950" cy="887942"/>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A43CCE6B-222A-442E-17A6-B4758A8F4891}"/>
              </a:ext>
            </a:extLst>
          </xdr:cNvPr>
          <xdr:cNvSpPr txBox="1">
            <a:spLocks noChangeArrowheads="1"/>
          </xdr:cNvSpPr>
        </xdr:nvSpPr>
        <xdr:spPr bwMode="auto">
          <a:xfrm>
            <a:off x="7159703" y="277265"/>
            <a:ext cx="1811737" cy="466935"/>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123825</xdr:colOff>
      <xdr:row>0</xdr:row>
      <xdr:rowOff>38100</xdr:rowOff>
    </xdr:from>
    <xdr:to>
      <xdr:col>7</xdr:col>
      <xdr:colOff>9525</xdr:colOff>
      <xdr:row>2</xdr:row>
      <xdr:rowOff>314325</xdr:rowOff>
    </xdr:to>
    <xdr:grpSp>
      <xdr:nvGrpSpPr>
        <xdr:cNvPr id="110682" name="Group 1">
          <a:hlinkClick xmlns:r="http://schemas.openxmlformats.org/officeDocument/2006/relationships" r:id="rId1" tooltip="Click for Next Attachment"/>
          <a:extLst>
            <a:ext uri="{FF2B5EF4-FFF2-40B4-BE49-F238E27FC236}">
              <a16:creationId xmlns:a16="http://schemas.microsoft.com/office/drawing/2014/main" id="{00000000-0008-0000-0E00-00005AB00100}"/>
            </a:ext>
          </a:extLst>
        </xdr:cNvPr>
        <xdr:cNvGrpSpPr>
          <a:grpSpLocks/>
        </xdr:cNvGrpSpPr>
      </xdr:nvGrpSpPr>
      <xdr:grpSpPr bwMode="auto">
        <a:xfrm>
          <a:off x="6810375" y="38100"/>
          <a:ext cx="1104900" cy="695325"/>
          <a:chOff x="738" y="5"/>
          <a:chExt cx="116" cy="73"/>
        </a:xfrm>
      </xdr:grpSpPr>
      <xdr:sp macro="" textlink="">
        <xdr:nvSpPr>
          <xdr:cNvPr id="110683" name="AutoShape 2">
            <a:extLst>
              <a:ext uri="{FF2B5EF4-FFF2-40B4-BE49-F238E27FC236}">
                <a16:creationId xmlns:a16="http://schemas.microsoft.com/office/drawing/2014/main" id="{00000000-0008-0000-0E00-00005BB0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E00-00000334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152400</xdr:colOff>
      <xdr:row>0</xdr:row>
      <xdr:rowOff>57150</xdr:rowOff>
    </xdr:from>
    <xdr:to>
      <xdr:col>7</xdr:col>
      <xdr:colOff>38100</xdr:colOff>
      <xdr:row>2</xdr:row>
      <xdr:rowOff>333375</xdr:rowOff>
    </xdr:to>
    <xdr:grpSp>
      <xdr:nvGrpSpPr>
        <xdr:cNvPr id="111706" name="Group 1">
          <a:hlinkClick xmlns:r="http://schemas.openxmlformats.org/officeDocument/2006/relationships" r:id="rId1" tooltip="Click for Next Attachment"/>
          <a:extLst>
            <a:ext uri="{FF2B5EF4-FFF2-40B4-BE49-F238E27FC236}">
              <a16:creationId xmlns:a16="http://schemas.microsoft.com/office/drawing/2014/main" id="{00000000-0008-0000-0F00-00005AB40100}"/>
            </a:ext>
          </a:extLst>
        </xdr:cNvPr>
        <xdr:cNvGrpSpPr>
          <a:grpSpLocks/>
        </xdr:cNvGrpSpPr>
      </xdr:nvGrpSpPr>
      <xdr:grpSpPr bwMode="auto">
        <a:xfrm>
          <a:off x="6791325" y="57150"/>
          <a:ext cx="1104900" cy="733425"/>
          <a:chOff x="738" y="5"/>
          <a:chExt cx="116" cy="73"/>
        </a:xfrm>
      </xdr:grpSpPr>
      <xdr:sp macro="" textlink="">
        <xdr:nvSpPr>
          <xdr:cNvPr id="111707" name="AutoShape 2">
            <a:extLst>
              <a:ext uri="{FF2B5EF4-FFF2-40B4-BE49-F238E27FC236}">
                <a16:creationId xmlns:a16="http://schemas.microsoft.com/office/drawing/2014/main" id="{00000000-0008-0000-0F00-00005BB4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4339" name="Text Box 3">
            <a:extLst>
              <a:ext uri="{FF2B5EF4-FFF2-40B4-BE49-F238E27FC236}">
                <a16:creationId xmlns:a16="http://schemas.microsoft.com/office/drawing/2014/main" id="{00000000-0008-0000-0F00-00000338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133350</xdr:colOff>
      <xdr:row>0</xdr:row>
      <xdr:rowOff>47625</xdr:rowOff>
    </xdr:from>
    <xdr:to>
      <xdr:col>7</xdr:col>
      <xdr:colOff>19050</xdr:colOff>
      <xdr:row>2</xdr:row>
      <xdr:rowOff>323850</xdr:rowOff>
    </xdr:to>
    <xdr:grpSp>
      <xdr:nvGrpSpPr>
        <xdr:cNvPr id="96698" name="Group 1">
          <a:hlinkClick xmlns:r="http://schemas.openxmlformats.org/officeDocument/2006/relationships" r:id="rId1" tooltip="Click for Next Attachment"/>
          <a:extLst>
            <a:ext uri="{FF2B5EF4-FFF2-40B4-BE49-F238E27FC236}">
              <a16:creationId xmlns:a16="http://schemas.microsoft.com/office/drawing/2014/main" id="{00000000-0008-0000-1000-0000BA790100}"/>
            </a:ext>
          </a:extLst>
        </xdr:cNvPr>
        <xdr:cNvGrpSpPr>
          <a:grpSpLocks/>
        </xdr:cNvGrpSpPr>
      </xdr:nvGrpSpPr>
      <xdr:grpSpPr bwMode="auto">
        <a:xfrm>
          <a:off x="7640782" y="47625"/>
          <a:ext cx="472786" cy="691861"/>
          <a:chOff x="738" y="5"/>
          <a:chExt cx="116" cy="73"/>
        </a:xfrm>
      </xdr:grpSpPr>
      <xdr:sp macro="" textlink="">
        <xdr:nvSpPr>
          <xdr:cNvPr id="96700" name="AutoShape 2">
            <a:extLst>
              <a:ext uri="{FF2B5EF4-FFF2-40B4-BE49-F238E27FC236}">
                <a16:creationId xmlns:a16="http://schemas.microsoft.com/office/drawing/2014/main" id="{00000000-0008-0000-1000-0000BC79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5363" name="Text Box 3">
            <a:extLst>
              <a:ext uri="{FF2B5EF4-FFF2-40B4-BE49-F238E27FC236}">
                <a16:creationId xmlns:a16="http://schemas.microsoft.com/office/drawing/2014/main" id="{00000000-0008-0000-1000-0000033C0000}"/>
              </a:ext>
            </a:extLst>
          </xdr:cNvPr>
          <xdr:cNvSpPr txBox="1">
            <a:spLocks noChangeArrowheads="1"/>
          </xdr:cNvSpPr>
        </xdr:nvSpPr>
        <xdr:spPr bwMode="auto">
          <a:xfrm>
            <a:off x="752" y="23"/>
            <a:ext cx="104"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333375</xdr:rowOff>
    </xdr:to>
    <xdr:grpSp>
      <xdr:nvGrpSpPr>
        <xdr:cNvPr id="112730" name="Group 1">
          <a:hlinkClick xmlns:r="http://schemas.openxmlformats.org/officeDocument/2006/relationships" r:id="rId1" tooltip="Click for Next Attachment"/>
          <a:extLst>
            <a:ext uri="{FF2B5EF4-FFF2-40B4-BE49-F238E27FC236}">
              <a16:creationId xmlns:a16="http://schemas.microsoft.com/office/drawing/2014/main" id="{00000000-0008-0000-1100-00005AB80100}"/>
            </a:ext>
          </a:extLst>
        </xdr:cNvPr>
        <xdr:cNvGrpSpPr>
          <a:grpSpLocks/>
        </xdr:cNvGrpSpPr>
      </xdr:nvGrpSpPr>
      <xdr:grpSpPr bwMode="auto">
        <a:xfrm>
          <a:off x="6496050" y="47625"/>
          <a:ext cx="1104900" cy="704850"/>
          <a:chOff x="738" y="5"/>
          <a:chExt cx="116" cy="73"/>
        </a:xfrm>
      </xdr:grpSpPr>
      <xdr:sp macro="" textlink="">
        <xdr:nvSpPr>
          <xdr:cNvPr id="112731" name="AutoShape 2">
            <a:extLst>
              <a:ext uri="{FF2B5EF4-FFF2-40B4-BE49-F238E27FC236}">
                <a16:creationId xmlns:a16="http://schemas.microsoft.com/office/drawing/2014/main" id="{00000000-0008-0000-1100-00005BB8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6387" name="Text Box 3">
            <a:extLst>
              <a:ext uri="{FF2B5EF4-FFF2-40B4-BE49-F238E27FC236}">
                <a16:creationId xmlns:a16="http://schemas.microsoft.com/office/drawing/2014/main" id="{00000000-0008-0000-1100-0000034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323850</xdr:rowOff>
    </xdr:to>
    <xdr:grpSp>
      <xdr:nvGrpSpPr>
        <xdr:cNvPr id="113754" name="Group 1">
          <a:hlinkClick xmlns:r="http://schemas.openxmlformats.org/officeDocument/2006/relationships" r:id="rId1" tooltip="Click for Next Attachment"/>
          <a:extLst>
            <a:ext uri="{FF2B5EF4-FFF2-40B4-BE49-F238E27FC236}">
              <a16:creationId xmlns:a16="http://schemas.microsoft.com/office/drawing/2014/main" id="{00000000-0008-0000-1200-00005ABC0100}"/>
            </a:ext>
          </a:extLst>
        </xdr:cNvPr>
        <xdr:cNvGrpSpPr>
          <a:grpSpLocks/>
        </xdr:cNvGrpSpPr>
      </xdr:nvGrpSpPr>
      <xdr:grpSpPr bwMode="auto">
        <a:xfrm>
          <a:off x="6677025" y="47625"/>
          <a:ext cx="1104900" cy="695325"/>
          <a:chOff x="738" y="5"/>
          <a:chExt cx="116" cy="73"/>
        </a:xfrm>
      </xdr:grpSpPr>
      <xdr:sp macro="" textlink="">
        <xdr:nvSpPr>
          <xdr:cNvPr id="113755" name="AutoShape 2">
            <a:extLst>
              <a:ext uri="{FF2B5EF4-FFF2-40B4-BE49-F238E27FC236}">
                <a16:creationId xmlns:a16="http://schemas.microsoft.com/office/drawing/2014/main" id="{00000000-0008-0000-1200-00005BBC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2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438150</xdr:colOff>
      <xdr:row>1</xdr:row>
      <xdr:rowOff>47625</xdr:rowOff>
    </xdr:from>
    <xdr:to>
      <xdr:col>11</xdr:col>
      <xdr:colOff>323850</xdr:colOff>
      <xdr:row>2</xdr:row>
      <xdr:rowOff>342900</xdr:rowOff>
    </xdr:to>
    <xdr:grpSp>
      <xdr:nvGrpSpPr>
        <xdr:cNvPr id="114778" name="Group 1">
          <a:hlinkClick xmlns:r="http://schemas.openxmlformats.org/officeDocument/2006/relationships" r:id="rId1" tooltip="Click for Next Attachment"/>
          <a:extLst>
            <a:ext uri="{FF2B5EF4-FFF2-40B4-BE49-F238E27FC236}">
              <a16:creationId xmlns:a16="http://schemas.microsoft.com/office/drawing/2014/main" id="{00000000-0008-0000-1300-00005AC00100}"/>
            </a:ext>
          </a:extLst>
        </xdr:cNvPr>
        <xdr:cNvGrpSpPr>
          <a:grpSpLocks/>
        </xdr:cNvGrpSpPr>
      </xdr:nvGrpSpPr>
      <xdr:grpSpPr bwMode="auto">
        <a:xfrm>
          <a:off x="6827838" y="444500"/>
          <a:ext cx="1108075" cy="692150"/>
          <a:chOff x="738" y="5"/>
          <a:chExt cx="116" cy="73"/>
        </a:xfrm>
      </xdr:grpSpPr>
      <xdr:sp macro="" textlink="">
        <xdr:nvSpPr>
          <xdr:cNvPr id="114779" name="AutoShape 2">
            <a:extLst>
              <a:ext uri="{FF2B5EF4-FFF2-40B4-BE49-F238E27FC236}">
                <a16:creationId xmlns:a16="http://schemas.microsoft.com/office/drawing/2014/main" id="{00000000-0008-0000-1300-00005BC0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3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542925</xdr:colOff>
      <xdr:row>0</xdr:row>
      <xdr:rowOff>47625</xdr:rowOff>
    </xdr:from>
    <xdr:to>
      <xdr:col>6</xdr:col>
      <xdr:colOff>66675</xdr:colOff>
      <xdr:row>1</xdr:row>
      <xdr:rowOff>238125</xdr:rowOff>
    </xdr:to>
    <xdr:grpSp>
      <xdr:nvGrpSpPr>
        <xdr:cNvPr id="100468" name="Group 12">
          <a:hlinkClick xmlns:r="http://schemas.openxmlformats.org/officeDocument/2006/relationships" r:id="rId1" tooltip="Click for Next Attachment"/>
          <a:extLst>
            <a:ext uri="{FF2B5EF4-FFF2-40B4-BE49-F238E27FC236}">
              <a16:creationId xmlns:a16="http://schemas.microsoft.com/office/drawing/2014/main" id="{00000000-0008-0000-0200-000074880100}"/>
            </a:ext>
          </a:extLst>
        </xdr:cNvPr>
        <xdr:cNvGrpSpPr>
          <a:grpSpLocks/>
        </xdr:cNvGrpSpPr>
      </xdr:nvGrpSpPr>
      <xdr:grpSpPr bwMode="auto">
        <a:xfrm>
          <a:off x="7305675" y="47625"/>
          <a:ext cx="0" cy="809625"/>
          <a:chOff x="738" y="5"/>
          <a:chExt cx="116" cy="73"/>
        </a:xfrm>
      </xdr:grpSpPr>
      <xdr:sp macro="" textlink="">
        <xdr:nvSpPr>
          <xdr:cNvPr id="100469" name="AutoShape 13">
            <a:extLst>
              <a:ext uri="{FF2B5EF4-FFF2-40B4-BE49-F238E27FC236}">
                <a16:creationId xmlns:a16="http://schemas.microsoft.com/office/drawing/2014/main" id="{00000000-0008-0000-0200-00007588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9470" name="Text Box 14">
            <a:extLst>
              <a:ext uri="{FF2B5EF4-FFF2-40B4-BE49-F238E27FC236}">
                <a16:creationId xmlns:a16="http://schemas.microsoft.com/office/drawing/2014/main" id="{00000000-0008-0000-0200-00000E4C0000}"/>
              </a:ext>
            </a:extLst>
          </xdr:cNvPr>
          <xdr:cNvSpPr txBox="1">
            <a:spLocks noChangeArrowheads="1"/>
          </xdr:cNvSpPr>
        </xdr:nvSpPr>
        <xdr:spPr bwMode="auto">
          <a:xfrm>
            <a:off x="753" y="23"/>
            <a:ext cx="99" cy="37"/>
          </a:xfrm>
          <a:prstGeom prst="rect">
            <a:avLst/>
          </a:prstGeom>
          <a:noFill/>
          <a:ln w="9525">
            <a:noFill/>
            <a:miter lim="800000"/>
            <a:headEnd/>
            <a:tailEnd/>
          </a:ln>
        </xdr:spPr>
        <xdr:txBody>
          <a:bodyPr vertOverflow="clip" wrap="square" lIns="27432" tIns="27432" rIns="27432" bIns="27432" anchor="ctr" upright="1"/>
          <a:lstStyle/>
          <a:p>
            <a:pPr algn="ctr" rtl="1">
              <a:lnSpc>
                <a:spcPts val="1000"/>
              </a:lnSpc>
              <a:defRPr sz="1000"/>
            </a:pPr>
            <a:r>
              <a:rPr lang="en-US" sz="1000" b="0" i="0" strike="noStrike">
                <a:solidFill>
                  <a:srgbClr val="000000"/>
                </a:solidFill>
                <a:latin typeface="Book Antiqua"/>
              </a:rPr>
              <a:t>Click for Next Attachment</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276225</xdr:colOff>
      <xdr:row>0</xdr:row>
      <xdr:rowOff>57150</xdr:rowOff>
    </xdr:from>
    <xdr:to>
      <xdr:col>8</xdr:col>
      <xdr:colOff>257175</xdr:colOff>
      <xdr:row>2</xdr:row>
      <xdr:rowOff>533400</xdr:rowOff>
    </xdr:to>
    <xdr:grpSp>
      <xdr:nvGrpSpPr>
        <xdr:cNvPr id="102498" name="Group 2">
          <a:hlinkClick xmlns:r="http://schemas.openxmlformats.org/officeDocument/2006/relationships" r:id="rId1" tooltip="Click for Next Attachment"/>
          <a:extLst>
            <a:ext uri="{FF2B5EF4-FFF2-40B4-BE49-F238E27FC236}">
              <a16:creationId xmlns:a16="http://schemas.microsoft.com/office/drawing/2014/main" id="{00000000-0008-0000-1400-000062900100}"/>
            </a:ext>
          </a:extLst>
        </xdr:cNvPr>
        <xdr:cNvGrpSpPr>
          <a:grpSpLocks/>
        </xdr:cNvGrpSpPr>
      </xdr:nvGrpSpPr>
      <xdr:grpSpPr bwMode="auto">
        <a:xfrm>
          <a:off x="6501848" y="57150"/>
          <a:ext cx="870088" cy="832402"/>
          <a:chOff x="738" y="5"/>
          <a:chExt cx="116" cy="73"/>
        </a:xfrm>
      </xdr:grpSpPr>
      <xdr:sp macro="" textlink="">
        <xdr:nvSpPr>
          <xdr:cNvPr id="102499" name="AutoShape 3">
            <a:extLst>
              <a:ext uri="{FF2B5EF4-FFF2-40B4-BE49-F238E27FC236}">
                <a16:creationId xmlns:a16="http://schemas.microsoft.com/office/drawing/2014/main" id="{00000000-0008-0000-1400-00006390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4">
            <a:hlinkClick xmlns:r="http://schemas.openxmlformats.org/officeDocument/2006/relationships" r:id="rId1"/>
            <a:extLst>
              <a:ext uri="{FF2B5EF4-FFF2-40B4-BE49-F238E27FC236}">
                <a16:creationId xmlns:a16="http://schemas.microsoft.com/office/drawing/2014/main" id="{00000000-0008-0000-1400-000004000000}"/>
              </a:ext>
            </a:extLst>
          </xdr:cNvPr>
          <xdr:cNvSpPr txBox="1">
            <a:spLocks noChangeArrowheads="1"/>
          </xdr:cNvSpPr>
        </xdr:nvSpPr>
        <xdr:spPr bwMode="auto">
          <a:xfrm>
            <a:off x="753" y="24"/>
            <a:ext cx="98"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mc:AlternateContent xmlns:mc="http://schemas.openxmlformats.org/markup-compatibility/2006">
    <mc:Choice xmlns:a14="http://schemas.microsoft.com/office/drawing/2010/main" Requires="a14">
      <xdr:twoCellAnchor editAs="oneCell">
        <xdr:from>
          <xdr:col>1</xdr:col>
          <xdr:colOff>1123950</xdr:colOff>
          <xdr:row>66</xdr:row>
          <xdr:rowOff>19050</xdr:rowOff>
        </xdr:from>
        <xdr:to>
          <xdr:col>2</xdr:col>
          <xdr:colOff>752475</xdr:colOff>
          <xdr:row>67</xdr:row>
          <xdr:rowOff>0</xdr:rowOff>
        </xdr:to>
        <xdr:sp macro="" textlink="">
          <xdr:nvSpPr>
            <xdr:cNvPr id="24577" name="Option Button 1" hidden="1">
              <a:extLst>
                <a:ext uri="{63B3BB69-23CF-44E3-9099-C40C66FF867C}">
                  <a14:compatExt spid="_x0000_s24577"/>
                </a:ext>
                <a:ext uri="{FF2B5EF4-FFF2-40B4-BE49-F238E27FC236}">
                  <a16:creationId xmlns:a16="http://schemas.microsoft.com/office/drawing/2014/main" id="{00000000-0008-0000-14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Saving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66</xdr:row>
          <xdr:rowOff>19050</xdr:rowOff>
        </xdr:from>
        <xdr:to>
          <xdr:col>3</xdr:col>
          <xdr:colOff>923925</xdr:colOff>
          <xdr:row>67</xdr:row>
          <xdr:rowOff>0</xdr:rowOff>
        </xdr:to>
        <xdr:sp macro="" textlink="">
          <xdr:nvSpPr>
            <xdr:cNvPr id="24578" name="Option Button 2" hidden="1">
              <a:extLst>
                <a:ext uri="{63B3BB69-23CF-44E3-9099-C40C66FF867C}">
                  <a14:compatExt spid="_x0000_s24578"/>
                </a:ext>
                <a:ext uri="{FF2B5EF4-FFF2-40B4-BE49-F238E27FC236}">
                  <a16:creationId xmlns:a16="http://schemas.microsoft.com/office/drawing/2014/main" id="{00000000-0008-0000-14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Current Account</a:t>
              </a:r>
            </a:p>
          </xdr:txBody>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12</xdr:col>
      <xdr:colOff>161925</xdr:colOff>
      <xdr:row>2</xdr:row>
      <xdr:rowOff>28575</xdr:rowOff>
    </xdr:from>
    <xdr:to>
      <xdr:col>14</xdr:col>
      <xdr:colOff>47625</xdr:colOff>
      <xdr:row>4</xdr:row>
      <xdr:rowOff>0</xdr:rowOff>
    </xdr:to>
    <xdr:grpSp>
      <xdr:nvGrpSpPr>
        <xdr:cNvPr id="103521" name="Group 1">
          <a:hlinkClick xmlns:r="http://schemas.openxmlformats.org/officeDocument/2006/relationships" r:id="rId1" tooltip="Click for Next Attachment"/>
          <a:extLst>
            <a:ext uri="{FF2B5EF4-FFF2-40B4-BE49-F238E27FC236}">
              <a16:creationId xmlns:a16="http://schemas.microsoft.com/office/drawing/2014/main" id="{00000000-0008-0000-1500-000061940100}"/>
            </a:ext>
          </a:extLst>
        </xdr:cNvPr>
        <xdr:cNvGrpSpPr>
          <a:grpSpLocks/>
        </xdr:cNvGrpSpPr>
      </xdr:nvGrpSpPr>
      <xdr:grpSpPr bwMode="auto">
        <a:xfrm>
          <a:off x="7972425" y="381000"/>
          <a:ext cx="1104900" cy="1181100"/>
          <a:chOff x="738" y="5"/>
          <a:chExt cx="116" cy="73"/>
        </a:xfrm>
      </xdr:grpSpPr>
      <xdr:sp macro="" textlink="">
        <xdr:nvSpPr>
          <xdr:cNvPr id="103522" name="AutoShape 2">
            <a:extLst>
              <a:ext uri="{FF2B5EF4-FFF2-40B4-BE49-F238E27FC236}">
                <a16:creationId xmlns:a16="http://schemas.microsoft.com/office/drawing/2014/main" id="{00000000-0008-0000-1500-00006294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7411" name="Text Box 3">
            <a:extLst>
              <a:ext uri="{FF2B5EF4-FFF2-40B4-BE49-F238E27FC236}">
                <a16:creationId xmlns:a16="http://schemas.microsoft.com/office/drawing/2014/main" id="{00000000-0008-0000-1500-00000344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152400</xdr:colOff>
      <xdr:row>0</xdr:row>
      <xdr:rowOff>57150</xdr:rowOff>
    </xdr:from>
    <xdr:to>
      <xdr:col>7</xdr:col>
      <xdr:colOff>38100</xdr:colOff>
      <xdr:row>2</xdr:row>
      <xdr:rowOff>533400</xdr:rowOff>
    </xdr:to>
    <xdr:grpSp>
      <xdr:nvGrpSpPr>
        <xdr:cNvPr id="115802" name="Group 1">
          <a:hlinkClick xmlns:r="http://schemas.openxmlformats.org/officeDocument/2006/relationships" r:id="rId1" tooltip="Click for Next Attachment"/>
          <a:extLst>
            <a:ext uri="{FF2B5EF4-FFF2-40B4-BE49-F238E27FC236}">
              <a16:creationId xmlns:a16="http://schemas.microsoft.com/office/drawing/2014/main" id="{00000000-0008-0000-1600-00005AC40100}"/>
            </a:ext>
          </a:extLst>
        </xdr:cNvPr>
        <xdr:cNvGrpSpPr>
          <a:grpSpLocks/>
        </xdr:cNvGrpSpPr>
      </xdr:nvGrpSpPr>
      <xdr:grpSpPr bwMode="auto">
        <a:xfrm>
          <a:off x="7048500" y="57150"/>
          <a:ext cx="1104900" cy="819150"/>
          <a:chOff x="738" y="5"/>
          <a:chExt cx="116" cy="73"/>
        </a:xfrm>
      </xdr:grpSpPr>
      <xdr:sp macro="" textlink="">
        <xdr:nvSpPr>
          <xdr:cNvPr id="115803" name="AutoShape 2">
            <a:extLst>
              <a:ext uri="{FF2B5EF4-FFF2-40B4-BE49-F238E27FC236}">
                <a16:creationId xmlns:a16="http://schemas.microsoft.com/office/drawing/2014/main" id="{00000000-0008-0000-1600-00005BC4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1600-000004000000}"/>
              </a:ext>
            </a:extLst>
          </xdr:cNvPr>
          <xdr:cNvSpPr txBox="1">
            <a:spLocks noChangeArrowheads="1"/>
          </xdr:cNvSpPr>
        </xdr:nvSpPr>
        <xdr:spPr bwMode="auto">
          <a:xfrm>
            <a:off x="753" y="23"/>
            <a:ext cx="98" cy="42"/>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Bid Form</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180975</xdr:colOff>
      <xdr:row>0</xdr:row>
      <xdr:rowOff>57150</xdr:rowOff>
    </xdr:from>
    <xdr:to>
      <xdr:col>7</xdr:col>
      <xdr:colOff>66675</xdr:colOff>
      <xdr:row>3</xdr:row>
      <xdr:rowOff>0</xdr:rowOff>
    </xdr:to>
    <xdr:grpSp>
      <xdr:nvGrpSpPr>
        <xdr:cNvPr id="116826" name="Group 1">
          <a:hlinkClick xmlns:r="http://schemas.openxmlformats.org/officeDocument/2006/relationships" r:id="rId1" tooltip="Click for Next Attachment"/>
          <a:extLst>
            <a:ext uri="{FF2B5EF4-FFF2-40B4-BE49-F238E27FC236}">
              <a16:creationId xmlns:a16="http://schemas.microsoft.com/office/drawing/2014/main" id="{00000000-0008-0000-1700-00005AC80100}"/>
            </a:ext>
          </a:extLst>
        </xdr:cNvPr>
        <xdr:cNvGrpSpPr>
          <a:grpSpLocks/>
        </xdr:cNvGrpSpPr>
      </xdr:nvGrpSpPr>
      <xdr:grpSpPr bwMode="auto">
        <a:xfrm>
          <a:off x="6772275" y="57150"/>
          <a:ext cx="1104900" cy="1952625"/>
          <a:chOff x="738" y="5"/>
          <a:chExt cx="116" cy="73"/>
        </a:xfrm>
      </xdr:grpSpPr>
      <xdr:sp macro="" textlink="">
        <xdr:nvSpPr>
          <xdr:cNvPr id="116827" name="AutoShape 2">
            <a:extLst>
              <a:ext uri="{FF2B5EF4-FFF2-40B4-BE49-F238E27FC236}">
                <a16:creationId xmlns:a16="http://schemas.microsoft.com/office/drawing/2014/main" id="{00000000-0008-0000-1700-00005BC8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17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Bid Form</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180975</xdr:colOff>
      <xdr:row>0</xdr:row>
      <xdr:rowOff>57150</xdr:rowOff>
    </xdr:from>
    <xdr:to>
      <xdr:col>7</xdr:col>
      <xdr:colOff>66675</xdr:colOff>
      <xdr:row>2</xdr:row>
      <xdr:rowOff>333375</xdr:rowOff>
    </xdr:to>
    <xdr:grpSp>
      <xdr:nvGrpSpPr>
        <xdr:cNvPr id="117850" name="Group 1">
          <a:hlinkClick xmlns:r="http://schemas.openxmlformats.org/officeDocument/2006/relationships" r:id="rId1" tooltip="Click for Next Attachment"/>
          <a:extLst>
            <a:ext uri="{FF2B5EF4-FFF2-40B4-BE49-F238E27FC236}">
              <a16:creationId xmlns:a16="http://schemas.microsoft.com/office/drawing/2014/main" id="{00000000-0008-0000-1800-00005ACC0100}"/>
            </a:ext>
          </a:extLst>
        </xdr:cNvPr>
        <xdr:cNvGrpSpPr>
          <a:grpSpLocks/>
        </xdr:cNvGrpSpPr>
      </xdr:nvGrpSpPr>
      <xdr:grpSpPr bwMode="auto">
        <a:xfrm>
          <a:off x="6705600" y="57150"/>
          <a:ext cx="1104900" cy="695325"/>
          <a:chOff x="738" y="5"/>
          <a:chExt cx="116" cy="73"/>
        </a:xfrm>
      </xdr:grpSpPr>
      <xdr:sp macro="" textlink="">
        <xdr:nvSpPr>
          <xdr:cNvPr id="117851" name="AutoShape 2">
            <a:extLst>
              <a:ext uri="{FF2B5EF4-FFF2-40B4-BE49-F238E27FC236}">
                <a16:creationId xmlns:a16="http://schemas.microsoft.com/office/drawing/2014/main" id="{00000000-0008-0000-1800-00005BCC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8435" name="Text Box 3">
            <a:hlinkClick xmlns:r="http://schemas.openxmlformats.org/officeDocument/2006/relationships" r:id="rId2"/>
            <a:extLst>
              <a:ext uri="{FF2B5EF4-FFF2-40B4-BE49-F238E27FC236}">
                <a16:creationId xmlns:a16="http://schemas.microsoft.com/office/drawing/2014/main" id="{00000000-0008-0000-1800-00000348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Bid Form</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180975</xdr:colOff>
      <xdr:row>0</xdr:row>
      <xdr:rowOff>57150</xdr:rowOff>
    </xdr:from>
    <xdr:to>
      <xdr:col>7</xdr:col>
      <xdr:colOff>66675</xdr:colOff>
      <xdr:row>3</xdr:row>
      <xdr:rowOff>0</xdr:rowOff>
    </xdr:to>
    <xdr:grpSp>
      <xdr:nvGrpSpPr>
        <xdr:cNvPr id="118874" name="Group 1">
          <a:hlinkClick xmlns:r="http://schemas.openxmlformats.org/officeDocument/2006/relationships" r:id="rId1" tooltip="Click for Next Attachment"/>
          <a:extLst>
            <a:ext uri="{FF2B5EF4-FFF2-40B4-BE49-F238E27FC236}">
              <a16:creationId xmlns:a16="http://schemas.microsoft.com/office/drawing/2014/main" id="{00000000-0008-0000-1900-00005AD00100}"/>
            </a:ext>
          </a:extLst>
        </xdr:cNvPr>
        <xdr:cNvGrpSpPr>
          <a:grpSpLocks/>
        </xdr:cNvGrpSpPr>
      </xdr:nvGrpSpPr>
      <xdr:grpSpPr bwMode="auto">
        <a:xfrm>
          <a:off x="6709263" y="57150"/>
          <a:ext cx="1101970" cy="1510812"/>
          <a:chOff x="738" y="5"/>
          <a:chExt cx="116" cy="73"/>
        </a:xfrm>
      </xdr:grpSpPr>
      <xdr:sp macro="" textlink="">
        <xdr:nvSpPr>
          <xdr:cNvPr id="118875" name="AutoShape 2">
            <a:extLst>
              <a:ext uri="{FF2B5EF4-FFF2-40B4-BE49-F238E27FC236}">
                <a16:creationId xmlns:a16="http://schemas.microsoft.com/office/drawing/2014/main" id="{00000000-0008-0000-1900-00005BD0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19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Bid Form</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180975</xdr:colOff>
      <xdr:row>0</xdr:row>
      <xdr:rowOff>57150</xdr:rowOff>
    </xdr:from>
    <xdr:to>
      <xdr:col>7</xdr:col>
      <xdr:colOff>66675</xdr:colOff>
      <xdr:row>2</xdr:row>
      <xdr:rowOff>333375</xdr:rowOff>
    </xdr:to>
    <xdr:grpSp>
      <xdr:nvGrpSpPr>
        <xdr:cNvPr id="2" name="Group 1">
          <a:hlinkClick xmlns:r="http://schemas.openxmlformats.org/officeDocument/2006/relationships" r:id="rId1" tooltip="Click for Next Attachment"/>
          <a:extLst>
            <a:ext uri="{FF2B5EF4-FFF2-40B4-BE49-F238E27FC236}">
              <a16:creationId xmlns:a16="http://schemas.microsoft.com/office/drawing/2014/main" id="{00000000-0008-0000-1A00-000002000000}"/>
            </a:ext>
          </a:extLst>
        </xdr:cNvPr>
        <xdr:cNvGrpSpPr>
          <a:grpSpLocks/>
        </xdr:cNvGrpSpPr>
      </xdr:nvGrpSpPr>
      <xdr:grpSpPr bwMode="auto">
        <a:xfrm>
          <a:off x="6657975" y="57150"/>
          <a:ext cx="1104900" cy="695325"/>
          <a:chOff x="738" y="5"/>
          <a:chExt cx="116" cy="73"/>
        </a:xfrm>
      </xdr:grpSpPr>
      <xdr:sp macro="" textlink="">
        <xdr:nvSpPr>
          <xdr:cNvPr id="3" name="AutoShape 2">
            <a:extLst>
              <a:ext uri="{FF2B5EF4-FFF2-40B4-BE49-F238E27FC236}">
                <a16:creationId xmlns:a16="http://schemas.microsoft.com/office/drawing/2014/main" id="{00000000-0008-0000-1A00-00000300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1A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Bid Form</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6</xdr:col>
      <xdr:colOff>228600</xdr:colOff>
      <xdr:row>0</xdr:row>
      <xdr:rowOff>57150</xdr:rowOff>
    </xdr:from>
    <xdr:to>
      <xdr:col>7</xdr:col>
      <xdr:colOff>581025</xdr:colOff>
      <xdr:row>3</xdr:row>
      <xdr:rowOff>85725</xdr:rowOff>
    </xdr:to>
    <xdr:grpSp>
      <xdr:nvGrpSpPr>
        <xdr:cNvPr id="99650" name="Group 14">
          <a:hlinkClick xmlns:r="http://schemas.openxmlformats.org/officeDocument/2006/relationships" r:id="rId1" tooltip="Back to Cover"/>
          <a:extLst>
            <a:ext uri="{FF2B5EF4-FFF2-40B4-BE49-F238E27FC236}">
              <a16:creationId xmlns:a16="http://schemas.microsoft.com/office/drawing/2014/main" id="{00000000-0008-0000-1B00-000042850100}"/>
            </a:ext>
          </a:extLst>
        </xdr:cNvPr>
        <xdr:cNvGrpSpPr>
          <a:grpSpLocks/>
        </xdr:cNvGrpSpPr>
      </xdr:nvGrpSpPr>
      <xdr:grpSpPr bwMode="auto">
        <a:xfrm>
          <a:off x="7724775" y="57150"/>
          <a:ext cx="1362075" cy="695325"/>
          <a:chOff x="711" y="6"/>
          <a:chExt cx="125" cy="73"/>
        </a:xfrm>
      </xdr:grpSpPr>
      <xdr:sp macro="" textlink="">
        <xdr:nvSpPr>
          <xdr:cNvPr id="99655" name="AutoShape 8">
            <a:extLst>
              <a:ext uri="{FF2B5EF4-FFF2-40B4-BE49-F238E27FC236}">
                <a16:creationId xmlns:a16="http://schemas.microsoft.com/office/drawing/2014/main" id="{00000000-0008-0000-1B00-000047850100}"/>
              </a:ext>
            </a:extLst>
          </xdr:cNvPr>
          <xdr:cNvSpPr>
            <a:spLocks noChangeArrowheads="1"/>
          </xdr:cNvSpPr>
        </xdr:nvSpPr>
        <xdr:spPr bwMode="auto">
          <a:xfrm flipH="1">
            <a:off x="711" y="6"/>
            <a:ext cx="125"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456 w 21600"/>
              <a:gd name="T13" fmla="*/ 5326 h 21600"/>
              <a:gd name="T14" fmla="*/ 18835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9">
            <a:hlinkClick xmlns:r="http://schemas.openxmlformats.org/officeDocument/2006/relationships" r:id="rId1"/>
            <a:extLst>
              <a:ext uri="{FF2B5EF4-FFF2-40B4-BE49-F238E27FC236}">
                <a16:creationId xmlns:a16="http://schemas.microsoft.com/office/drawing/2014/main" id="{00000000-0008-0000-1B00-000004000000}"/>
              </a:ext>
            </a:extLst>
          </xdr:cNvPr>
          <xdr:cNvSpPr txBox="1">
            <a:spLocks noChangeArrowheads="1"/>
          </xdr:cNvSpPr>
        </xdr:nvSpPr>
        <xdr:spPr bwMode="auto">
          <a:xfrm>
            <a:off x="716" y="24"/>
            <a:ext cx="106"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Back to Cover</a:t>
            </a:r>
          </a:p>
        </xdr:txBody>
      </xdr:sp>
    </xdr:grpSp>
    <xdr:clientData/>
  </xdr:twoCellAnchor>
  <xdr:twoCellAnchor editAs="absolute">
    <xdr:from>
      <xdr:col>6</xdr:col>
      <xdr:colOff>1547524</xdr:colOff>
      <xdr:row>23</xdr:row>
      <xdr:rowOff>429823</xdr:rowOff>
    </xdr:from>
    <xdr:to>
      <xdr:col>11</xdr:col>
      <xdr:colOff>147691</xdr:colOff>
      <xdr:row>24</xdr:row>
      <xdr:rowOff>20781</xdr:rowOff>
    </xdr:to>
    <xdr:sp macro="" textlink="">
      <xdr:nvSpPr>
        <xdr:cNvPr id="5" name="TextBox 4">
          <a:extLst>
            <a:ext uri="{FF2B5EF4-FFF2-40B4-BE49-F238E27FC236}">
              <a16:creationId xmlns:a16="http://schemas.microsoft.com/office/drawing/2014/main" id="{00000000-0008-0000-1B00-000005000000}"/>
            </a:ext>
          </a:extLst>
        </xdr:cNvPr>
        <xdr:cNvSpPr txBox="1"/>
      </xdr:nvSpPr>
      <xdr:spPr>
        <a:xfrm>
          <a:off x="9037638" y="8648699"/>
          <a:ext cx="800442"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endParaRPr lang="en-IN" sz="1100" u="sng"/>
        </a:p>
      </xdr:txBody>
    </xdr:sp>
    <xdr:clientData/>
  </xdr:twoCellAnchor>
  <xdr:twoCellAnchor editAs="absolute">
    <xdr:from>
      <xdr:col>11</xdr:col>
      <xdr:colOff>571530</xdr:colOff>
      <xdr:row>23</xdr:row>
      <xdr:rowOff>178366</xdr:rowOff>
    </xdr:from>
    <xdr:to>
      <xdr:col>13</xdr:col>
      <xdr:colOff>153156</xdr:colOff>
      <xdr:row>23</xdr:row>
      <xdr:rowOff>472885</xdr:rowOff>
    </xdr:to>
    <xdr:sp macro="" textlink="">
      <xdr:nvSpPr>
        <xdr:cNvPr id="6" name="TextBox 5">
          <a:extLst>
            <a:ext uri="{FF2B5EF4-FFF2-40B4-BE49-F238E27FC236}">
              <a16:creationId xmlns:a16="http://schemas.microsoft.com/office/drawing/2014/main" id="{00000000-0008-0000-1B00-000006000000}"/>
            </a:ext>
          </a:extLst>
        </xdr:cNvPr>
        <xdr:cNvSpPr txBox="1"/>
      </xdr:nvSpPr>
      <xdr:spPr>
        <a:xfrm>
          <a:off x="10261919" y="8402638"/>
          <a:ext cx="792167" cy="289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endParaRPr lang="en-IN" sz="1100" u="sng"/>
        </a:p>
      </xdr:txBody>
    </xdr:sp>
    <xdr:clientData/>
  </xdr:twoCellAnchor>
  <xdr:twoCellAnchor editAs="absolute">
    <xdr:from>
      <xdr:col>5</xdr:col>
      <xdr:colOff>2006483</xdr:colOff>
      <xdr:row>23</xdr:row>
      <xdr:rowOff>429189</xdr:rowOff>
    </xdr:from>
    <xdr:to>
      <xdr:col>6</xdr:col>
      <xdr:colOff>799354</xdr:colOff>
      <xdr:row>24</xdr:row>
      <xdr:rowOff>18620</xdr:rowOff>
    </xdr:to>
    <xdr:sp macro="" textlink="">
      <xdr:nvSpPr>
        <xdr:cNvPr id="7" name="TextBox 6">
          <a:extLst>
            <a:ext uri="{FF2B5EF4-FFF2-40B4-BE49-F238E27FC236}">
              <a16:creationId xmlns:a16="http://schemas.microsoft.com/office/drawing/2014/main" id="{00000000-0008-0000-1B00-000007000000}"/>
            </a:ext>
          </a:extLst>
        </xdr:cNvPr>
        <xdr:cNvSpPr txBox="1"/>
      </xdr:nvSpPr>
      <xdr:spPr>
        <a:xfrm>
          <a:off x="7412354" y="8648065"/>
          <a:ext cx="877980" cy="198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endParaRPr lang="en-IN" sz="1100" u="sng"/>
        </a:p>
      </xdr:txBody>
    </xdr:sp>
    <xdr:clientData/>
  </xdr:twoCellAnchor>
  <xdr:twoCellAnchor editAs="absolute">
    <xdr:from>
      <xdr:col>6</xdr:col>
      <xdr:colOff>771007</xdr:colOff>
      <xdr:row>23</xdr:row>
      <xdr:rowOff>418711</xdr:rowOff>
    </xdr:from>
    <xdr:to>
      <xdr:col>6</xdr:col>
      <xdr:colOff>1505377</xdr:colOff>
      <xdr:row>24</xdr:row>
      <xdr:rowOff>9669</xdr:rowOff>
    </xdr:to>
    <xdr:sp macro="" textlink="">
      <xdr:nvSpPr>
        <xdr:cNvPr id="8" name="TextBox 7">
          <a:extLst>
            <a:ext uri="{FF2B5EF4-FFF2-40B4-BE49-F238E27FC236}">
              <a16:creationId xmlns:a16="http://schemas.microsoft.com/office/drawing/2014/main" id="{00000000-0008-0000-1B00-000008000000}"/>
            </a:ext>
          </a:extLst>
        </xdr:cNvPr>
        <xdr:cNvSpPr txBox="1"/>
      </xdr:nvSpPr>
      <xdr:spPr>
        <a:xfrm>
          <a:off x="8261987" y="8637587"/>
          <a:ext cx="733504"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endParaRPr lang="en-IN" sz="1100" u="sng"/>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180975</xdr:colOff>
      <xdr:row>0</xdr:row>
      <xdr:rowOff>47625</xdr:rowOff>
    </xdr:from>
    <xdr:to>
      <xdr:col>6</xdr:col>
      <xdr:colOff>428625</xdr:colOff>
      <xdr:row>2</xdr:row>
      <xdr:rowOff>333375</xdr:rowOff>
    </xdr:to>
    <xdr:grpSp>
      <xdr:nvGrpSpPr>
        <xdr:cNvPr id="104538" name="Group 3">
          <a:hlinkClick xmlns:r="http://schemas.openxmlformats.org/officeDocument/2006/relationships" r:id="rId1" tooltip="Click for Next Attachment"/>
          <a:extLst>
            <a:ext uri="{FF2B5EF4-FFF2-40B4-BE49-F238E27FC236}">
              <a16:creationId xmlns:a16="http://schemas.microsoft.com/office/drawing/2014/main" id="{00000000-0008-0000-0300-00005A980100}"/>
            </a:ext>
          </a:extLst>
        </xdr:cNvPr>
        <xdr:cNvGrpSpPr>
          <a:grpSpLocks/>
        </xdr:cNvGrpSpPr>
      </xdr:nvGrpSpPr>
      <xdr:grpSpPr bwMode="auto">
        <a:xfrm>
          <a:off x="6486525" y="47625"/>
          <a:ext cx="428625" cy="704850"/>
          <a:chOff x="738" y="5"/>
          <a:chExt cx="116" cy="73"/>
        </a:xfrm>
      </xdr:grpSpPr>
      <xdr:sp macro="" textlink="">
        <xdr:nvSpPr>
          <xdr:cNvPr id="104539" name="AutoShape 1">
            <a:extLst>
              <a:ext uri="{FF2B5EF4-FFF2-40B4-BE49-F238E27FC236}">
                <a16:creationId xmlns:a16="http://schemas.microsoft.com/office/drawing/2014/main" id="{00000000-0008-0000-0300-00005B98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098" name="Text Box 2">
            <a:extLst>
              <a:ext uri="{FF2B5EF4-FFF2-40B4-BE49-F238E27FC236}">
                <a16:creationId xmlns:a16="http://schemas.microsoft.com/office/drawing/2014/main" id="{00000000-0008-0000-0300-0000021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180975</xdr:colOff>
      <xdr:row>0</xdr:row>
      <xdr:rowOff>200025</xdr:rowOff>
    </xdr:from>
    <xdr:to>
      <xdr:col>12</xdr:col>
      <xdr:colOff>142875</xdr:colOff>
      <xdr:row>2</xdr:row>
      <xdr:rowOff>571500</xdr:rowOff>
    </xdr:to>
    <xdr:grpSp>
      <xdr:nvGrpSpPr>
        <xdr:cNvPr id="119822" name="Group 1">
          <a:hlinkClick xmlns:r="http://schemas.openxmlformats.org/officeDocument/2006/relationships" r:id="rId1" tooltip="Click for Next Attachment"/>
          <a:extLst>
            <a:ext uri="{FF2B5EF4-FFF2-40B4-BE49-F238E27FC236}">
              <a16:creationId xmlns:a16="http://schemas.microsoft.com/office/drawing/2014/main" id="{00000000-0008-0000-0400-00000ED40100}"/>
            </a:ext>
          </a:extLst>
        </xdr:cNvPr>
        <xdr:cNvGrpSpPr>
          <a:grpSpLocks/>
        </xdr:cNvGrpSpPr>
      </xdr:nvGrpSpPr>
      <xdr:grpSpPr bwMode="auto">
        <a:xfrm>
          <a:off x="9782175" y="200025"/>
          <a:ext cx="2352675" cy="876300"/>
          <a:chOff x="738" y="5"/>
          <a:chExt cx="116" cy="73"/>
        </a:xfrm>
      </xdr:grpSpPr>
      <xdr:sp macro="" textlink="">
        <xdr:nvSpPr>
          <xdr:cNvPr id="119829" name="AutoShape 2">
            <a:extLst>
              <a:ext uri="{FF2B5EF4-FFF2-40B4-BE49-F238E27FC236}">
                <a16:creationId xmlns:a16="http://schemas.microsoft.com/office/drawing/2014/main" id="{00000000-0008-0000-0400-000015D4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753" y="23"/>
            <a:ext cx="104" cy="39"/>
          </a:xfrm>
          <a:prstGeom prst="rect">
            <a:avLst/>
          </a:prstGeom>
          <a:noFill/>
          <a:ln w="9525">
            <a:noFill/>
            <a:miter lim="800000"/>
            <a:headEnd/>
            <a:tailEnd/>
          </a:ln>
        </xdr:spPr>
        <xdr:txBody>
          <a:bodyPr vertOverflow="clip" wrap="square" lIns="27432" tIns="27432" rIns="27432" bIns="27432" anchor="ctr" upright="1"/>
          <a:lstStyle/>
          <a:p>
            <a:pPr algn="ctr" rtl="1">
              <a:lnSpc>
                <a:spcPts val="1100"/>
              </a:lnSpc>
              <a:defRPr sz="1000"/>
            </a:pPr>
            <a:r>
              <a:rPr lang="en-US" sz="1000" b="0" i="0" strike="noStrike">
                <a:solidFill>
                  <a:srgbClr val="000000"/>
                </a:solidFill>
                <a:latin typeface="Book Antiqua"/>
              </a:rPr>
              <a:t>Click for Next Attachment</a:t>
            </a:r>
          </a:p>
        </xdr:txBody>
      </xdr:sp>
    </xdr:grpSp>
    <xdr:clientData/>
  </xdr:twoCellAnchor>
  <mc:AlternateContent xmlns:mc="http://schemas.openxmlformats.org/markup-compatibility/2006">
    <mc:Choice xmlns:a14="http://schemas.microsoft.com/office/drawing/2010/main" Requires="a14">
      <xdr:twoCellAnchor>
        <xdr:from>
          <xdr:col>5</xdr:col>
          <xdr:colOff>19050</xdr:colOff>
          <xdr:row>75</xdr:row>
          <xdr:rowOff>57150</xdr:rowOff>
        </xdr:from>
        <xdr:to>
          <xdr:col>6</xdr:col>
          <xdr:colOff>962025</xdr:colOff>
          <xdr:row>77</xdr:row>
          <xdr:rowOff>123825</xdr:rowOff>
        </xdr:to>
        <xdr:grpSp>
          <xdr:nvGrpSpPr>
            <xdr:cNvPr id="119823" name="Group 4">
              <a:extLst>
                <a:ext uri="{FF2B5EF4-FFF2-40B4-BE49-F238E27FC236}">
                  <a16:creationId xmlns:a16="http://schemas.microsoft.com/office/drawing/2014/main" id="{00000000-0008-0000-0400-00000FD40100}"/>
                </a:ext>
              </a:extLst>
            </xdr:cNvPr>
            <xdr:cNvGrpSpPr>
              <a:grpSpLocks/>
            </xdr:cNvGrpSpPr>
          </xdr:nvGrpSpPr>
          <xdr:grpSpPr bwMode="auto">
            <a:xfrm>
              <a:off x="4648200" y="4419600"/>
              <a:ext cx="2009775" cy="0"/>
              <a:chOff x="4648216" y="0"/>
              <a:chExt cx="2001981" cy="4419600"/>
            </a:xfrm>
          </xdr:grpSpPr>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400-00000BC40000}"/>
                  </a:ext>
                </a:extLst>
              </xdr:cNvPr>
              <xdr:cNvSpPr/>
            </xdr:nvSpPr>
            <xdr:spPr bwMode="auto">
              <a:xfrm>
                <a:off x="4780078" y="4419600"/>
                <a:ext cx="1690602"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FOUNDATION</a:t>
                </a:r>
              </a:p>
            </xdr:txBody>
          </xdr:sp>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400-00000DC40000}"/>
                  </a:ext>
                </a:extLst>
              </xdr:cNvPr>
              <xdr:cNvSpPr/>
            </xdr:nvSpPr>
            <xdr:spPr bwMode="auto">
              <a:xfrm>
                <a:off x="4715962" y="4419600"/>
                <a:ext cx="933021"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ERECTION</a:t>
                </a:r>
              </a:p>
            </xdr:txBody>
          </xdr:sp>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400-00000EC40000}"/>
                  </a:ext>
                </a:extLst>
              </xdr:cNvPr>
              <xdr:cNvSpPr/>
            </xdr:nvSpPr>
            <xdr:spPr bwMode="auto">
              <a:xfrm>
                <a:off x="4648216" y="0"/>
                <a:ext cx="2001981"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STRINGING OF TRANSMISSION LINE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75</xdr:row>
          <xdr:rowOff>47625</xdr:rowOff>
        </xdr:from>
        <xdr:to>
          <xdr:col>8</xdr:col>
          <xdr:colOff>1085850</xdr:colOff>
          <xdr:row>77</xdr:row>
          <xdr:rowOff>114300</xdr:rowOff>
        </xdr:to>
        <xdr:grpSp>
          <xdr:nvGrpSpPr>
            <xdr:cNvPr id="119824" name="Group 43">
              <a:extLst>
                <a:ext uri="{FF2B5EF4-FFF2-40B4-BE49-F238E27FC236}">
                  <a16:creationId xmlns:a16="http://schemas.microsoft.com/office/drawing/2014/main" id="{00000000-0008-0000-0400-000010D40100}"/>
                </a:ext>
              </a:extLst>
            </xdr:cNvPr>
            <xdr:cNvGrpSpPr>
              <a:grpSpLocks/>
            </xdr:cNvGrpSpPr>
          </xdr:nvGrpSpPr>
          <xdr:grpSpPr bwMode="auto">
            <a:xfrm>
              <a:off x="6819900" y="4419600"/>
              <a:ext cx="1990725" cy="0"/>
              <a:chOff x="4648238" y="0"/>
              <a:chExt cx="4645449" cy="4419600"/>
            </a:xfrm>
          </xdr:grpSpPr>
          <xdr:sp macro="" textlink="">
            <xdr:nvSpPr>
              <xdr:cNvPr id="50210" name="Check Box 34" hidden="1">
                <a:extLst>
                  <a:ext uri="{63B3BB69-23CF-44E3-9099-C40C66FF867C}">
                    <a14:compatExt spid="_x0000_s50210"/>
                  </a:ext>
                  <a:ext uri="{FF2B5EF4-FFF2-40B4-BE49-F238E27FC236}">
                    <a16:creationId xmlns:a16="http://schemas.microsoft.com/office/drawing/2014/main" id="{00000000-0008-0000-0400-000022C40000}"/>
                  </a:ext>
                </a:extLst>
              </xdr:cNvPr>
              <xdr:cNvSpPr/>
            </xdr:nvSpPr>
            <xdr:spPr bwMode="auto">
              <a:xfrm>
                <a:off x="7603084" y="4419600"/>
                <a:ext cx="1690603"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FOUNDATION</a:t>
                </a:r>
              </a:p>
            </xdr:txBody>
          </xdr:sp>
          <xdr:sp macro="" textlink="">
            <xdr:nvSpPr>
              <xdr:cNvPr id="50211" name="Check Box 35" hidden="1">
                <a:extLst>
                  <a:ext uri="{63B3BB69-23CF-44E3-9099-C40C66FF867C}">
                    <a14:compatExt spid="_x0000_s50211"/>
                  </a:ext>
                  <a:ext uri="{FF2B5EF4-FFF2-40B4-BE49-F238E27FC236}">
                    <a16:creationId xmlns:a16="http://schemas.microsoft.com/office/drawing/2014/main" id="{00000000-0008-0000-0400-000023C40000}"/>
                  </a:ext>
                </a:extLst>
              </xdr:cNvPr>
              <xdr:cNvSpPr/>
            </xdr:nvSpPr>
            <xdr:spPr bwMode="auto">
              <a:xfrm>
                <a:off x="7981876" y="4419600"/>
                <a:ext cx="933020"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ERECTION</a:t>
                </a:r>
              </a:p>
            </xdr:txBody>
          </xdr:sp>
          <xdr:sp macro="" textlink="">
            <xdr:nvSpPr>
              <xdr:cNvPr id="50212" name="Check Box 36" hidden="1">
                <a:extLst>
                  <a:ext uri="{63B3BB69-23CF-44E3-9099-C40C66FF867C}">
                    <a14:compatExt spid="_x0000_s50212"/>
                  </a:ext>
                  <a:ext uri="{FF2B5EF4-FFF2-40B4-BE49-F238E27FC236}">
                    <a16:creationId xmlns:a16="http://schemas.microsoft.com/office/drawing/2014/main" id="{00000000-0008-0000-0400-000024C40000}"/>
                  </a:ext>
                </a:extLst>
              </xdr:cNvPr>
              <xdr:cNvSpPr/>
            </xdr:nvSpPr>
            <xdr:spPr bwMode="auto">
              <a:xfrm>
                <a:off x="4648238" y="0"/>
                <a:ext cx="2001987"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STRINGING OF TRANSMISSION LINE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86</xdr:row>
          <xdr:rowOff>114300</xdr:rowOff>
        </xdr:from>
        <xdr:to>
          <xdr:col>6</xdr:col>
          <xdr:colOff>323850</xdr:colOff>
          <xdr:row>86</xdr:row>
          <xdr:rowOff>1019175</xdr:rowOff>
        </xdr:to>
        <xdr:grpSp>
          <xdr:nvGrpSpPr>
            <xdr:cNvPr id="119825" name="Group 6">
              <a:extLst>
                <a:ext uri="{FF2B5EF4-FFF2-40B4-BE49-F238E27FC236}">
                  <a16:creationId xmlns:a16="http://schemas.microsoft.com/office/drawing/2014/main" id="{00000000-0008-0000-0400-000011D40100}"/>
                </a:ext>
              </a:extLst>
            </xdr:cNvPr>
            <xdr:cNvGrpSpPr>
              <a:grpSpLocks/>
            </xdr:cNvGrpSpPr>
          </xdr:nvGrpSpPr>
          <xdr:grpSpPr bwMode="auto">
            <a:xfrm>
              <a:off x="4733925" y="4419600"/>
              <a:ext cx="1285875" cy="0"/>
              <a:chOff x="4680117" y="0"/>
              <a:chExt cx="1386444" cy="4419600"/>
            </a:xfrm>
          </xdr:grpSpPr>
          <xdr:sp macro="" textlink="">
            <xdr:nvSpPr>
              <xdr:cNvPr id="50215" name="Check Box 39" hidden="1">
                <a:extLst>
                  <a:ext uri="{63B3BB69-23CF-44E3-9099-C40C66FF867C}">
                    <a14:compatExt spid="_x0000_s50215"/>
                  </a:ext>
                  <a:ext uri="{FF2B5EF4-FFF2-40B4-BE49-F238E27FC236}">
                    <a16:creationId xmlns:a16="http://schemas.microsoft.com/office/drawing/2014/main" id="{00000000-0008-0000-0400-000027C40000}"/>
                  </a:ext>
                </a:extLst>
              </xdr:cNvPr>
              <xdr:cNvSpPr/>
            </xdr:nvSpPr>
            <xdr:spPr bwMode="auto">
              <a:xfrm>
                <a:off x="4777282" y="4419600"/>
                <a:ext cx="1289279"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PRIME CONTRACTOR</a:t>
                </a:r>
              </a:p>
            </xdr:txBody>
          </xdr:sp>
          <xdr:sp macro="" textlink="">
            <xdr:nvSpPr>
              <xdr:cNvPr id="50216" name="Check Box 40" hidden="1">
                <a:extLst>
                  <a:ext uri="{63B3BB69-23CF-44E3-9099-C40C66FF867C}">
                    <a14:compatExt spid="_x0000_s50216"/>
                  </a:ext>
                  <a:ext uri="{FF2B5EF4-FFF2-40B4-BE49-F238E27FC236}">
                    <a16:creationId xmlns:a16="http://schemas.microsoft.com/office/drawing/2014/main" id="{00000000-0008-0000-0400-000028C40000}"/>
                  </a:ext>
                </a:extLst>
              </xdr:cNvPr>
              <xdr:cNvSpPr/>
            </xdr:nvSpPr>
            <xdr:spPr bwMode="auto">
              <a:xfrm>
                <a:off x="4815012" y="4419600"/>
                <a:ext cx="1209493"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SUB CONTRACTOR</a:t>
                </a:r>
              </a:p>
            </xdr:txBody>
          </xdr:sp>
          <xdr:sp macro="" textlink="">
            <xdr:nvSpPr>
              <xdr:cNvPr id="50217" name="Check Box 41" hidden="1">
                <a:extLst>
                  <a:ext uri="{63B3BB69-23CF-44E3-9099-C40C66FF867C}">
                    <a14:compatExt spid="_x0000_s50217"/>
                  </a:ext>
                  <a:ext uri="{FF2B5EF4-FFF2-40B4-BE49-F238E27FC236}">
                    <a16:creationId xmlns:a16="http://schemas.microsoft.com/office/drawing/2014/main" id="{00000000-0008-0000-0400-000029C40000}"/>
                  </a:ext>
                </a:extLst>
              </xdr:cNvPr>
              <xdr:cNvSpPr/>
            </xdr:nvSpPr>
            <xdr:spPr bwMode="auto">
              <a:xfrm>
                <a:off x="4680117" y="0"/>
                <a:ext cx="1052197"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PARTNER OF JV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86</xdr:row>
          <xdr:rowOff>28575</xdr:rowOff>
        </xdr:from>
        <xdr:to>
          <xdr:col>8</xdr:col>
          <xdr:colOff>323850</xdr:colOff>
          <xdr:row>86</xdr:row>
          <xdr:rowOff>962025</xdr:rowOff>
        </xdr:to>
        <xdr:grpSp>
          <xdr:nvGrpSpPr>
            <xdr:cNvPr id="119826" name="Group 53">
              <a:extLst>
                <a:ext uri="{FF2B5EF4-FFF2-40B4-BE49-F238E27FC236}">
                  <a16:creationId xmlns:a16="http://schemas.microsoft.com/office/drawing/2014/main" id="{00000000-0008-0000-0400-000012D40100}"/>
                </a:ext>
              </a:extLst>
            </xdr:cNvPr>
            <xdr:cNvGrpSpPr>
              <a:grpSpLocks/>
            </xdr:cNvGrpSpPr>
          </xdr:nvGrpSpPr>
          <xdr:grpSpPr bwMode="auto">
            <a:xfrm>
              <a:off x="6819900" y="4419600"/>
              <a:ext cx="1295400" cy="0"/>
              <a:chOff x="4680113" y="0"/>
              <a:chExt cx="3863694" cy="4419600"/>
            </a:xfrm>
          </xdr:grpSpPr>
          <xdr:sp macro="" textlink="">
            <xdr:nvSpPr>
              <xdr:cNvPr id="50220" name="Check Box 44" hidden="1">
                <a:extLst>
                  <a:ext uri="{63B3BB69-23CF-44E3-9099-C40C66FF867C}">
                    <a14:compatExt spid="_x0000_s50220"/>
                  </a:ext>
                  <a:ext uri="{FF2B5EF4-FFF2-40B4-BE49-F238E27FC236}">
                    <a16:creationId xmlns:a16="http://schemas.microsoft.com/office/drawing/2014/main" id="{00000000-0008-0000-0400-00002CC40000}"/>
                  </a:ext>
                </a:extLst>
              </xdr:cNvPr>
              <xdr:cNvSpPr/>
            </xdr:nvSpPr>
            <xdr:spPr bwMode="auto">
              <a:xfrm>
                <a:off x="7254529" y="4419600"/>
                <a:ext cx="1289278"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PRIME CONTRACTOR</a:t>
                </a:r>
              </a:p>
            </xdr:txBody>
          </xdr:sp>
          <xdr:sp macro="" textlink="">
            <xdr:nvSpPr>
              <xdr:cNvPr id="50221" name="Check Box 45" hidden="1">
                <a:extLst>
                  <a:ext uri="{63B3BB69-23CF-44E3-9099-C40C66FF867C}">
                    <a14:compatExt spid="_x0000_s50221"/>
                  </a:ext>
                  <a:ext uri="{FF2B5EF4-FFF2-40B4-BE49-F238E27FC236}">
                    <a16:creationId xmlns:a16="http://schemas.microsoft.com/office/drawing/2014/main" id="{00000000-0008-0000-0400-00002DC40000}"/>
                  </a:ext>
                </a:extLst>
              </xdr:cNvPr>
              <xdr:cNvSpPr/>
            </xdr:nvSpPr>
            <xdr:spPr bwMode="auto">
              <a:xfrm>
                <a:off x="7294425" y="4419600"/>
                <a:ext cx="1209490"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SUB CONTRACTOR</a:t>
                </a:r>
              </a:p>
            </xdr:txBody>
          </xdr:sp>
          <xdr:sp macro="" textlink="">
            <xdr:nvSpPr>
              <xdr:cNvPr id="50222" name="Check Box 46" hidden="1">
                <a:extLst>
                  <a:ext uri="{63B3BB69-23CF-44E3-9099-C40C66FF867C}">
                    <a14:compatExt spid="_x0000_s50222"/>
                  </a:ext>
                  <a:ext uri="{FF2B5EF4-FFF2-40B4-BE49-F238E27FC236}">
                    <a16:creationId xmlns:a16="http://schemas.microsoft.com/office/drawing/2014/main" id="{00000000-0008-0000-0400-00002EC40000}"/>
                  </a:ext>
                </a:extLst>
              </xdr:cNvPr>
              <xdr:cNvSpPr/>
            </xdr:nvSpPr>
            <xdr:spPr bwMode="auto">
              <a:xfrm>
                <a:off x="4680113" y="0"/>
                <a:ext cx="1052213"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PARTNER OF JV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141</xdr:row>
          <xdr:rowOff>114300</xdr:rowOff>
        </xdr:from>
        <xdr:to>
          <xdr:col>6</xdr:col>
          <xdr:colOff>819150</xdr:colOff>
          <xdr:row>141</xdr:row>
          <xdr:rowOff>1323975</xdr:rowOff>
        </xdr:to>
        <xdr:grpSp>
          <xdr:nvGrpSpPr>
            <xdr:cNvPr id="119827" name="Group 6">
              <a:extLst>
                <a:ext uri="{FF2B5EF4-FFF2-40B4-BE49-F238E27FC236}">
                  <a16:creationId xmlns:a16="http://schemas.microsoft.com/office/drawing/2014/main" id="{00000000-0008-0000-0400-000013D40100}"/>
                </a:ext>
              </a:extLst>
            </xdr:cNvPr>
            <xdr:cNvGrpSpPr>
              <a:grpSpLocks/>
            </xdr:cNvGrpSpPr>
          </xdr:nvGrpSpPr>
          <xdr:grpSpPr bwMode="auto">
            <a:xfrm>
              <a:off x="4733925" y="4419600"/>
              <a:ext cx="1781175" cy="0"/>
              <a:chOff x="4680121" y="0"/>
              <a:chExt cx="1863438" cy="4419600"/>
            </a:xfrm>
          </xdr:grpSpPr>
          <xdr:sp macro="" textlink="">
            <xdr:nvSpPr>
              <xdr:cNvPr id="50335" name="Check Box 159" hidden="1">
                <a:extLst>
                  <a:ext uri="{63B3BB69-23CF-44E3-9099-C40C66FF867C}">
                    <a14:compatExt spid="_x0000_s50335"/>
                  </a:ext>
                  <a:ext uri="{FF2B5EF4-FFF2-40B4-BE49-F238E27FC236}">
                    <a16:creationId xmlns:a16="http://schemas.microsoft.com/office/drawing/2014/main" id="{00000000-0008-0000-0400-00009FC40000}"/>
                  </a:ext>
                </a:extLst>
              </xdr:cNvPr>
              <xdr:cNvSpPr/>
            </xdr:nvSpPr>
            <xdr:spPr bwMode="auto">
              <a:xfrm>
                <a:off x="5254285" y="4419600"/>
                <a:ext cx="1289274"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Owned</a:t>
                </a:r>
              </a:p>
            </xdr:txBody>
          </xdr:sp>
          <xdr:sp macro="" textlink="">
            <xdr:nvSpPr>
              <xdr:cNvPr id="50336" name="Check Box 160" hidden="1">
                <a:extLst>
                  <a:ext uri="{63B3BB69-23CF-44E3-9099-C40C66FF867C}">
                    <a14:compatExt spid="_x0000_s50336"/>
                  </a:ext>
                  <a:ext uri="{FF2B5EF4-FFF2-40B4-BE49-F238E27FC236}">
                    <a16:creationId xmlns:a16="http://schemas.microsoft.com/office/drawing/2014/main" id="{00000000-0008-0000-0400-0000A0C40000}"/>
                  </a:ext>
                </a:extLst>
              </xdr:cNvPr>
              <xdr:cNvSpPr/>
            </xdr:nvSpPr>
            <xdr:spPr bwMode="auto">
              <a:xfrm>
                <a:off x="5284048" y="4419600"/>
                <a:ext cx="1209489"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Rented</a:t>
                </a:r>
              </a:p>
            </xdr:txBody>
          </xdr:sp>
          <xdr:sp macro="" textlink="">
            <xdr:nvSpPr>
              <xdr:cNvPr id="50337" name="Check Box 161" hidden="1">
                <a:extLst>
                  <a:ext uri="{63B3BB69-23CF-44E3-9099-C40C66FF867C}">
                    <a14:compatExt spid="_x0000_s50337"/>
                  </a:ext>
                  <a:ext uri="{FF2B5EF4-FFF2-40B4-BE49-F238E27FC236}">
                    <a16:creationId xmlns:a16="http://schemas.microsoft.com/office/drawing/2014/main" id="{00000000-0008-0000-0400-0000A1C40000}"/>
                  </a:ext>
                </a:extLst>
              </xdr:cNvPr>
              <xdr:cNvSpPr/>
            </xdr:nvSpPr>
            <xdr:spPr bwMode="auto">
              <a:xfrm>
                <a:off x="4680121" y="0"/>
                <a:ext cx="1052188"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Leased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141</xdr:row>
          <xdr:rowOff>171450</xdr:rowOff>
        </xdr:from>
        <xdr:to>
          <xdr:col>8</xdr:col>
          <xdr:colOff>1104900</xdr:colOff>
          <xdr:row>141</xdr:row>
          <xdr:rowOff>1323975</xdr:rowOff>
        </xdr:to>
        <xdr:grpSp>
          <xdr:nvGrpSpPr>
            <xdr:cNvPr id="119828" name="Group 6">
              <a:extLst>
                <a:ext uri="{FF2B5EF4-FFF2-40B4-BE49-F238E27FC236}">
                  <a16:creationId xmlns:a16="http://schemas.microsoft.com/office/drawing/2014/main" id="{00000000-0008-0000-0400-000014D40100}"/>
                </a:ext>
              </a:extLst>
            </xdr:cNvPr>
            <xdr:cNvGrpSpPr>
              <a:grpSpLocks/>
            </xdr:cNvGrpSpPr>
          </xdr:nvGrpSpPr>
          <xdr:grpSpPr bwMode="auto">
            <a:xfrm>
              <a:off x="6838950" y="4419600"/>
              <a:ext cx="1971675" cy="0"/>
              <a:chOff x="4680125" y="0"/>
              <a:chExt cx="4492200" cy="4419600"/>
            </a:xfrm>
          </xdr:grpSpPr>
          <xdr:sp macro="" textlink="">
            <xdr:nvSpPr>
              <xdr:cNvPr id="50344" name="Check Box 168" hidden="1">
                <a:extLst>
                  <a:ext uri="{63B3BB69-23CF-44E3-9099-C40C66FF867C}">
                    <a14:compatExt spid="_x0000_s50344"/>
                  </a:ext>
                  <a:ext uri="{FF2B5EF4-FFF2-40B4-BE49-F238E27FC236}">
                    <a16:creationId xmlns:a16="http://schemas.microsoft.com/office/drawing/2014/main" id="{00000000-0008-0000-0400-0000A8C40000}"/>
                  </a:ext>
                </a:extLst>
              </xdr:cNvPr>
              <xdr:cNvSpPr/>
            </xdr:nvSpPr>
            <xdr:spPr bwMode="auto">
              <a:xfrm>
                <a:off x="7883047" y="4419600"/>
                <a:ext cx="1289278"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Owned</a:t>
                </a:r>
              </a:p>
            </xdr:txBody>
          </xdr:sp>
          <xdr:sp macro="" textlink="">
            <xdr:nvSpPr>
              <xdr:cNvPr id="50345" name="Check Box 169" hidden="1">
                <a:extLst>
                  <a:ext uri="{63B3BB69-23CF-44E3-9099-C40C66FF867C}">
                    <a14:compatExt spid="_x0000_s50345"/>
                  </a:ext>
                  <a:ext uri="{FF2B5EF4-FFF2-40B4-BE49-F238E27FC236}">
                    <a16:creationId xmlns:a16="http://schemas.microsoft.com/office/drawing/2014/main" id="{00000000-0008-0000-0400-0000A9C40000}"/>
                  </a:ext>
                </a:extLst>
              </xdr:cNvPr>
              <xdr:cNvSpPr/>
            </xdr:nvSpPr>
            <xdr:spPr bwMode="auto">
              <a:xfrm>
                <a:off x="7922942" y="4419600"/>
                <a:ext cx="1209487"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Rented</a:t>
                </a:r>
              </a:p>
            </xdr:txBody>
          </xdr:sp>
          <xdr:sp macro="" textlink="">
            <xdr:nvSpPr>
              <xdr:cNvPr id="50346" name="Check Box 170" hidden="1">
                <a:extLst>
                  <a:ext uri="{63B3BB69-23CF-44E3-9099-C40C66FF867C}">
                    <a14:compatExt spid="_x0000_s50346"/>
                  </a:ext>
                  <a:ext uri="{FF2B5EF4-FFF2-40B4-BE49-F238E27FC236}">
                    <a16:creationId xmlns:a16="http://schemas.microsoft.com/office/drawing/2014/main" id="{00000000-0008-0000-0400-0000AAC40000}"/>
                  </a:ext>
                </a:extLst>
              </xdr:cNvPr>
              <xdr:cNvSpPr/>
            </xdr:nvSpPr>
            <xdr:spPr bwMode="auto">
              <a:xfrm>
                <a:off x="4680125" y="0"/>
                <a:ext cx="1052193"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Leased</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438150</xdr:colOff>
      <xdr:row>0</xdr:row>
      <xdr:rowOff>38100</xdr:rowOff>
    </xdr:from>
    <xdr:to>
      <xdr:col>5</xdr:col>
      <xdr:colOff>1543050</xdr:colOff>
      <xdr:row>2</xdr:row>
      <xdr:rowOff>323850</xdr:rowOff>
    </xdr:to>
    <xdr:grpSp>
      <xdr:nvGrpSpPr>
        <xdr:cNvPr id="105562" name="Group 1">
          <a:hlinkClick xmlns:r="http://schemas.openxmlformats.org/officeDocument/2006/relationships" r:id="rId1" tooltip="Click for Next Attachment"/>
          <a:extLst>
            <a:ext uri="{FF2B5EF4-FFF2-40B4-BE49-F238E27FC236}">
              <a16:creationId xmlns:a16="http://schemas.microsoft.com/office/drawing/2014/main" id="{00000000-0008-0000-0500-00005A9C0100}"/>
            </a:ext>
          </a:extLst>
        </xdr:cNvPr>
        <xdr:cNvGrpSpPr>
          <a:grpSpLocks/>
        </xdr:cNvGrpSpPr>
      </xdr:nvGrpSpPr>
      <xdr:grpSpPr bwMode="auto">
        <a:xfrm>
          <a:off x="6943725" y="38100"/>
          <a:ext cx="1104900" cy="704850"/>
          <a:chOff x="738" y="5"/>
          <a:chExt cx="116" cy="73"/>
        </a:xfrm>
      </xdr:grpSpPr>
      <xdr:sp macro="" textlink="">
        <xdr:nvSpPr>
          <xdr:cNvPr id="105563" name="AutoShape 2">
            <a:extLst>
              <a:ext uri="{FF2B5EF4-FFF2-40B4-BE49-F238E27FC236}">
                <a16:creationId xmlns:a16="http://schemas.microsoft.com/office/drawing/2014/main" id="{00000000-0008-0000-0500-00005B9C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6147" name="Text Box 3">
            <a:extLst>
              <a:ext uri="{FF2B5EF4-FFF2-40B4-BE49-F238E27FC236}">
                <a16:creationId xmlns:a16="http://schemas.microsoft.com/office/drawing/2014/main" id="{00000000-0008-0000-0500-00000318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123825</xdr:colOff>
      <xdr:row>0</xdr:row>
      <xdr:rowOff>57150</xdr:rowOff>
    </xdr:from>
    <xdr:to>
      <xdr:col>7</xdr:col>
      <xdr:colOff>9525</xdr:colOff>
      <xdr:row>2</xdr:row>
      <xdr:rowOff>342900</xdr:rowOff>
    </xdr:to>
    <xdr:grpSp>
      <xdr:nvGrpSpPr>
        <xdr:cNvPr id="106586" name="Group 1">
          <a:hlinkClick xmlns:r="http://schemas.openxmlformats.org/officeDocument/2006/relationships" r:id="rId1" tooltip="Click for Next Attachment"/>
          <a:extLst>
            <a:ext uri="{FF2B5EF4-FFF2-40B4-BE49-F238E27FC236}">
              <a16:creationId xmlns:a16="http://schemas.microsoft.com/office/drawing/2014/main" id="{00000000-0008-0000-0600-00005AA00100}"/>
            </a:ext>
          </a:extLst>
        </xdr:cNvPr>
        <xdr:cNvGrpSpPr>
          <a:grpSpLocks/>
        </xdr:cNvGrpSpPr>
      </xdr:nvGrpSpPr>
      <xdr:grpSpPr bwMode="auto">
        <a:xfrm>
          <a:off x="6791325" y="57150"/>
          <a:ext cx="1104900" cy="628650"/>
          <a:chOff x="738" y="5"/>
          <a:chExt cx="116" cy="73"/>
        </a:xfrm>
      </xdr:grpSpPr>
      <xdr:sp macro="" textlink="">
        <xdr:nvSpPr>
          <xdr:cNvPr id="106587" name="AutoShape 2">
            <a:extLst>
              <a:ext uri="{FF2B5EF4-FFF2-40B4-BE49-F238E27FC236}">
                <a16:creationId xmlns:a16="http://schemas.microsoft.com/office/drawing/2014/main" id="{00000000-0008-0000-0600-00005BA0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7171" name="Text Box 3">
            <a:extLst>
              <a:ext uri="{FF2B5EF4-FFF2-40B4-BE49-F238E27FC236}">
                <a16:creationId xmlns:a16="http://schemas.microsoft.com/office/drawing/2014/main" id="{00000000-0008-0000-0600-0000031C0000}"/>
              </a:ext>
            </a:extLst>
          </xdr:cNvPr>
          <xdr:cNvSpPr txBox="1">
            <a:spLocks noChangeArrowheads="1"/>
          </xdr:cNvSpPr>
        </xdr:nvSpPr>
        <xdr:spPr bwMode="auto">
          <a:xfrm>
            <a:off x="753" y="23"/>
            <a:ext cx="98" cy="40"/>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95250</xdr:colOff>
      <xdr:row>0</xdr:row>
      <xdr:rowOff>47625</xdr:rowOff>
    </xdr:from>
    <xdr:to>
      <xdr:col>6</xdr:col>
      <xdr:colOff>590550</xdr:colOff>
      <xdr:row>2</xdr:row>
      <xdr:rowOff>333375</xdr:rowOff>
    </xdr:to>
    <xdr:grpSp>
      <xdr:nvGrpSpPr>
        <xdr:cNvPr id="107610" name="Group 1">
          <a:hlinkClick xmlns:r="http://schemas.openxmlformats.org/officeDocument/2006/relationships" r:id="rId1" tooltip="Click for Next Attachment"/>
          <a:extLst>
            <a:ext uri="{FF2B5EF4-FFF2-40B4-BE49-F238E27FC236}">
              <a16:creationId xmlns:a16="http://schemas.microsoft.com/office/drawing/2014/main" id="{00000000-0008-0000-0700-00005AA40100}"/>
            </a:ext>
          </a:extLst>
        </xdr:cNvPr>
        <xdr:cNvGrpSpPr>
          <a:grpSpLocks/>
        </xdr:cNvGrpSpPr>
      </xdr:nvGrpSpPr>
      <xdr:grpSpPr bwMode="auto">
        <a:xfrm>
          <a:off x="6496050" y="47625"/>
          <a:ext cx="1104900" cy="704850"/>
          <a:chOff x="738" y="5"/>
          <a:chExt cx="116" cy="73"/>
        </a:xfrm>
      </xdr:grpSpPr>
      <xdr:sp macro="" textlink="">
        <xdr:nvSpPr>
          <xdr:cNvPr id="107611" name="AutoShape 2">
            <a:extLst>
              <a:ext uri="{FF2B5EF4-FFF2-40B4-BE49-F238E27FC236}">
                <a16:creationId xmlns:a16="http://schemas.microsoft.com/office/drawing/2014/main" id="{00000000-0008-0000-0700-00005BA4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8195" name="Text Box 3">
            <a:extLst>
              <a:ext uri="{FF2B5EF4-FFF2-40B4-BE49-F238E27FC236}">
                <a16:creationId xmlns:a16="http://schemas.microsoft.com/office/drawing/2014/main" id="{00000000-0008-0000-0700-0000032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85725</xdr:colOff>
      <xdr:row>0</xdr:row>
      <xdr:rowOff>47625</xdr:rowOff>
    </xdr:from>
    <xdr:to>
      <xdr:col>6</xdr:col>
      <xdr:colOff>581025</xdr:colOff>
      <xdr:row>2</xdr:row>
      <xdr:rowOff>523875</xdr:rowOff>
    </xdr:to>
    <xdr:grpSp>
      <xdr:nvGrpSpPr>
        <xdr:cNvPr id="101485" name="Group 1">
          <a:hlinkClick xmlns:r="http://schemas.openxmlformats.org/officeDocument/2006/relationships" r:id="rId1" tooltip="Click for Next Attachment"/>
          <a:extLst>
            <a:ext uri="{FF2B5EF4-FFF2-40B4-BE49-F238E27FC236}">
              <a16:creationId xmlns:a16="http://schemas.microsoft.com/office/drawing/2014/main" id="{00000000-0008-0000-0800-00006D8C0100}"/>
            </a:ext>
          </a:extLst>
        </xdr:cNvPr>
        <xdr:cNvGrpSpPr>
          <a:grpSpLocks/>
        </xdr:cNvGrpSpPr>
      </xdr:nvGrpSpPr>
      <xdr:grpSpPr bwMode="auto">
        <a:xfrm>
          <a:off x="6667500" y="47625"/>
          <a:ext cx="1104900" cy="781050"/>
          <a:chOff x="738" y="5"/>
          <a:chExt cx="116" cy="73"/>
        </a:xfrm>
      </xdr:grpSpPr>
      <xdr:sp macro="" textlink="">
        <xdr:nvSpPr>
          <xdr:cNvPr id="101486" name="AutoShape 2">
            <a:extLst>
              <a:ext uri="{FF2B5EF4-FFF2-40B4-BE49-F238E27FC236}">
                <a16:creationId xmlns:a16="http://schemas.microsoft.com/office/drawing/2014/main" id="{00000000-0008-0000-0800-00006E8C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9219" name="Text Box 3">
            <a:extLst>
              <a:ext uri="{FF2B5EF4-FFF2-40B4-BE49-F238E27FC236}">
                <a16:creationId xmlns:a16="http://schemas.microsoft.com/office/drawing/2014/main" id="{00000000-0008-0000-0800-00000324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mc:AlternateContent xmlns:mc="http://schemas.openxmlformats.org/markup-compatibility/2006">
    <mc:Choice xmlns:a14="http://schemas.microsoft.com/office/drawing/2010/main" Requires="a14">
      <xdr:twoCellAnchor editAs="oneCell">
        <xdr:from>
          <xdr:col>4</xdr:col>
          <xdr:colOff>914400</xdr:colOff>
          <xdr:row>24</xdr:row>
          <xdr:rowOff>0</xdr:rowOff>
        </xdr:from>
        <xdr:to>
          <xdr:col>4</xdr:col>
          <xdr:colOff>1219200</xdr:colOff>
          <xdr:row>25</xdr:row>
          <xdr:rowOff>133350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914400</xdr:colOff>
          <xdr:row>22</xdr:row>
          <xdr:rowOff>0</xdr:rowOff>
        </xdr:from>
        <xdr:to>
          <xdr:col>4</xdr:col>
          <xdr:colOff>914400</xdr:colOff>
          <xdr:row>27</xdr:row>
          <xdr:rowOff>152400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9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1383\Full%20Report\My%20Documents\Office%20work\Current\NRSS%20XXVIII\Tower\Retender\Amendment%20No.%20I\vii)%20Attacments%20Vol-III-Re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1383\Full%20Report\pendrive%20CS1\ann\dhramjagrah\trial.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10_765kV%20Monopole/Bidding%20Documents/Base_Center%20Crane/First_Envelope_and_Bid_Forms.xlsx" TargetMode="External"/><Relationship Id="rId2" Type="http://schemas.openxmlformats.org/officeDocument/2006/relationships/externalLinkPath" Target="file:///C:\Users\chandra.kumar\Desktop\10_765kV%20Monopole\Bidding%20Documents\Base_Center%20Crane\First_Envelope_and_Bid_Forms.xlsx" TargetMode="External"/><Relationship Id="rId1" Type="http://schemas.openxmlformats.org/officeDocument/2006/relationships/externalLinkPath" Target="/Users/chandra.kumar/Desktop/10_765kV%20Monopole/Bidding%20Documents/Base_Center%20Crane/First_Envelope_and_Bid_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Names of Bidder"/>
      <sheetName val="Attach 3(JV)"/>
      <sheetName val="Attach 3(QR)"/>
      <sheetName val="Attach QR"/>
      <sheetName val="Attach 4"/>
      <sheetName val="Attach 4 (A)"/>
      <sheetName val="Attach 4 (B)"/>
      <sheetName val="Attach 5"/>
      <sheetName val="Attach 6"/>
      <sheetName val="Attach 7"/>
      <sheetName val="Attach 9"/>
      <sheetName val="Attach 10"/>
      <sheetName val="Attach 11"/>
      <sheetName val="Attach 12"/>
      <sheetName val="Attach 13"/>
      <sheetName val="Attach 14"/>
      <sheetName val="Attach 14-IP"/>
      <sheetName val="Attach 15"/>
      <sheetName val="Attach 16"/>
      <sheetName val="Attach 17"/>
      <sheetName val="Attach 18"/>
      <sheetName val="Bid Form 1st Envelope "/>
      <sheetName val="N to W"/>
    </sheetNames>
    <sheetDataSet>
      <sheetData sheetId="0" refreshError="1"/>
      <sheetData sheetId="1" refreshError="1"/>
      <sheetData sheetId="2" refreshError="1"/>
      <sheetData sheetId="3">
        <row r="2">
          <cell r="Z2">
            <v>0</v>
          </cell>
        </row>
        <row r="7">
          <cell r="E7" t="str">
            <v>To:</v>
          </cell>
        </row>
        <row r="8">
          <cell r="A8" t="str">
            <v/>
          </cell>
          <cell r="E8" t="str">
            <v>Contract Services</v>
          </cell>
        </row>
        <row r="9">
          <cell r="E9" t="str">
            <v>Power Grid Corporation of India Ltd.,</v>
          </cell>
        </row>
        <row r="10">
          <cell r="E10" t="str">
            <v>"Saudamini", Plot No. 2, Sector 29</v>
          </cell>
        </row>
        <row r="11">
          <cell r="E11" t="str">
            <v>Gurgaon (Haryana) - 122001</v>
          </cell>
        </row>
        <row r="15">
          <cell r="A15" t="str">
            <v>Name(s) and Addresse(s) of other partner(s)</v>
          </cell>
        </row>
        <row r="16">
          <cell r="B16" t="str">
            <v/>
          </cell>
          <cell r="E16" t="str">
            <v/>
          </cell>
        </row>
        <row r="17">
          <cell r="B17" t="str">
            <v xml:space="preserve">…… ……. …….. …… ……. …….. </v>
          </cell>
          <cell r="E17" t="str">
            <v/>
          </cell>
        </row>
        <row r="18">
          <cell r="B18" t="str">
            <v xml:space="preserve">…… ……. …….. …… ……. …….. </v>
          </cell>
          <cell r="E18" t="str">
            <v/>
          </cell>
        </row>
        <row r="19">
          <cell r="B19" t="str">
            <v xml:space="preserve">…… ……. …….. …… ……. …….. </v>
          </cell>
          <cell r="E19" t="str">
            <v/>
          </cell>
        </row>
        <row r="20">
          <cell r="B20" t="str">
            <v xml:space="preserve">…… ……. …….. …… ……. …….. </v>
          </cell>
          <cell r="E20" t="str">
            <v/>
          </cell>
        </row>
      </sheetData>
      <sheetData sheetId="4"/>
      <sheetData sheetId="5">
        <row r="350">
          <cell r="H350" t="str">
            <v>KRA.pdf</v>
          </cell>
        </row>
        <row r="419">
          <cell r="H419" t="str">
            <v>new.pdf</v>
          </cell>
        </row>
        <row r="505">
          <cell r="D505" t="str">
            <v>F:\HVDC-Champa-Kurukshetra\Rev Bidding Doc\TW04\KRA.pdf</v>
          </cell>
          <cell r="F505" t="str">
            <v>F:\HVDC-Champa-Kurukshetra\Rev Bidding Doc\TW04\Case_Studies.pdf</v>
          </cell>
          <cell r="I505" t="str">
            <v>F:\HVDC-Champa-Kurukshetra\Rev Bidding Doc\TW04\new.pdf</v>
          </cell>
        </row>
        <row r="560">
          <cell r="E560" t="str">
            <v>F:\HVDC-Champa-Kurukshetra\Rev Bidding Doc\TW04\new.pdf</v>
          </cell>
          <cell r="G560" t="str">
            <v>F:\HVDC-Champa-Kurukshetra\Rev Bidding Doc\TW04\Case_Studies.pdf</v>
          </cell>
          <cell r="I560" t="str">
            <v>F:\HVDC-Champa-Kurukshetra\Rev Bidding Doc\TW04\KRA.pdf</v>
          </cell>
        </row>
        <row r="651">
          <cell r="D651" t="str">
            <v>F:\HVDC-Champa-Kurukshetra\Rev Bidding Doc\TW04\KRA.pdf</v>
          </cell>
          <cell r="G651" t="str">
            <v>F:\HVDC-Champa-Kurukshetra\Rev Bidding Doc\TW04\new.pdf</v>
          </cell>
          <cell r="I651" t="str">
            <v>F:\HVDC-Champa-Kurukshetra\Rev Bidding Doc\TW04\Case_Studies.pdf</v>
          </cell>
        </row>
        <row r="782">
          <cell r="J782" t="str">
            <v>F:\Orissa C\Rev\Case_Studies.pdf</v>
          </cell>
          <cell r="K782" t="str">
            <v>F:\Orissa C\Rev\KRA.pdf</v>
          </cell>
          <cell r="L782" t="str">
            <v>F:\Orissa C\Rev\office order.pdf</v>
          </cell>
        </row>
        <row r="785">
          <cell r="J785" t="str">
            <v>F:\HVDC-Champa-Kurukshetra\Rev Bidding Doc\TW04\KRA.pdf</v>
          </cell>
          <cell r="K785" t="str">
            <v>F:\HVDC-Champa-Kurukshetra\Rev Bidding Doc\TW04\new.pdf</v>
          </cell>
          <cell r="L785" t="str">
            <v>F:\HVDC-Champa-Kurukshetra\Rev Bidding Doc\TW04\Case_Studies.pdf</v>
          </cell>
        </row>
        <row r="788">
          <cell r="J788" t="str">
            <v>F:\HVDC-Champa-Kurukshetra\Rev Bidding Doc\TW04\Case_Studies.pdf</v>
          </cell>
          <cell r="K788" t="str">
            <v>F:\HVDC-Champa-Kurukshetra\Rev Bidding Doc\TW04\KRA.pdf</v>
          </cell>
          <cell r="L788" t="str">
            <v>F:\Orissa C\Rev\Case_Studies.pdf</v>
          </cell>
        </row>
        <row r="791">
          <cell r="J791" t="str">
            <v>F:\HVDC-Champa-Kurukshetra\Rev Bidding Doc\TW04\Case_Studies.pdf</v>
          </cell>
          <cell r="K791" t="str">
            <v>F:\HVDC-Champa-Kurukshetra\Rev Bidding Doc\TW04\KRA.pdf</v>
          </cell>
          <cell r="L791" t="str">
            <v>F:\HVDC-Champa-Kurukshetra\Rev Bidding Doc\TW04\new.pdf</v>
          </cell>
        </row>
        <row r="794">
          <cell r="J794" t="str">
            <v>F:\HVDC-Champa-Kurukshetra\Rev Bidding Doc\TW04\Case_Studies.pdf</v>
          </cell>
          <cell r="K794" t="str">
            <v>F:\HVDC-Champa-Kurukshetra\Rev Bidding Doc\TW04\KRA.pdf</v>
          </cell>
          <cell r="L794" t="str">
            <v>F:\HVDC-Champa-Kurukshetra\Rev Bidding Doc\TW04\new.pdf</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asic"/>
      <sheetName val="Cover"/>
      <sheetName val="Name of Bidders"/>
      <sheetName val="Names of Bidder"/>
      <sheetName val="Attach 3(JV)"/>
      <sheetName val="Attach-3 (QR)_old"/>
      <sheetName val="Attach 3(QR)"/>
      <sheetName val="Attach-3 (QR)"/>
      <sheetName val="Attach 4"/>
      <sheetName val="Attach 4 (A)"/>
      <sheetName val="Attach 4 (B)"/>
      <sheetName val="Attach 5"/>
      <sheetName val="Attach 5A"/>
      <sheetName val="Attach 6"/>
      <sheetName val="Attach 7"/>
      <sheetName val="Attach 9"/>
      <sheetName val="Attach 10"/>
      <sheetName val="Attach 11"/>
      <sheetName val="Attach 12"/>
      <sheetName val="Attach 13"/>
      <sheetName val="Attach 14"/>
      <sheetName val="Attach 14-IP"/>
      <sheetName val="Attach 15"/>
      <sheetName val="Attach 16"/>
      <sheetName val="Attach 17"/>
      <sheetName val="Attach 18"/>
      <sheetName val="Attach 18 SP"/>
      <sheetName val="Attach 19"/>
      <sheetName val="Bid Form 1st Envelope "/>
      <sheetName val="N to W"/>
      <sheetName val="Sheet1"/>
      <sheetName val="Sheet2"/>
    </sheetNames>
    <sheetDataSet>
      <sheetData sheetId="0"/>
      <sheetData sheetId="1"/>
      <sheetData sheetId="2"/>
      <sheetData sheetId="3"/>
      <sheetData sheetId="4">
        <row r="1">
          <cell r="A1" t="str">
            <v>Specification No. :CC/NT/G-MISC/DOM/A02/25/16599</v>
          </cell>
        </row>
        <row r="7">
          <cell r="A7" t="str">
            <v>Bidder’s Name and Address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339.bin"/><Relationship Id="rId13" Type="http://schemas.openxmlformats.org/officeDocument/2006/relationships/printerSettings" Target="../printerSettings/printerSettings344.bin"/><Relationship Id="rId18" Type="http://schemas.openxmlformats.org/officeDocument/2006/relationships/printerSettings" Target="../printerSettings/printerSettings349.bin"/><Relationship Id="rId26" Type="http://schemas.openxmlformats.org/officeDocument/2006/relationships/vmlDrawing" Target="../drawings/vmlDrawing3.vml"/><Relationship Id="rId3" Type="http://schemas.openxmlformats.org/officeDocument/2006/relationships/printerSettings" Target="../printerSettings/printerSettings334.bin"/><Relationship Id="rId21" Type="http://schemas.openxmlformats.org/officeDocument/2006/relationships/printerSettings" Target="../printerSettings/printerSettings352.bin"/><Relationship Id="rId7" Type="http://schemas.openxmlformats.org/officeDocument/2006/relationships/printerSettings" Target="../printerSettings/printerSettings338.bin"/><Relationship Id="rId12" Type="http://schemas.openxmlformats.org/officeDocument/2006/relationships/printerSettings" Target="../printerSettings/printerSettings343.bin"/><Relationship Id="rId17" Type="http://schemas.openxmlformats.org/officeDocument/2006/relationships/printerSettings" Target="../printerSettings/printerSettings348.bin"/><Relationship Id="rId25" Type="http://schemas.openxmlformats.org/officeDocument/2006/relationships/drawing" Target="../drawings/drawing9.xml"/><Relationship Id="rId2" Type="http://schemas.openxmlformats.org/officeDocument/2006/relationships/printerSettings" Target="../printerSettings/printerSettings333.bin"/><Relationship Id="rId16" Type="http://schemas.openxmlformats.org/officeDocument/2006/relationships/printerSettings" Target="../printerSettings/printerSettings347.bin"/><Relationship Id="rId20" Type="http://schemas.openxmlformats.org/officeDocument/2006/relationships/printerSettings" Target="../printerSettings/printerSettings351.bin"/><Relationship Id="rId1" Type="http://schemas.openxmlformats.org/officeDocument/2006/relationships/printerSettings" Target="../printerSettings/printerSettings332.bin"/><Relationship Id="rId6" Type="http://schemas.openxmlformats.org/officeDocument/2006/relationships/printerSettings" Target="../printerSettings/printerSettings337.bin"/><Relationship Id="rId11" Type="http://schemas.openxmlformats.org/officeDocument/2006/relationships/printerSettings" Target="../printerSettings/printerSettings342.bin"/><Relationship Id="rId24" Type="http://schemas.openxmlformats.org/officeDocument/2006/relationships/printerSettings" Target="../printerSettings/printerSettings355.bin"/><Relationship Id="rId5" Type="http://schemas.openxmlformats.org/officeDocument/2006/relationships/printerSettings" Target="../printerSettings/printerSettings336.bin"/><Relationship Id="rId15" Type="http://schemas.openxmlformats.org/officeDocument/2006/relationships/printerSettings" Target="../printerSettings/printerSettings346.bin"/><Relationship Id="rId23" Type="http://schemas.openxmlformats.org/officeDocument/2006/relationships/printerSettings" Target="../printerSettings/printerSettings354.bin"/><Relationship Id="rId10" Type="http://schemas.openxmlformats.org/officeDocument/2006/relationships/printerSettings" Target="../printerSettings/printerSettings341.bin"/><Relationship Id="rId19" Type="http://schemas.openxmlformats.org/officeDocument/2006/relationships/printerSettings" Target="../printerSettings/printerSettings350.bin"/><Relationship Id="rId4" Type="http://schemas.openxmlformats.org/officeDocument/2006/relationships/printerSettings" Target="../printerSettings/printerSettings335.bin"/><Relationship Id="rId9" Type="http://schemas.openxmlformats.org/officeDocument/2006/relationships/printerSettings" Target="../printerSettings/printerSettings340.bin"/><Relationship Id="rId14" Type="http://schemas.openxmlformats.org/officeDocument/2006/relationships/printerSettings" Target="../printerSettings/printerSettings345.bin"/><Relationship Id="rId22" Type="http://schemas.openxmlformats.org/officeDocument/2006/relationships/printerSettings" Target="../printerSettings/printerSettings353.bin"/><Relationship Id="rId27" Type="http://schemas.openxmlformats.org/officeDocument/2006/relationships/ctrlProp" Target="../ctrlProps/ctrlProp20.xm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63.bin"/><Relationship Id="rId13" Type="http://schemas.openxmlformats.org/officeDocument/2006/relationships/printerSettings" Target="../printerSettings/printerSettings368.bin"/><Relationship Id="rId18" Type="http://schemas.openxmlformats.org/officeDocument/2006/relationships/drawing" Target="../drawings/drawing10.xml"/><Relationship Id="rId3" Type="http://schemas.openxmlformats.org/officeDocument/2006/relationships/printerSettings" Target="../printerSettings/printerSettings358.bin"/><Relationship Id="rId7" Type="http://schemas.openxmlformats.org/officeDocument/2006/relationships/printerSettings" Target="../printerSettings/printerSettings362.bin"/><Relationship Id="rId12" Type="http://schemas.openxmlformats.org/officeDocument/2006/relationships/printerSettings" Target="../printerSettings/printerSettings367.bin"/><Relationship Id="rId17" Type="http://schemas.openxmlformats.org/officeDocument/2006/relationships/printerSettings" Target="../printerSettings/printerSettings372.bin"/><Relationship Id="rId2" Type="http://schemas.openxmlformats.org/officeDocument/2006/relationships/printerSettings" Target="../printerSettings/printerSettings357.bin"/><Relationship Id="rId16" Type="http://schemas.openxmlformats.org/officeDocument/2006/relationships/printerSettings" Target="../printerSettings/printerSettings371.bin"/><Relationship Id="rId20" Type="http://schemas.openxmlformats.org/officeDocument/2006/relationships/ctrlProp" Target="../ctrlProps/ctrlProp21.xml"/><Relationship Id="rId1" Type="http://schemas.openxmlformats.org/officeDocument/2006/relationships/printerSettings" Target="../printerSettings/printerSettings356.bin"/><Relationship Id="rId6" Type="http://schemas.openxmlformats.org/officeDocument/2006/relationships/printerSettings" Target="../printerSettings/printerSettings361.bin"/><Relationship Id="rId11" Type="http://schemas.openxmlformats.org/officeDocument/2006/relationships/printerSettings" Target="../printerSettings/printerSettings366.bin"/><Relationship Id="rId5" Type="http://schemas.openxmlformats.org/officeDocument/2006/relationships/printerSettings" Target="../printerSettings/printerSettings360.bin"/><Relationship Id="rId15" Type="http://schemas.openxmlformats.org/officeDocument/2006/relationships/printerSettings" Target="../printerSettings/printerSettings370.bin"/><Relationship Id="rId10" Type="http://schemas.openxmlformats.org/officeDocument/2006/relationships/printerSettings" Target="../printerSettings/printerSettings365.bin"/><Relationship Id="rId19" Type="http://schemas.openxmlformats.org/officeDocument/2006/relationships/vmlDrawing" Target="../drawings/vmlDrawing4.vml"/><Relationship Id="rId4" Type="http://schemas.openxmlformats.org/officeDocument/2006/relationships/printerSettings" Target="../printerSettings/printerSettings359.bin"/><Relationship Id="rId9" Type="http://schemas.openxmlformats.org/officeDocument/2006/relationships/printerSettings" Target="../printerSettings/printerSettings364.bin"/><Relationship Id="rId14" Type="http://schemas.openxmlformats.org/officeDocument/2006/relationships/printerSettings" Target="../printerSettings/printerSettings369.bin"/></Relationships>
</file>

<file path=xl/worksheets/_rels/sheet12.xml.rels><?xml version="1.0" encoding="UTF-8" standalone="yes"?>
<Relationships xmlns="http://schemas.openxmlformats.org/package/2006/relationships"><Relationship Id="rId13" Type="http://schemas.openxmlformats.org/officeDocument/2006/relationships/printerSettings" Target="../printerSettings/printerSettings385.bin"/><Relationship Id="rId18" Type="http://schemas.openxmlformats.org/officeDocument/2006/relationships/printerSettings" Target="../printerSettings/printerSettings390.bin"/><Relationship Id="rId26" Type="http://schemas.openxmlformats.org/officeDocument/2006/relationships/printerSettings" Target="../printerSettings/printerSettings398.bin"/><Relationship Id="rId39" Type="http://schemas.openxmlformats.org/officeDocument/2006/relationships/printerSettings" Target="../printerSettings/printerSettings411.bin"/><Relationship Id="rId21" Type="http://schemas.openxmlformats.org/officeDocument/2006/relationships/printerSettings" Target="../printerSettings/printerSettings393.bin"/><Relationship Id="rId34" Type="http://schemas.openxmlformats.org/officeDocument/2006/relationships/printerSettings" Target="../printerSettings/printerSettings406.bin"/><Relationship Id="rId42" Type="http://schemas.openxmlformats.org/officeDocument/2006/relationships/ctrlProp" Target="../ctrlProps/ctrlProp22.xml"/><Relationship Id="rId7" Type="http://schemas.openxmlformats.org/officeDocument/2006/relationships/printerSettings" Target="../printerSettings/printerSettings379.bin"/><Relationship Id="rId2" Type="http://schemas.openxmlformats.org/officeDocument/2006/relationships/printerSettings" Target="../printerSettings/printerSettings374.bin"/><Relationship Id="rId16" Type="http://schemas.openxmlformats.org/officeDocument/2006/relationships/printerSettings" Target="../printerSettings/printerSettings388.bin"/><Relationship Id="rId20" Type="http://schemas.openxmlformats.org/officeDocument/2006/relationships/printerSettings" Target="../printerSettings/printerSettings392.bin"/><Relationship Id="rId29" Type="http://schemas.openxmlformats.org/officeDocument/2006/relationships/printerSettings" Target="../printerSettings/printerSettings401.bin"/><Relationship Id="rId41" Type="http://schemas.openxmlformats.org/officeDocument/2006/relationships/vmlDrawing" Target="../drawings/vmlDrawing5.vml"/><Relationship Id="rId1" Type="http://schemas.openxmlformats.org/officeDocument/2006/relationships/printerSettings" Target="../printerSettings/printerSettings373.bin"/><Relationship Id="rId6" Type="http://schemas.openxmlformats.org/officeDocument/2006/relationships/printerSettings" Target="../printerSettings/printerSettings378.bin"/><Relationship Id="rId11" Type="http://schemas.openxmlformats.org/officeDocument/2006/relationships/printerSettings" Target="../printerSettings/printerSettings383.bin"/><Relationship Id="rId24" Type="http://schemas.openxmlformats.org/officeDocument/2006/relationships/printerSettings" Target="../printerSettings/printerSettings396.bin"/><Relationship Id="rId32" Type="http://schemas.openxmlformats.org/officeDocument/2006/relationships/printerSettings" Target="../printerSettings/printerSettings404.bin"/><Relationship Id="rId37" Type="http://schemas.openxmlformats.org/officeDocument/2006/relationships/printerSettings" Target="../printerSettings/printerSettings409.bin"/><Relationship Id="rId40" Type="http://schemas.openxmlformats.org/officeDocument/2006/relationships/drawing" Target="../drawings/drawing11.xml"/><Relationship Id="rId5" Type="http://schemas.openxmlformats.org/officeDocument/2006/relationships/printerSettings" Target="../printerSettings/printerSettings377.bin"/><Relationship Id="rId15" Type="http://schemas.openxmlformats.org/officeDocument/2006/relationships/printerSettings" Target="../printerSettings/printerSettings387.bin"/><Relationship Id="rId23" Type="http://schemas.openxmlformats.org/officeDocument/2006/relationships/printerSettings" Target="../printerSettings/printerSettings395.bin"/><Relationship Id="rId28" Type="http://schemas.openxmlformats.org/officeDocument/2006/relationships/printerSettings" Target="../printerSettings/printerSettings400.bin"/><Relationship Id="rId36" Type="http://schemas.openxmlformats.org/officeDocument/2006/relationships/printerSettings" Target="../printerSettings/printerSettings408.bin"/><Relationship Id="rId10" Type="http://schemas.openxmlformats.org/officeDocument/2006/relationships/printerSettings" Target="../printerSettings/printerSettings382.bin"/><Relationship Id="rId19" Type="http://schemas.openxmlformats.org/officeDocument/2006/relationships/printerSettings" Target="../printerSettings/printerSettings391.bin"/><Relationship Id="rId31" Type="http://schemas.openxmlformats.org/officeDocument/2006/relationships/printerSettings" Target="../printerSettings/printerSettings403.bin"/><Relationship Id="rId4" Type="http://schemas.openxmlformats.org/officeDocument/2006/relationships/printerSettings" Target="../printerSettings/printerSettings376.bin"/><Relationship Id="rId9" Type="http://schemas.openxmlformats.org/officeDocument/2006/relationships/printerSettings" Target="../printerSettings/printerSettings381.bin"/><Relationship Id="rId14" Type="http://schemas.openxmlformats.org/officeDocument/2006/relationships/printerSettings" Target="../printerSettings/printerSettings386.bin"/><Relationship Id="rId22" Type="http://schemas.openxmlformats.org/officeDocument/2006/relationships/printerSettings" Target="../printerSettings/printerSettings394.bin"/><Relationship Id="rId27" Type="http://schemas.openxmlformats.org/officeDocument/2006/relationships/printerSettings" Target="../printerSettings/printerSettings399.bin"/><Relationship Id="rId30" Type="http://schemas.openxmlformats.org/officeDocument/2006/relationships/printerSettings" Target="../printerSettings/printerSettings402.bin"/><Relationship Id="rId35" Type="http://schemas.openxmlformats.org/officeDocument/2006/relationships/printerSettings" Target="../printerSettings/printerSettings407.bin"/><Relationship Id="rId8" Type="http://schemas.openxmlformats.org/officeDocument/2006/relationships/printerSettings" Target="../printerSettings/printerSettings380.bin"/><Relationship Id="rId3" Type="http://schemas.openxmlformats.org/officeDocument/2006/relationships/printerSettings" Target="../printerSettings/printerSettings375.bin"/><Relationship Id="rId12" Type="http://schemas.openxmlformats.org/officeDocument/2006/relationships/printerSettings" Target="../printerSettings/printerSettings384.bin"/><Relationship Id="rId17" Type="http://schemas.openxmlformats.org/officeDocument/2006/relationships/printerSettings" Target="../printerSettings/printerSettings389.bin"/><Relationship Id="rId25" Type="http://schemas.openxmlformats.org/officeDocument/2006/relationships/printerSettings" Target="../printerSettings/printerSettings397.bin"/><Relationship Id="rId33" Type="http://schemas.openxmlformats.org/officeDocument/2006/relationships/printerSettings" Target="../printerSettings/printerSettings405.bin"/><Relationship Id="rId38" Type="http://schemas.openxmlformats.org/officeDocument/2006/relationships/printerSettings" Target="../printerSettings/printerSettings410.bin"/></Relationships>
</file>

<file path=xl/worksheets/_rels/sheet13.xml.rels><?xml version="1.0" encoding="UTF-8" standalone="yes"?>
<Relationships xmlns="http://schemas.openxmlformats.org/package/2006/relationships"><Relationship Id="rId13" Type="http://schemas.openxmlformats.org/officeDocument/2006/relationships/printerSettings" Target="../printerSettings/printerSettings424.bin"/><Relationship Id="rId18" Type="http://schemas.openxmlformats.org/officeDocument/2006/relationships/printerSettings" Target="../printerSettings/printerSettings429.bin"/><Relationship Id="rId26" Type="http://schemas.openxmlformats.org/officeDocument/2006/relationships/printerSettings" Target="../printerSettings/printerSettings437.bin"/><Relationship Id="rId39" Type="http://schemas.openxmlformats.org/officeDocument/2006/relationships/drawing" Target="../drawings/drawing12.xml"/><Relationship Id="rId21" Type="http://schemas.openxmlformats.org/officeDocument/2006/relationships/printerSettings" Target="../printerSettings/printerSettings432.bin"/><Relationship Id="rId34" Type="http://schemas.openxmlformats.org/officeDocument/2006/relationships/printerSettings" Target="../printerSettings/printerSettings445.bin"/><Relationship Id="rId7" Type="http://schemas.openxmlformats.org/officeDocument/2006/relationships/printerSettings" Target="../printerSettings/printerSettings418.bin"/><Relationship Id="rId12" Type="http://schemas.openxmlformats.org/officeDocument/2006/relationships/printerSettings" Target="../printerSettings/printerSettings423.bin"/><Relationship Id="rId17" Type="http://schemas.openxmlformats.org/officeDocument/2006/relationships/printerSettings" Target="../printerSettings/printerSettings428.bin"/><Relationship Id="rId25" Type="http://schemas.openxmlformats.org/officeDocument/2006/relationships/printerSettings" Target="../printerSettings/printerSettings436.bin"/><Relationship Id="rId33" Type="http://schemas.openxmlformats.org/officeDocument/2006/relationships/printerSettings" Target="../printerSettings/printerSettings444.bin"/><Relationship Id="rId38" Type="http://schemas.openxmlformats.org/officeDocument/2006/relationships/printerSettings" Target="../printerSettings/printerSettings449.bin"/><Relationship Id="rId2" Type="http://schemas.openxmlformats.org/officeDocument/2006/relationships/printerSettings" Target="../printerSettings/printerSettings413.bin"/><Relationship Id="rId16" Type="http://schemas.openxmlformats.org/officeDocument/2006/relationships/printerSettings" Target="../printerSettings/printerSettings427.bin"/><Relationship Id="rId20" Type="http://schemas.openxmlformats.org/officeDocument/2006/relationships/printerSettings" Target="../printerSettings/printerSettings431.bin"/><Relationship Id="rId29" Type="http://schemas.openxmlformats.org/officeDocument/2006/relationships/printerSettings" Target="../printerSettings/printerSettings440.bin"/><Relationship Id="rId1" Type="http://schemas.openxmlformats.org/officeDocument/2006/relationships/printerSettings" Target="../printerSettings/printerSettings412.bin"/><Relationship Id="rId6" Type="http://schemas.openxmlformats.org/officeDocument/2006/relationships/printerSettings" Target="../printerSettings/printerSettings417.bin"/><Relationship Id="rId11" Type="http://schemas.openxmlformats.org/officeDocument/2006/relationships/printerSettings" Target="../printerSettings/printerSettings422.bin"/><Relationship Id="rId24" Type="http://schemas.openxmlformats.org/officeDocument/2006/relationships/printerSettings" Target="../printerSettings/printerSettings435.bin"/><Relationship Id="rId32" Type="http://schemas.openxmlformats.org/officeDocument/2006/relationships/printerSettings" Target="../printerSettings/printerSettings443.bin"/><Relationship Id="rId37" Type="http://schemas.openxmlformats.org/officeDocument/2006/relationships/printerSettings" Target="../printerSettings/printerSettings448.bin"/><Relationship Id="rId5" Type="http://schemas.openxmlformats.org/officeDocument/2006/relationships/printerSettings" Target="../printerSettings/printerSettings416.bin"/><Relationship Id="rId15" Type="http://schemas.openxmlformats.org/officeDocument/2006/relationships/printerSettings" Target="../printerSettings/printerSettings426.bin"/><Relationship Id="rId23" Type="http://schemas.openxmlformats.org/officeDocument/2006/relationships/printerSettings" Target="../printerSettings/printerSettings434.bin"/><Relationship Id="rId28" Type="http://schemas.openxmlformats.org/officeDocument/2006/relationships/printerSettings" Target="../printerSettings/printerSettings439.bin"/><Relationship Id="rId36" Type="http://schemas.openxmlformats.org/officeDocument/2006/relationships/printerSettings" Target="../printerSettings/printerSettings447.bin"/><Relationship Id="rId10" Type="http://schemas.openxmlformats.org/officeDocument/2006/relationships/printerSettings" Target="../printerSettings/printerSettings421.bin"/><Relationship Id="rId19" Type="http://schemas.openxmlformats.org/officeDocument/2006/relationships/printerSettings" Target="../printerSettings/printerSettings430.bin"/><Relationship Id="rId31" Type="http://schemas.openxmlformats.org/officeDocument/2006/relationships/printerSettings" Target="../printerSettings/printerSettings442.bin"/><Relationship Id="rId4" Type="http://schemas.openxmlformats.org/officeDocument/2006/relationships/printerSettings" Target="../printerSettings/printerSettings415.bin"/><Relationship Id="rId9" Type="http://schemas.openxmlformats.org/officeDocument/2006/relationships/printerSettings" Target="../printerSettings/printerSettings420.bin"/><Relationship Id="rId14" Type="http://schemas.openxmlformats.org/officeDocument/2006/relationships/printerSettings" Target="../printerSettings/printerSettings425.bin"/><Relationship Id="rId22" Type="http://schemas.openxmlformats.org/officeDocument/2006/relationships/printerSettings" Target="../printerSettings/printerSettings433.bin"/><Relationship Id="rId27" Type="http://schemas.openxmlformats.org/officeDocument/2006/relationships/printerSettings" Target="../printerSettings/printerSettings438.bin"/><Relationship Id="rId30" Type="http://schemas.openxmlformats.org/officeDocument/2006/relationships/printerSettings" Target="../printerSettings/printerSettings441.bin"/><Relationship Id="rId35" Type="http://schemas.openxmlformats.org/officeDocument/2006/relationships/printerSettings" Target="../printerSettings/printerSettings446.bin"/><Relationship Id="rId8" Type="http://schemas.openxmlformats.org/officeDocument/2006/relationships/printerSettings" Target="../printerSettings/printerSettings419.bin"/><Relationship Id="rId3" Type="http://schemas.openxmlformats.org/officeDocument/2006/relationships/printerSettings" Target="../printerSettings/printerSettings41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50.bin"/></Relationships>
</file>

<file path=xl/worksheets/_rels/sheet15.xml.rels><?xml version="1.0" encoding="UTF-8" standalone="yes"?>
<Relationships xmlns="http://schemas.openxmlformats.org/package/2006/relationships"><Relationship Id="rId13" Type="http://schemas.openxmlformats.org/officeDocument/2006/relationships/printerSettings" Target="../printerSettings/printerSettings463.bin"/><Relationship Id="rId18" Type="http://schemas.openxmlformats.org/officeDocument/2006/relationships/printerSettings" Target="../printerSettings/printerSettings468.bin"/><Relationship Id="rId26" Type="http://schemas.openxmlformats.org/officeDocument/2006/relationships/printerSettings" Target="../printerSettings/printerSettings476.bin"/><Relationship Id="rId39" Type="http://schemas.openxmlformats.org/officeDocument/2006/relationships/printerSettings" Target="../printerSettings/printerSettings489.bin"/><Relationship Id="rId21" Type="http://schemas.openxmlformats.org/officeDocument/2006/relationships/printerSettings" Target="../printerSettings/printerSettings471.bin"/><Relationship Id="rId34" Type="http://schemas.openxmlformats.org/officeDocument/2006/relationships/printerSettings" Target="../printerSettings/printerSettings484.bin"/><Relationship Id="rId7" Type="http://schemas.openxmlformats.org/officeDocument/2006/relationships/printerSettings" Target="../printerSettings/printerSettings457.bin"/><Relationship Id="rId12" Type="http://schemas.openxmlformats.org/officeDocument/2006/relationships/printerSettings" Target="../printerSettings/printerSettings462.bin"/><Relationship Id="rId17" Type="http://schemas.openxmlformats.org/officeDocument/2006/relationships/printerSettings" Target="../printerSettings/printerSettings467.bin"/><Relationship Id="rId25" Type="http://schemas.openxmlformats.org/officeDocument/2006/relationships/printerSettings" Target="../printerSettings/printerSettings475.bin"/><Relationship Id="rId33" Type="http://schemas.openxmlformats.org/officeDocument/2006/relationships/printerSettings" Target="../printerSettings/printerSettings483.bin"/><Relationship Id="rId38" Type="http://schemas.openxmlformats.org/officeDocument/2006/relationships/printerSettings" Target="../printerSettings/printerSettings488.bin"/><Relationship Id="rId2" Type="http://schemas.openxmlformats.org/officeDocument/2006/relationships/printerSettings" Target="../printerSettings/printerSettings452.bin"/><Relationship Id="rId16" Type="http://schemas.openxmlformats.org/officeDocument/2006/relationships/printerSettings" Target="../printerSettings/printerSettings466.bin"/><Relationship Id="rId20" Type="http://schemas.openxmlformats.org/officeDocument/2006/relationships/printerSettings" Target="../printerSettings/printerSettings470.bin"/><Relationship Id="rId29" Type="http://schemas.openxmlformats.org/officeDocument/2006/relationships/printerSettings" Target="../printerSettings/printerSettings479.bin"/><Relationship Id="rId1" Type="http://schemas.openxmlformats.org/officeDocument/2006/relationships/printerSettings" Target="../printerSettings/printerSettings451.bin"/><Relationship Id="rId6" Type="http://schemas.openxmlformats.org/officeDocument/2006/relationships/printerSettings" Target="../printerSettings/printerSettings456.bin"/><Relationship Id="rId11" Type="http://schemas.openxmlformats.org/officeDocument/2006/relationships/printerSettings" Target="../printerSettings/printerSettings461.bin"/><Relationship Id="rId24" Type="http://schemas.openxmlformats.org/officeDocument/2006/relationships/printerSettings" Target="../printerSettings/printerSettings474.bin"/><Relationship Id="rId32" Type="http://schemas.openxmlformats.org/officeDocument/2006/relationships/printerSettings" Target="../printerSettings/printerSettings482.bin"/><Relationship Id="rId37" Type="http://schemas.openxmlformats.org/officeDocument/2006/relationships/printerSettings" Target="../printerSettings/printerSettings487.bin"/><Relationship Id="rId40" Type="http://schemas.openxmlformats.org/officeDocument/2006/relationships/drawing" Target="../drawings/drawing14.xml"/><Relationship Id="rId5" Type="http://schemas.openxmlformats.org/officeDocument/2006/relationships/printerSettings" Target="../printerSettings/printerSettings455.bin"/><Relationship Id="rId15" Type="http://schemas.openxmlformats.org/officeDocument/2006/relationships/printerSettings" Target="../printerSettings/printerSettings465.bin"/><Relationship Id="rId23" Type="http://schemas.openxmlformats.org/officeDocument/2006/relationships/printerSettings" Target="../printerSettings/printerSettings473.bin"/><Relationship Id="rId28" Type="http://schemas.openxmlformats.org/officeDocument/2006/relationships/printerSettings" Target="../printerSettings/printerSettings478.bin"/><Relationship Id="rId36" Type="http://schemas.openxmlformats.org/officeDocument/2006/relationships/printerSettings" Target="../printerSettings/printerSettings486.bin"/><Relationship Id="rId10" Type="http://schemas.openxmlformats.org/officeDocument/2006/relationships/printerSettings" Target="../printerSettings/printerSettings460.bin"/><Relationship Id="rId19" Type="http://schemas.openxmlformats.org/officeDocument/2006/relationships/printerSettings" Target="../printerSettings/printerSettings469.bin"/><Relationship Id="rId31" Type="http://schemas.openxmlformats.org/officeDocument/2006/relationships/printerSettings" Target="../printerSettings/printerSettings481.bin"/><Relationship Id="rId4" Type="http://schemas.openxmlformats.org/officeDocument/2006/relationships/printerSettings" Target="../printerSettings/printerSettings454.bin"/><Relationship Id="rId9" Type="http://schemas.openxmlformats.org/officeDocument/2006/relationships/printerSettings" Target="../printerSettings/printerSettings459.bin"/><Relationship Id="rId14" Type="http://schemas.openxmlformats.org/officeDocument/2006/relationships/printerSettings" Target="../printerSettings/printerSettings464.bin"/><Relationship Id="rId22" Type="http://schemas.openxmlformats.org/officeDocument/2006/relationships/printerSettings" Target="../printerSettings/printerSettings472.bin"/><Relationship Id="rId27" Type="http://schemas.openxmlformats.org/officeDocument/2006/relationships/printerSettings" Target="../printerSettings/printerSettings477.bin"/><Relationship Id="rId30" Type="http://schemas.openxmlformats.org/officeDocument/2006/relationships/printerSettings" Target="../printerSettings/printerSettings480.bin"/><Relationship Id="rId35" Type="http://schemas.openxmlformats.org/officeDocument/2006/relationships/printerSettings" Target="../printerSettings/printerSettings485.bin"/><Relationship Id="rId8" Type="http://schemas.openxmlformats.org/officeDocument/2006/relationships/printerSettings" Target="../printerSettings/printerSettings458.bin"/><Relationship Id="rId3" Type="http://schemas.openxmlformats.org/officeDocument/2006/relationships/printerSettings" Target="../printerSettings/printerSettings453.bin"/></Relationships>
</file>

<file path=xl/worksheets/_rels/sheet16.xml.rels><?xml version="1.0" encoding="UTF-8" standalone="yes"?>
<Relationships xmlns="http://schemas.openxmlformats.org/package/2006/relationships"><Relationship Id="rId13" Type="http://schemas.openxmlformats.org/officeDocument/2006/relationships/printerSettings" Target="../printerSettings/printerSettings502.bin"/><Relationship Id="rId18" Type="http://schemas.openxmlformats.org/officeDocument/2006/relationships/printerSettings" Target="../printerSettings/printerSettings507.bin"/><Relationship Id="rId26" Type="http://schemas.openxmlformats.org/officeDocument/2006/relationships/printerSettings" Target="../printerSettings/printerSettings515.bin"/><Relationship Id="rId39" Type="http://schemas.openxmlformats.org/officeDocument/2006/relationships/printerSettings" Target="../printerSettings/printerSettings528.bin"/><Relationship Id="rId21" Type="http://schemas.openxmlformats.org/officeDocument/2006/relationships/printerSettings" Target="../printerSettings/printerSettings510.bin"/><Relationship Id="rId34" Type="http://schemas.openxmlformats.org/officeDocument/2006/relationships/printerSettings" Target="../printerSettings/printerSettings523.bin"/><Relationship Id="rId7" Type="http://schemas.openxmlformats.org/officeDocument/2006/relationships/printerSettings" Target="../printerSettings/printerSettings496.bin"/><Relationship Id="rId12" Type="http://schemas.openxmlformats.org/officeDocument/2006/relationships/printerSettings" Target="../printerSettings/printerSettings501.bin"/><Relationship Id="rId17" Type="http://schemas.openxmlformats.org/officeDocument/2006/relationships/printerSettings" Target="../printerSettings/printerSettings506.bin"/><Relationship Id="rId25" Type="http://schemas.openxmlformats.org/officeDocument/2006/relationships/printerSettings" Target="../printerSettings/printerSettings514.bin"/><Relationship Id="rId33" Type="http://schemas.openxmlformats.org/officeDocument/2006/relationships/printerSettings" Target="../printerSettings/printerSettings522.bin"/><Relationship Id="rId38" Type="http://schemas.openxmlformats.org/officeDocument/2006/relationships/printerSettings" Target="../printerSettings/printerSettings527.bin"/><Relationship Id="rId2" Type="http://schemas.openxmlformats.org/officeDocument/2006/relationships/printerSettings" Target="../printerSettings/printerSettings491.bin"/><Relationship Id="rId16" Type="http://schemas.openxmlformats.org/officeDocument/2006/relationships/printerSettings" Target="../printerSettings/printerSettings505.bin"/><Relationship Id="rId20" Type="http://schemas.openxmlformats.org/officeDocument/2006/relationships/printerSettings" Target="../printerSettings/printerSettings509.bin"/><Relationship Id="rId29" Type="http://schemas.openxmlformats.org/officeDocument/2006/relationships/printerSettings" Target="../printerSettings/printerSettings518.bin"/><Relationship Id="rId1" Type="http://schemas.openxmlformats.org/officeDocument/2006/relationships/printerSettings" Target="../printerSettings/printerSettings490.bin"/><Relationship Id="rId6" Type="http://schemas.openxmlformats.org/officeDocument/2006/relationships/printerSettings" Target="../printerSettings/printerSettings495.bin"/><Relationship Id="rId11" Type="http://schemas.openxmlformats.org/officeDocument/2006/relationships/printerSettings" Target="../printerSettings/printerSettings500.bin"/><Relationship Id="rId24" Type="http://schemas.openxmlformats.org/officeDocument/2006/relationships/printerSettings" Target="../printerSettings/printerSettings513.bin"/><Relationship Id="rId32" Type="http://schemas.openxmlformats.org/officeDocument/2006/relationships/printerSettings" Target="../printerSettings/printerSettings521.bin"/><Relationship Id="rId37" Type="http://schemas.openxmlformats.org/officeDocument/2006/relationships/printerSettings" Target="../printerSettings/printerSettings526.bin"/><Relationship Id="rId40" Type="http://schemas.openxmlformats.org/officeDocument/2006/relationships/drawing" Target="../drawings/drawing15.xml"/><Relationship Id="rId5" Type="http://schemas.openxmlformats.org/officeDocument/2006/relationships/printerSettings" Target="../printerSettings/printerSettings494.bin"/><Relationship Id="rId15" Type="http://schemas.openxmlformats.org/officeDocument/2006/relationships/printerSettings" Target="../printerSettings/printerSettings504.bin"/><Relationship Id="rId23" Type="http://schemas.openxmlformats.org/officeDocument/2006/relationships/printerSettings" Target="../printerSettings/printerSettings512.bin"/><Relationship Id="rId28" Type="http://schemas.openxmlformats.org/officeDocument/2006/relationships/printerSettings" Target="../printerSettings/printerSettings517.bin"/><Relationship Id="rId36" Type="http://schemas.openxmlformats.org/officeDocument/2006/relationships/printerSettings" Target="../printerSettings/printerSettings525.bin"/><Relationship Id="rId10" Type="http://schemas.openxmlformats.org/officeDocument/2006/relationships/printerSettings" Target="../printerSettings/printerSettings499.bin"/><Relationship Id="rId19" Type="http://schemas.openxmlformats.org/officeDocument/2006/relationships/printerSettings" Target="../printerSettings/printerSettings508.bin"/><Relationship Id="rId31" Type="http://schemas.openxmlformats.org/officeDocument/2006/relationships/printerSettings" Target="../printerSettings/printerSettings520.bin"/><Relationship Id="rId4" Type="http://schemas.openxmlformats.org/officeDocument/2006/relationships/printerSettings" Target="../printerSettings/printerSettings493.bin"/><Relationship Id="rId9" Type="http://schemas.openxmlformats.org/officeDocument/2006/relationships/printerSettings" Target="../printerSettings/printerSettings498.bin"/><Relationship Id="rId14" Type="http://schemas.openxmlformats.org/officeDocument/2006/relationships/printerSettings" Target="../printerSettings/printerSettings503.bin"/><Relationship Id="rId22" Type="http://schemas.openxmlformats.org/officeDocument/2006/relationships/printerSettings" Target="../printerSettings/printerSettings511.bin"/><Relationship Id="rId27" Type="http://schemas.openxmlformats.org/officeDocument/2006/relationships/printerSettings" Target="../printerSettings/printerSettings516.bin"/><Relationship Id="rId30" Type="http://schemas.openxmlformats.org/officeDocument/2006/relationships/printerSettings" Target="../printerSettings/printerSettings519.bin"/><Relationship Id="rId35" Type="http://schemas.openxmlformats.org/officeDocument/2006/relationships/printerSettings" Target="../printerSettings/printerSettings524.bin"/><Relationship Id="rId8" Type="http://schemas.openxmlformats.org/officeDocument/2006/relationships/printerSettings" Target="../printerSettings/printerSettings497.bin"/><Relationship Id="rId3" Type="http://schemas.openxmlformats.org/officeDocument/2006/relationships/printerSettings" Target="../printerSettings/printerSettings492.bin"/></Relationships>
</file>

<file path=xl/worksheets/_rels/sheet17.xml.rels><?xml version="1.0" encoding="UTF-8" standalone="yes"?>
<Relationships xmlns="http://schemas.openxmlformats.org/package/2006/relationships"><Relationship Id="rId13" Type="http://schemas.openxmlformats.org/officeDocument/2006/relationships/printerSettings" Target="../printerSettings/printerSettings541.bin"/><Relationship Id="rId18" Type="http://schemas.openxmlformats.org/officeDocument/2006/relationships/printerSettings" Target="../printerSettings/printerSettings546.bin"/><Relationship Id="rId26" Type="http://schemas.openxmlformats.org/officeDocument/2006/relationships/printerSettings" Target="../printerSettings/printerSettings554.bin"/><Relationship Id="rId39" Type="http://schemas.openxmlformats.org/officeDocument/2006/relationships/printerSettings" Target="../printerSettings/printerSettings567.bin"/><Relationship Id="rId21" Type="http://schemas.openxmlformats.org/officeDocument/2006/relationships/printerSettings" Target="../printerSettings/printerSettings549.bin"/><Relationship Id="rId34" Type="http://schemas.openxmlformats.org/officeDocument/2006/relationships/printerSettings" Target="../printerSettings/printerSettings562.bin"/><Relationship Id="rId7" Type="http://schemas.openxmlformats.org/officeDocument/2006/relationships/printerSettings" Target="../printerSettings/printerSettings535.bin"/><Relationship Id="rId12" Type="http://schemas.openxmlformats.org/officeDocument/2006/relationships/printerSettings" Target="../printerSettings/printerSettings540.bin"/><Relationship Id="rId17" Type="http://schemas.openxmlformats.org/officeDocument/2006/relationships/printerSettings" Target="../printerSettings/printerSettings545.bin"/><Relationship Id="rId25" Type="http://schemas.openxmlformats.org/officeDocument/2006/relationships/printerSettings" Target="../printerSettings/printerSettings553.bin"/><Relationship Id="rId33" Type="http://schemas.openxmlformats.org/officeDocument/2006/relationships/printerSettings" Target="../printerSettings/printerSettings561.bin"/><Relationship Id="rId38" Type="http://schemas.openxmlformats.org/officeDocument/2006/relationships/printerSettings" Target="../printerSettings/printerSettings566.bin"/><Relationship Id="rId2" Type="http://schemas.openxmlformats.org/officeDocument/2006/relationships/printerSettings" Target="../printerSettings/printerSettings530.bin"/><Relationship Id="rId16" Type="http://schemas.openxmlformats.org/officeDocument/2006/relationships/printerSettings" Target="../printerSettings/printerSettings544.bin"/><Relationship Id="rId20" Type="http://schemas.openxmlformats.org/officeDocument/2006/relationships/printerSettings" Target="../printerSettings/printerSettings548.bin"/><Relationship Id="rId29" Type="http://schemas.openxmlformats.org/officeDocument/2006/relationships/printerSettings" Target="../printerSettings/printerSettings557.bin"/><Relationship Id="rId1" Type="http://schemas.openxmlformats.org/officeDocument/2006/relationships/printerSettings" Target="../printerSettings/printerSettings529.bin"/><Relationship Id="rId6" Type="http://schemas.openxmlformats.org/officeDocument/2006/relationships/printerSettings" Target="../printerSettings/printerSettings534.bin"/><Relationship Id="rId11" Type="http://schemas.openxmlformats.org/officeDocument/2006/relationships/printerSettings" Target="../printerSettings/printerSettings539.bin"/><Relationship Id="rId24" Type="http://schemas.openxmlformats.org/officeDocument/2006/relationships/printerSettings" Target="../printerSettings/printerSettings552.bin"/><Relationship Id="rId32" Type="http://schemas.openxmlformats.org/officeDocument/2006/relationships/printerSettings" Target="../printerSettings/printerSettings560.bin"/><Relationship Id="rId37" Type="http://schemas.openxmlformats.org/officeDocument/2006/relationships/printerSettings" Target="../printerSettings/printerSettings565.bin"/><Relationship Id="rId40" Type="http://schemas.openxmlformats.org/officeDocument/2006/relationships/drawing" Target="../drawings/drawing16.xml"/><Relationship Id="rId5" Type="http://schemas.openxmlformats.org/officeDocument/2006/relationships/printerSettings" Target="../printerSettings/printerSettings533.bin"/><Relationship Id="rId15" Type="http://schemas.openxmlformats.org/officeDocument/2006/relationships/printerSettings" Target="../printerSettings/printerSettings543.bin"/><Relationship Id="rId23" Type="http://schemas.openxmlformats.org/officeDocument/2006/relationships/printerSettings" Target="../printerSettings/printerSettings551.bin"/><Relationship Id="rId28" Type="http://schemas.openxmlformats.org/officeDocument/2006/relationships/printerSettings" Target="../printerSettings/printerSettings556.bin"/><Relationship Id="rId36" Type="http://schemas.openxmlformats.org/officeDocument/2006/relationships/printerSettings" Target="../printerSettings/printerSettings564.bin"/><Relationship Id="rId10" Type="http://schemas.openxmlformats.org/officeDocument/2006/relationships/printerSettings" Target="../printerSettings/printerSettings538.bin"/><Relationship Id="rId19" Type="http://schemas.openxmlformats.org/officeDocument/2006/relationships/printerSettings" Target="../printerSettings/printerSettings547.bin"/><Relationship Id="rId31" Type="http://schemas.openxmlformats.org/officeDocument/2006/relationships/printerSettings" Target="../printerSettings/printerSettings559.bin"/><Relationship Id="rId4" Type="http://schemas.openxmlformats.org/officeDocument/2006/relationships/printerSettings" Target="../printerSettings/printerSettings532.bin"/><Relationship Id="rId9" Type="http://schemas.openxmlformats.org/officeDocument/2006/relationships/printerSettings" Target="../printerSettings/printerSettings537.bin"/><Relationship Id="rId14" Type="http://schemas.openxmlformats.org/officeDocument/2006/relationships/printerSettings" Target="../printerSettings/printerSettings542.bin"/><Relationship Id="rId22" Type="http://schemas.openxmlformats.org/officeDocument/2006/relationships/printerSettings" Target="../printerSettings/printerSettings550.bin"/><Relationship Id="rId27" Type="http://schemas.openxmlformats.org/officeDocument/2006/relationships/printerSettings" Target="../printerSettings/printerSettings555.bin"/><Relationship Id="rId30" Type="http://schemas.openxmlformats.org/officeDocument/2006/relationships/printerSettings" Target="../printerSettings/printerSettings558.bin"/><Relationship Id="rId35" Type="http://schemas.openxmlformats.org/officeDocument/2006/relationships/printerSettings" Target="../printerSettings/printerSettings563.bin"/><Relationship Id="rId8" Type="http://schemas.openxmlformats.org/officeDocument/2006/relationships/printerSettings" Target="../printerSettings/printerSettings536.bin"/><Relationship Id="rId3" Type="http://schemas.openxmlformats.org/officeDocument/2006/relationships/printerSettings" Target="../printerSettings/printerSettings531.bin"/></Relationships>
</file>

<file path=xl/worksheets/_rels/sheet18.xml.rels><?xml version="1.0" encoding="UTF-8" standalone="yes"?>
<Relationships xmlns="http://schemas.openxmlformats.org/package/2006/relationships"><Relationship Id="rId13" Type="http://schemas.openxmlformats.org/officeDocument/2006/relationships/printerSettings" Target="../printerSettings/printerSettings580.bin"/><Relationship Id="rId18" Type="http://schemas.openxmlformats.org/officeDocument/2006/relationships/printerSettings" Target="../printerSettings/printerSettings585.bin"/><Relationship Id="rId26" Type="http://schemas.openxmlformats.org/officeDocument/2006/relationships/printerSettings" Target="../printerSettings/printerSettings593.bin"/><Relationship Id="rId39" Type="http://schemas.openxmlformats.org/officeDocument/2006/relationships/printerSettings" Target="../printerSettings/printerSettings606.bin"/><Relationship Id="rId21" Type="http://schemas.openxmlformats.org/officeDocument/2006/relationships/printerSettings" Target="../printerSettings/printerSettings588.bin"/><Relationship Id="rId34" Type="http://schemas.openxmlformats.org/officeDocument/2006/relationships/printerSettings" Target="../printerSettings/printerSettings601.bin"/><Relationship Id="rId7" Type="http://schemas.openxmlformats.org/officeDocument/2006/relationships/printerSettings" Target="../printerSettings/printerSettings574.bin"/><Relationship Id="rId12" Type="http://schemas.openxmlformats.org/officeDocument/2006/relationships/printerSettings" Target="../printerSettings/printerSettings579.bin"/><Relationship Id="rId17" Type="http://schemas.openxmlformats.org/officeDocument/2006/relationships/printerSettings" Target="../printerSettings/printerSettings584.bin"/><Relationship Id="rId25" Type="http://schemas.openxmlformats.org/officeDocument/2006/relationships/printerSettings" Target="../printerSettings/printerSettings592.bin"/><Relationship Id="rId33" Type="http://schemas.openxmlformats.org/officeDocument/2006/relationships/printerSettings" Target="../printerSettings/printerSettings600.bin"/><Relationship Id="rId38" Type="http://schemas.openxmlformats.org/officeDocument/2006/relationships/printerSettings" Target="../printerSettings/printerSettings605.bin"/><Relationship Id="rId2" Type="http://schemas.openxmlformats.org/officeDocument/2006/relationships/printerSettings" Target="../printerSettings/printerSettings569.bin"/><Relationship Id="rId16" Type="http://schemas.openxmlformats.org/officeDocument/2006/relationships/printerSettings" Target="../printerSettings/printerSettings583.bin"/><Relationship Id="rId20" Type="http://schemas.openxmlformats.org/officeDocument/2006/relationships/printerSettings" Target="../printerSettings/printerSettings587.bin"/><Relationship Id="rId29" Type="http://schemas.openxmlformats.org/officeDocument/2006/relationships/printerSettings" Target="../printerSettings/printerSettings596.bin"/><Relationship Id="rId1" Type="http://schemas.openxmlformats.org/officeDocument/2006/relationships/printerSettings" Target="../printerSettings/printerSettings568.bin"/><Relationship Id="rId6" Type="http://schemas.openxmlformats.org/officeDocument/2006/relationships/printerSettings" Target="../printerSettings/printerSettings573.bin"/><Relationship Id="rId11" Type="http://schemas.openxmlformats.org/officeDocument/2006/relationships/printerSettings" Target="../printerSettings/printerSettings578.bin"/><Relationship Id="rId24" Type="http://schemas.openxmlformats.org/officeDocument/2006/relationships/printerSettings" Target="../printerSettings/printerSettings591.bin"/><Relationship Id="rId32" Type="http://schemas.openxmlformats.org/officeDocument/2006/relationships/printerSettings" Target="../printerSettings/printerSettings599.bin"/><Relationship Id="rId37" Type="http://schemas.openxmlformats.org/officeDocument/2006/relationships/printerSettings" Target="../printerSettings/printerSettings604.bin"/><Relationship Id="rId40" Type="http://schemas.openxmlformats.org/officeDocument/2006/relationships/drawing" Target="../drawings/drawing17.xml"/><Relationship Id="rId5" Type="http://schemas.openxmlformats.org/officeDocument/2006/relationships/printerSettings" Target="../printerSettings/printerSettings572.bin"/><Relationship Id="rId15" Type="http://schemas.openxmlformats.org/officeDocument/2006/relationships/printerSettings" Target="../printerSettings/printerSettings582.bin"/><Relationship Id="rId23" Type="http://schemas.openxmlformats.org/officeDocument/2006/relationships/printerSettings" Target="../printerSettings/printerSettings590.bin"/><Relationship Id="rId28" Type="http://schemas.openxmlformats.org/officeDocument/2006/relationships/printerSettings" Target="../printerSettings/printerSettings595.bin"/><Relationship Id="rId36" Type="http://schemas.openxmlformats.org/officeDocument/2006/relationships/printerSettings" Target="../printerSettings/printerSettings603.bin"/><Relationship Id="rId10" Type="http://schemas.openxmlformats.org/officeDocument/2006/relationships/printerSettings" Target="../printerSettings/printerSettings577.bin"/><Relationship Id="rId19" Type="http://schemas.openxmlformats.org/officeDocument/2006/relationships/printerSettings" Target="../printerSettings/printerSettings586.bin"/><Relationship Id="rId31" Type="http://schemas.openxmlformats.org/officeDocument/2006/relationships/printerSettings" Target="../printerSettings/printerSettings598.bin"/><Relationship Id="rId4" Type="http://schemas.openxmlformats.org/officeDocument/2006/relationships/printerSettings" Target="../printerSettings/printerSettings571.bin"/><Relationship Id="rId9" Type="http://schemas.openxmlformats.org/officeDocument/2006/relationships/printerSettings" Target="../printerSettings/printerSettings576.bin"/><Relationship Id="rId14" Type="http://schemas.openxmlformats.org/officeDocument/2006/relationships/printerSettings" Target="../printerSettings/printerSettings581.bin"/><Relationship Id="rId22" Type="http://schemas.openxmlformats.org/officeDocument/2006/relationships/printerSettings" Target="../printerSettings/printerSettings589.bin"/><Relationship Id="rId27" Type="http://schemas.openxmlformats.org/officeDocument/2006/relationships/printerSettings" Target="../printerSettings/printerSettings594.bin"/><Relationship Id="rId30" Type="http://schemas.openxmlformats.org/officeDocument/2006/relationships/printerSettings" Target="../printerSettings/printerSettings597.bin"/><Relationship Id="rId35" Type="http://schemas.openxmlformats.org/officeDocument/2006/relationships/printerSettings" Target="../printerSettings/printerSettings602.bin"/><Relationship Id="rId8" Type="http://schemas.openxmlformats.org/officeDocument/2006/relationships/printerSettings" Target="../printerSettings/printerSettings575.bin"/><Relationship Id="rId3" Type="http://schemas.openxmlformats.org/officeDocument/2006/relationships/printerSettings" Target="../printerSettings/printerSettings570.bin"/></Relationships>
</file>

<file path=xl/worksheets/_rels/sheet19.xml.rels><?xml version="1.0" encoding="UTF-8" standalone="yes"?>
<Relationships xmlns="http://schemas.openxmlformats.org/package/2006/relationships"><Relationship Id="rId13" Type="http://schemas.openxmlformats.org/officeDocument/2006/relationships/printerSettings" Target="../printerSettings/printerSettings619.bin"/><Relationship Id="rId18" Type="http://schemas.openxmlformats.org/officeDocument/2006/relationships/printerSettings" Target="../printerSettings/printerSettings624.bin"/><Relationship Id="rId26" Type="http://schemas.openxmlformats.org/officeDocument/2006/relationships/printerSettings" Target="../printerSettings/printerSettings632.bin"/><Relationship Id="rId3" Type="http://schemas.openxmlformats.org/officeDocument/2006/relationships/printerSettings" Target="../printerSettings/printerSettings609.bin"/><Relationship Id="rId21" Type="http://schemas.openxmlformats.org/officeDocument/2006/relationships/printerSettings" Target="../printerSettings/printerSettings627.bin"/><Relationship Id="rId34" Type="http://schemas.openxmlformats.org/officeDocument/2006/relationships/printerSettings" Target="../printerSettings/printerSettings640.bin"/><Relationship Id="rId7" Type="http://schemas.openxmlformats.org/officeDocument/2006/relationships/printerSettings" Target="../printerSettings/printerSettings613.bin"/><Relationship Id="rId12" Type="http://schemas.openxmlformats.org/officeDocument/2006/relationships/printerSettings" Target="../printerSettings/printerSettings618.bin"/><Relationship Id="rId17" Type="http://schemas.openxmlformats.org/officeDocument/2006/relationships/printerSettings" Target="../printerSettings/printerSettings623.bin"/><Relationship Id="rId25" Type="http://schemas.openxmlformats.org/officeDocument/2006/relationships/printerSettings" Target="../printerSettings/printerSettings631.bin"/><Relationship Id="rId33" Type="http://schemas.openxmlformats.org/officeDocument/2006/relationships/printerSettings" Target="../printerSettings/printerSettings639.bin"/><Relationship Id="rId2" Type="http://schemas.openxmlformats.org/officeDocument/2006/relationships/printerSettings" Target="../printerSettings/printerSettings608.bin"/><Relationship Id="rId16" Type="http://schemas.openxmlformats.org/officeDocument/2006/relationships/printerSettings" Target="../printerSettings/printerSettings622.bin"/><Relationship Id="rId20" Type="http://schemas.openxmlformats.org/officeDocument/2006/relationships/printerSettings" Target="../printerSettings/printerSettings626.bin"/><Relationship Id="rId29" Type="http://schemas.openxmlformats.org/officeDocument/2006/relationships/printerSettings" Target="../printerSettings/printerSettings635.bin"/><Relationship Id="rId1" Type="http://schemas.openxmlformats.org/officeDocument/2006/relationships/printerSettings" Target="../printerSettings/printerSettings607.bin"/><Relationship Id="rId6" Type="http://schemas.openxmlformats.org/officeDocument/2006/relationships/printerSettings" Target="../printerSettings/printerSettings612.bin"/><Relationship Id="rId11" Type="http://schemas.openxmlformats.org/officeDocument/2006/relationships/printerSettings" Target="../printerSettings/printerSettings617.bin"/><Relationship Id="rId24" Type="http://schemas.openxmlformats.org/officeDocument/2006/relationships/printerSettings" Target="../printerSettings/printerSettings630.bin"/><Relationship Id="rId32" Type="http://schemas.openxmlformats.org/officeDocument/2006/relationships/printerSettings" Target="../printerSettings/printerSettings638.bin"/><Relationship Id="rId5" Type="http://schemas.openxmlformats.org/officeDocument/2006/relationships/printerSettings" Target="../printerSettings/printerSettings611.bin"/><Relationship Id="rId15" Type="http://schemas.openxmlformats.org/officeDocument/2006/relationships/printerSettings" Target="../printerSettings/printerSettings621.bin"/><Relationship Id="rId23" Type="http://schemas.openxmlformats.org/officeDocument/2006/relationships/printerSettings" Target="../printerSettings/printerSettings629.bin"/><Relationship Id="rId28" Type="http://schemas.openxmlformats.org/officeDocument/2006/relationships/printerSettings" Target="../printerSettings/printerSettings634.bin"/><Relationship Id="rId10" Type="http://schemas.openxmlformats.org/officeDocument/2006/relationships/printerSettings" Target="../printerSettings/printerSettings616.bin"/><Relationship Id="rId19" Type="http://schemas.openxmlformats.org/officeDocument/2006/relationships/printerSettings" Target="../printerSettings/printerSettings625.bin"/><Relationship Id="rId31" Type="http://schemas.openxmlformats.org/officeDocument/2006/relationships/printerSettings" Target="../printerSettings/printerSettings637.bin"/><Relationship Id="rId4" Type="http://schemas.openxmlformats.org/officeDocument/2006/relationships/printerSettings" Target="../printerSettings/printerSettings610.bin"/><Relationship Id="rId9" Type="http://schemas.openxmlformats.org/officeDocument/2006/relationships/printerSettings" Target="../printerSettings/printerSettings615.bin"/><Relationship Id="rId14" Type="http://schemas.openxmlformats.org/officeDocument/2006/relationships/printerSettings" Target="../printerSettings/printerSettings620.bin"/><Relationship Id="rId22" Type="http://schemas.openxmlformats.org/officeDocument/2006/relationships/printerSettings" Target="../printerSettings/printerSettings628.bin"/><Relationship Id="rId27" Type="http://schemas.openxmlformats.org/officeDocument/2006/relationships/printerSettings" Target="../printerSettings/printerSettings633.bin"/><Relationship Id="rId30" Type="http://schemas.openxmlformats.org/officeDocument/2006/relationships/printerSettings" Target="../printerSettings/printerSettings636.bin"/><Relationship Id="rId35" Type="http://schemas.openxmlformats.org/officeDocument/2006/relationships/drawing" Target="../drawings/drawing18.xml"/><Relationship Id="rId8" Type="http://schemas.openxmlformats.org/officeDocument/2006/relationships/printerSettings" Target="../printerSettings/printerSettings614.bin"/></Relationships>
</file>

<file path=xl/worksheets/_rels/sheet2.xml.rels><?xml version="1.0" encoding="UTF-8" standalone="yes"?>
<Relationships xmlns="http://schemas.openxmlformats.org/package/2006/relationships"><Relationship Id="rId13" Type="http://schemas.openxmlformats.org/officeDocument/2006/relationships/printerSettings" Target="../printerSettings/printerSettings52.bin"/><Relationship Id="rId18" Type="http://schemas.openxmlformats.org/officeDocument/2006/relationships/printerSettings" Target="../printerSettings/printerSettings57.bin"/><Relationship Id="rId26" Type="http://schemas.openxmlformats.org/officeDocument/2006/relationships/printerSettings" Target="../printerSettings/printerSettings65.bin"/><Relationship Id="rId39" Type="http://schemas.openxmlformats.org/officeDocument/2006/relationships/printerSettings" Target="../printerSettings/printerSettings78.bin"/><Relationship Id="rId21" Type="http://schemas.openxmlformats.org/officeDocument/2006/relationships/printerSettings" Target="../printerSettings/printerSettings60.bin"/><Relationship Id="rId34" Type="http://schemas.openxmlformats.org/officeDocument/2006/relationships/printerSettings" Target="../printerSettings/printerSettings73.bin"/><Relationship Id="rId7" Type="http://schemas.openxmlformats.org/officeDocument/2006/relationships/printerSettings" Target="../printerSettings/printerSettings46.bin"/><Relationship Id="rId12" Type="http://schemas.openxmlformats.org/officeDocument/2006/relationships/printerSettings" Target="../printerSettings/printerSettings51.bin"/><Relationship Id="rId17" Type="http://schemas.openxmlformats.org/officeDocument/2006/relationships/printerSettings" Target="../printerSettings/printerSettings56.bin"/><Relationship Id="rId25" Type="http://schemas.openxmlformats.org/officeDocument/2006/relationships/printerSettings" Target="../printerSettings/printerSettings64.bin"/><Relationship Id="rId33" Type="http://schemas.openxmlformats.org/officeDocument/2006/relationships/printerSettings" Target="../printerSettings/printerSettings72.bin"/><Relationship Id="rId38" Type="http://schemas.openxmlformats.org/officeDocument/2006/relationships/printerSettings" Target="../printerSettings/printerSettings77.bin"/><Relationship Id="rId2" Type="http://schemas.openxmlformats.org/officeDocument/2006/relationships/printerSettings" Target="../printerSettings/printerSettings41.bin"/><Relationship Id="rId16" Type="http://schemas.openxmlformats.org/officeDocument/2006/relationships/printerSettings" Target="../printerSettings/printerSettings55.bin"/><Relationship Id="rId20" Type="http://schemas.openxmlformats.org/officeDocument/2006/relationships/printerSettings" Target="../printerSettings/printerSettings59.bin"/><Relationship Id="rId29" Type="http://schemas.openxmlformats.org/officeDocument/2006/relationships/printerSettings" Target="../printerSettings/printerSettings68.bin"/><Relationship Id="rId1" Type="http://schemas.openxmlformats.org/officeDocument/2006/relationships/printerSettings" Target="../printerSettings/printerSettings40.bin"/><Relationship Id="rId6" Type="http://schemas.openxmlformats.org/officeDocument/2006/relationships/printerSettings" Target="../printerSettings/printerSettings45.bin"/><Relationship Id="rId11" Type="http://schemas.openxmlformats.org/officeDocument/2006/relationships/printerSettings" Target="../printerSettings/printerSettings50.bin"/><Relationship Id="rId24" Type="http://schemas.openxmlformats.org/officeDocument/2006/relationships/printerSettings" Target="../printerSettings/printerSettings63.bin"/><Relationship Id="rId32" Type="http://schemas.openxmlformats.org/officeDocument/2006/relationships/printerSettings" Target="../printerSettings/printerSettings71.bin"/><Relationship Id="rId37" Type="http://schemas.openxmlformats.org/officeDocument/2006/relationships/printerSettings" Target="../printerSettings/printerSettings76.bin"/><Relationship Id="rId40" Type="http://schemas.openxmlformats.org/officeDocument/2006/relationships/drawing" Target="../drawings/drawing1.xml"/><Relationship Id="rId5" Type="http://schemas.openxmlformats.org/officeDocument/2006/relationships/printerSettings" Target="../printerSettings/printerSettings44.bin"/><Relationship Id="rId15" Type="http://schemas.openxmlformats.org/officeDocument/2006/relationships/printerSettings" Target="../printerSettings/printerSettings54.bin"/><Relationship Id="rId23" Type="http://schemas.openxmlformats.org/officeDocument/2006/relationships/printerSettings" Target="../printerSettings/printerSettings62.bin"/><Relationship Id="rId28" Type="http://schemas.openxmlformats.org/officeDocument/2006/relationships/printerSettings" Target="../printerSettings/printerSettings67.bin"/><Relationship Id="rId36" Type="http://schemas.openxmlformats.org/officeDocument/2006/relationships/printerSettings" Target="../printerSettings/printerSettings75.bin"/><Relationship Id="rId10" Type="http://schemas.openxmlformats.org/officeDocument/2006/relationships/printerSettings" Target="../printerSettings/printerSettings49.bin"/><Relationship Id="rId19" Type="http://schemas.openxmlformats.org/officeDocument/2006/relationships/printerSettings" Target="../printerSettings/printerSettings58.bin"/><Relationship Id="rId31" Type="http://schemas.openxmlformats.org/officeDocument/2006/relationships/printerSettings" Target="../printerSettings/printerSettings70.bin"/><Relationship Id="rId4" Type="http://schemas.openxmlformats.org/officeDocument/2006/relationships/printerSettings" Target="../printerSettings/printerSettings43.bin"/><Relationship Id="rId9" Type="http://schemas.openxmlformats.org/officeDocument/2006/relationships/printerSettings" Target="../printerSettings/printerSettings48.bin"/><Relationship Id="rId14" Type="http://schemas.openxmlformats.org/officeDocument/2006/relationships/printerSettings" Target="../printerSettings/printerSettings53.bin"/><Relationship Id="rId22" Type="http://schemas.openxmlformats.org/officeDocument/2006/relationships/printerSettings" Target="../printerSettings/printerSettings61.bin"/><Relationship Id="rId27" Type="http://schemas.openxmlformats.org/officeDocument/2006/relationships/printerSettings" Target="../printerSettings/printerSettings66.bin"/><Relationship Id="rId30" Type="http://schemas.openxmlformats.org/officeDocument/2006/relationships/printerSettings" Target="../printerSettings/printerSettings69.bin"/><Relationship Id="rId35" Type="http://schemas.openxmlformats.org/officeDocument/2006/relationships/printerSettings" Target="../printerSettings/printerSettings74.bin"/><Relationship Id="rId8" Type="http://schemas.openxmlformats.org/officeDocument/2006/relationships/printerSettings" Target="../printerSettings/printerSettings47.bin"/><Relationship Id="rId3" Type="http://schemas.openxmlformats.org/officeDocument/2006/relationships/printerSettings" Target="../printerSettings/printerSettings42.bin"/></Relationships>
</file>

<file path=xl/worksheets/_rels/sheet20.xml.rels><?xml version="1.0" encoding="UTF-8" standalone="yes"?>
<Relationships xmlns="http://schemas.openxmlformats.org/package/2006/relationships"><Relationship Id="rId13" Type="http://schemas.openxmlformats.org/officeDocument/2006/relationships/printerSettings" Target="../printerSettings/printerSettings653.bin"/><Relationship Id="rId18" Type="http://schemas.openxmlformats.org/officeDocument/2006/relationships/printerSettings" Target="../printerSettings/printerSettings658.bin"/><Relationship Id="rId26" Type="http://schemas.openxmlformats.org/officeDocument/2006/relationships/printerSettings" Target="../printerSettings/printerSettings666.bin"/><Relationship Id="rId3" Type="http://schemas.openxmlformats.org/officeDocument/2006/relationships/printerSettings" Target="../printerSettings/printerSettings643.bin"/><Relationship Id="rId21" Type="http://schemas.openxmlformats.org/officeDocument/2006/relationships/printerSettings" Target="../printerSettings/printerSettings661.bin"/><Relationship Id="rId34" Type="http://schemas.openxmlformats.org/officeDocument/2006/relationships/printerSettings" Target="../printerSettings/printerSettings674.bin"/><Relationship Id="rId7" Type="http://schemas.openxmlformats.org/officeDocument/2006/relationships/printerSettings" Target="../printerSettings/printerSettings647.bin"/><Relationship Id="rId12" Type="http://schemas.openxmlformats.org/officeDocument/2006/relationships/printerSettings" Target="../printerSettings/printerSettings652.bin"/><Relationship Id="rId17" Type="http://schemas.openxmlformats.org/officeDocument/2006/relationships/printerSettings" Target="../printerSettings/printerSettings657.bin"/><Relationship Id="rId25" Type="http://schemas.openxmlformats.org/officeDocument/2006/relationships/printerSettings" Target="../printerSettings/printerSettings665.bin"/><Relationship Id="rId33" Type="http://schemas.openxmlformats.org/officeDocument/2006/relationships/printerSettings" Target="../printerSettings/printerSettings673.bin"/><Relationship Id="rId2" Type="http://schemas.openxmlformats.org/officeDocument/2006/relationships/printerSettings" Target="../printerSettings/printerSettings642.bin"/><Relationship Id="rId16" Type="http://schemas.openxmlformats.org/officeDocument/2006/relationships/printerSettings" Target="../printerSettings/printerSettings656.bin"/><Relationship Id="rId20" Type="http://schemas.openxmlformats.org/officeDocument/2006/relationships/printerSettings" Target="../printerSettings/printerSettings660.bin"/><Relationship Id="rId29" Type="http://schemas.openxmlformats.org/officeDocument/2006/relationships/printerSettings" Target="../printerSettings/printerSettings669.bin"/><Relationship Id="rId1" Type="http://schemas.openxmlformats.org/officeDocument/2006/relationships/printerSettings" Target="../printerSettings/printerSettings641.bin"/><Relationship Id="rId6" Type="http://schemas.openxmlformats.org/officeDocument/2006/relationships/printerSettings" Target="../printerSettings/printerSettings646.bin"/><Relationship Id="rId11" Type="http://schemas.openxmlformats.org/officeDocument/2006/relationships/printerSettings" Target="../printerSettings/printerSettings651.bin"/><Relationship Id="rId24" Type="http://schemas.openxmlformats.org/officeDocument/2006/relationships/printerSettings" Target="../printerSettings/printerSettings664.bin"/><Relationship Id="rId32" Type="http://schemas.openxmlformats.org/officeDocument/2006/relationships/printerSettings" Target="../printerSettings/printerSettings672.bin"/><Relationship Id="rId5" Type="http://schemas.openxmlformats.org/officeDocument/2006/relationships/printerSettings" Target="../printerSettings/printerSettings645.bin"/><Relationship Id="rId15" Type="http://schemas.openxmlformats.org/officeDocument/2006/relationships/printerSettings" Target="../printerSettings/printerSettings655.bin"/><Relationship Id="rId23" Type="http://schemas.openxmlformats.org/officeDocument/2006/relationships/printerSettings" Target="../printerSettings/printerSettings663.bin"/><Relationship Id="rId28" Type="http://schemas.openxmlformats.org/officeDocument/2006/relationships/printerSettings" Target="../printerSettings/printerSettings668.bin"/><Relationship Id="rId10" Type="http://schemas.openxmlformats.org/officeDocument/2006/relationships/printerSettings" Target="../printerSettings/printerSettings650.bin"/><Relationship Id="rId19" Type="http://schemas.openxmlformats.org/officeDocument/2006/relationships/printerSettings" Target="../printerSettings/printerSettings659.bin"/><Relationship Id="rId31" Type="http://schemas.openxmlformats.org/officeDocument/2006/relationships/printerSettings" Target="../printerSettings/printerSettings671.bin"/><Relationship Id="rId4" Type="http://schemas.openxmlformats.org/officeDocument/2006/relationships/printerSettings" Target="../printerSettings/printerSettings644.bin"/><Relationship Id="rId9" Type="http://schemas.openxmlformats.org/officeDocument/2006/relationships/printerSettings" Target="../printerSettings/printerSettings649.bin"/><Relationship Id="rId14" Type="http://schemas.openxmlformats.org/officeDocument/2006/relationships/printerSettings" Target="../printerSettings/printerSettings654.bin"/><Relationship Id="rId22" Type="http://schemas.openxmlformats.org/officeDocument/2006/relationships/printerSettings" Target="../printerSettings/printerSettings662.bin"/><Relationship Id="rId27" Type="http://schemas.openxmlformats.org/officeDocument/2006/relationships/printerSettings" Target="../printerSettings/printerSettings667.bin"/><Relationship Id="rId30" Type="http://schemas.openxmlformats.org/officeDocument/2006/relationships/printerSettings" Target="../printerSettings/printerSettings670.bin"/><Relationship Id="rId35" Type="http://schemas.openxmlformats.org/officeDocument/2006/relationships/drawing" Target="../drawings/drawing19.xml"/><Relationship Id="rId8" Type="http://schemas.openxmlformats.org/officeDocument/2006/relationships/printerSettings" Target="../printerSettings/printerSettings648.bin"/></Relationships>
</file>

<file path=xl/worksheets/_rels/sheet21.xml.rels><?xml version="1.0" encoding="UTF-8" standalone="yes"?>
<Relationships xmlns="http://schemas.openxmlformats.org/package/2006/relationships"><Relationship Id="rId13" Type="http://schemas.openxmlformats.org/officeDocument/2006/relationships/printerSettings" Target="../printerSettings/printerSettings687.bin"/><Relationship Id="rId18" Type="http://schemas.openxmlformats.org/officeDocument/2006/relationships/printerSettings" Target="../printerSettings/printerSettings692.bin"/><Relationship Id="rId26" Type="http://schemas.openxmlformats.org/officeDocument/2006/relationships/printerSettings" Target="../printerSettings/printerSettings700.bin"/><Relationship Id="rId39" Type="http://schemas.openxmlformats.org/officeDocument/2006/relationships/ctrlProp" Target="../ctrlProps/ctrlProp23.xml"/><Relationship Id="rId21" Type="http://schemas.openxmlformats.org/officeDocument/2006/relationships/printerSettings" Target="../printerSettings/printerSettings695.bin"/><Relationship Id="rId34" Type="http://schemas.openxmlformats.org/officeDocument/2006/relationships/printerSettings" Target="../printerSettings/printerSettings708.bin"/><Relationship Id="rId7" Type="http://schemas.openxmlformats.org/officeDocument/2006/relationships/printerSettings" Target="../printerSettings/printerSettings681.bin"/><Relationship Id="rId12" Type="http://schemas.openxmlformats.org/officeDocument/2006/relationships/printerSettings" Target="../printerSettings/printerSettings686.bin"/><Relationship Id="rId17" Type="http://schemas.openxmlformats.org/officeDocument/2006/relationships/printerSettings" Target="../printerSettings/printerSettings691.bin"/><Relationship Id="rId25" Type="http://schemas.openxmlformats.org/officeDocument/2006/relationships/printerSettings" Target="../printerSettings/printerSettings699.bin"/><Relationship Id="rId33" Type="http://schemas.openxmlformats.org/officeDocument/2006/relationships/printerSettings" Target="../printerSettings/printerSettings707.bin"/><Relationship Id="rId38" Type="http://schemas.openxmlformats.org/officeDocument/2006/relationships/vmlDrawing" Target="../drawings/vmlDrawing6.vml"/><Relationship Id="rId2" Type="http://schemas.openxmlformats.org/officeDocument/2006/relationships/printerSettings" Target="../printerSettings/printerSettings676.bin"/><Relationship Id="rId16" Type="http://schemas.openxmlformats.org/officeDocument/2006/relationships/printerSettings" Target="../printerSettings/printerSettings690.bin"/><Relationship Id="rId20" Type="http://schemas.openxmlformats.org/officeDocument/2006/relationships/printerSettings" Target="../printerSettings/printerSettings694.bin"/><Relationship Id="rId29" Type="http://schemas.openxmlformats.org/officeDocument/2006/relationships/printerSettings" Target="../printerSettings/printerSettings703.bin"/><Relationship Id="rId1" Type="http://schemas.openxmlformats.org/officeDocument/2006/relationships/printerSettings" Target="../printerSettings/printerSettings675.bin"/><Relationship Id="rId6" Type="http://schemas.openxmlformats.org/officeDocument/2006/relationships/printerSettings" Target="../printerSettings/printerSettings680.bin"/><Relationship Id="rId11" Type="http://schemas.openxmlformats.org/officeDocument/2006/relationships/printerSettings" Target="../printerSettings/printerSettings685.bin"/><Relationship Id="rId24" Type="http://schemas.openxmlformats.org/officeDocument/2006/relationships/printerSettings" Target="../printerSettings/printerSettings698.bin"/><Relationship Id="rId32" Type="http://schemas.openxmlformats.org/officeDocument/2006/relationships/printerSettings" Target="../printerSettings/printerSettings706.bin"/><Relationship Id="rId37" Type="http://schemas.openxmlformats.org/officeDocument/2006/relationships/drawing" Target="../drawings/drawing20.xml"/><Relationship Id="rId40" Type="http://schemas.openxmlformats.org/officeDocument/2006/relationships/ctrlProp" Target="../ctrlProps/ctrlProp24.xml"/><Relationship Id="rId5" Type="http://schemas.openxmlformats.org/officeDocument/2006/relationships/printerSettings" Target="../printerSettings/printerSettings679.bin"/><Relationship Id="rId15" Type="http://schemas.openxmlformats.org/officeDocument/2006/relationships/printerSettings" Target="../printerSettings/printerSettings689.bin"/><Relationship Id="rId23" Type="http://schemas.openxmlformats.org/officeDocument/2006/relationships/printerSettings" Target="../printerSettings/printerSettings697.bin"/><Relationship Id="rId28" Type="http://schemas.openxmlformats.org/officeDocument/2006/relationships/printerSettings" Target="../printerSettings/printerSettings702.bin"/><Relationship Id="rId36" Type="http://schemas.openxmlformats.org/officeDocument/2006/relationships/printerSettings" Target="../printerSettings/printerSettings710.bin"/><Relationship Id="rId10" Type="http://schemas.openxmlformats.org/officeDocument/2006/relationships/printerSettings" Target="../printerSettings/printerSettings684.bin"/><Relationship Id="rId19" Type="http://schemas.openxmlformats.org/officeDocument/2006/relationships/printerSettings" Target="../printerSettings/printerSettings693.bin"/><Relationship Id="rId31" Type="http://schemas.openxmlformats.org/officeDocument/2006/relationships/printerSettings" Target="../printerSettings/printerSettings705.bin"/><Relationship Id="rId4" Type="http://schemas.openxmlformats.org/officeDocument/2006/relationships/printerSettings" Target="../printerSettings/printerSettings678.bin"/><Relationship Id="rId9" Type="http://schemas.openxmlformats.org/officeDocument/2006/relationships/printerSettings" Target="../printerSettings/printerSettings683.bin"/><Relationship Id="rId14" Type="http://schemas.openxmlformats.org/officeDocument/2006/relationships/printerSettings" Target="../printerSettings/printerSettings688.bin"/><Relationship Id="rId22" Type="http://schemas.openxmlformats.org/officeDocument/2006/relationships/printerSettings" Target="../printerSettings/printerSettings696.bin"/><Relationship Id="rId27" Type="http://schemas.openxmlformats.org/officeDocument/2006/relationships/printerSettings" Target="../printerSettings/printerSettings701.bin"/><Relationship Id="rId30" Type="http://schemas.openxmlformats.org/officeDocument/2006/relationships/printerSettings" Target="../printerSettings/printerSettings704.bin"/><Relationship Id="rId35" Type="http://schemas.openxmlformats.org/officeDocument/2006/relationships/printerSettings" Target="../printerSettings/printerSettings709.bin"/><Relationship Id="rId8" Type="http://schemas.openxmlformats.org/officeDocument/2006/relationships/printerSettings" Target="../printerSettings/printerSettings682.bin"/><Relationship Id="rId3" Type="http://schemas.openxmlformats.org/officeDocument/2006/relationships/printerSettings" Target="../printerSettings/printerSettings677.bin"/></Relationships>
</file>

<file path=xl/worksheets/_rels/sheet22.xml.rels><?xml version="1.0" encoding="UTF-8" standalone="yes"?>
<Relationships xmlns="http://schemas.openxmlformats.org/package/2006/relationships"><Relationship Id="rId13" Type="http://schemas.openxmlformats.org/officeDocument/2006/relationships/printerSettings" Target="../printerSettings/printerSettings723.bin"/><Relationship Id="rId18" Type="http://schemas.openxmlformats.org/officeDocument/2006/relationships/printerSettings" Target="../printerSettings/printerSettings728.bin"/><Relationship Id="rId26" Type="http://schemas.openxmlformats.org/officeDocument/2006/relationships/printerSettings" Target="../printerSettings/printerSettings736.bin"/><Relationship Id="rId39" Type="http://schemas.openxmlformats.org/officeDocument/2006/relationships/printerSettings" Target="../printerSettings/printerSettings749.bin"/><Relationship Id="rId21" Type="http://schemas.openxmlformats.org/officeDocument/2006/relationships/printerSettings" Target="../printerSettings/printerSettings731.bin"/><Relationship Id="rId34" Type="http://schemas.openxmlformats.org/officeDocument/2006/relationships/printerSettings" Target="../printerSettings/printerSettings744.bin"/><Relationship Id="rId7" Type="http://schemas.openxmlformats.org/officeDocument/2006/relationships/printerSettings" Target="../printerSettings/printerSettings717.bin"/><Relationship Id="rId12" Type="http://schemas.openxmlformats.org/officeDocument/2006/relationships/printerSettings" Target="../printerSettings/printerSettings722.bin"/><Relationship Id="rId17" Type="http://schemas.openxmlformats.org/officeDocument/2006/relationships/printerSettings" Target="../printerSettings/printerSettings727.bin"/><Relationship Id="rId25" Type="http://schemas.openxmlformats.org/officeDocument/2006/relationships/printerSettings" Target="../printerSettings/printerSettings735.bin"/><Relationship Id="rId33" Type="http://schemas.openxmlformats.org/officeDocument/2006/relationships/printerSettings" Target="../printerSettings/printerSettings743.bin"/><Relationship Id="rId38" Type="http://schemas.openxmlformats.org/officeDocument/2006/relationships/printerSettings" Target="../printerSettings/printerSettings748.bin"/><Relationship Id="rId2" Type="http://schemas.openxmlformats.org/officeDocument/2006/relationships/printerSettings" Target="../printerSettings/printerSettings712.bin"/><Relationship Id="rId16" Type="http://schemas.openxmlformats.org/officeDocument/2006/relationships/printerSettings" Target="../printerSettings/printerSettings726.bin"/><Relationship Id="rId20" Type="http://schemas.openxmlformats.org/officeDocument/2006/relationships/printerSettings" Target="../printerSettings/printerSettings730.bin"/><Relationship Id="rId29" Type="http://schemas.openxmlformats.org/officeDocument/2006/relationships/printerSettings" Target="../printerSettings/printerSettings739.bin"/><Relationship Id="rId1" Type="http://schemas.openxmlformats.org/officeDocument/2006/relationships/printerSettings" Target="../printerSettings/printerSettings711.bin"/><Relationship Id="rId6" Type="http://schemas.openxmlformats.org/officeDocument/2006/relationships/printerSettings" Target="../printerSettings/printerSettings716.bin"/><Relationship Id="rId11" Type="http://schemas.openxmlformats.org/officeDocument/2006/relationships/printerSettings" Target="../printerSettings/printerSettings721.bin"/><Relationship Id="rId24" Type="http://schemas.openxmlformats.org/officeDocument/2006/relationships/printerSettings" Target="../printerSettings/printerSettings734.bin"/><Relationship Id="rId32" Type="http://schemas.openxmlformats.org/officeDocument/2006/relationships/printerSettings" Target="../printerSettings/printerSettings742.bin"/><Relationship Id="rId37" Type="http://schemas.openxmlformats.org/officeDocument/2006/relationships/printerSettings" Target="../printerSettings/printerSettings747.bin"/><Relationship Id="rId40" Type="http://schemas.openxmlformats.org/officeDocument/2006/relationships/drawing" Target="../drawings/drawing21.xml"/><Relationship Id="rId5" Type="http://schemas.openxmlformats.org/officeDocument/2006/relationships/printerSettings" Target="../printerSettings/printerSettings715.bin"/><Relationship Id="rId15" Type="http://schemas.openxmlformats.org/officeDocument/2006/relationships/printerSettings" Target="../printerSettings/printerSettings725.bin"/><Relationship Id="rId23" Type="http://schemas.openxmlformats.org/officeDocument/2006/relationships/printerSettings" Target="../printerSettings/printerSettings733.bin"/><Relationship Id="rId28" Type="http://schemas.openxmlformats.org/officeDocument/2006/relationships/printerSettings" Target="../printerSettings/printerSettings738.bin"/><Relationship Id="rId36" Type="http://schemas.openxmlformats.org/officeDocument/2006/relationships/printerSettings" Target="../printerSettings/printerSettings746.bin"/><Relationship Id="rId10" Type="http://schemas.openxmlformats.org/officeDocument/2006/relationships/printerSettings" Target="../printerSettings/printerSettings720.bin"/><Relationship Id="rId19" Type="http://schemas.openxmlformats.org/officeDocument/2006/relationships/printerSettings" Target="../printerSettings/printerSettings729.bin"/><Relationship Id="rId31" Type="http://schemas.openxmlformats.org/officeDocument/2006/relationships/printerSettings" Target="../printerSettings/printerSettings741.bin"/><Relationship Id="rId4" Type="http://schemas.openxmlformats.org/officeDocument/2006/relationships/printerSettings" Target="../printerSettings/printerSettings714.bin"/><Relationship Id="rId9" Type="http://schemas.openxmlformats.org/officeDocument/2006/relationships/printerSettings" Target="../printerSettings/printerSettings719.bin"/><Relationship Id="rId14" Type="http://schemas.openxmlformats.org/officeDocument/2006/relationships/printerSettings" Target="../printerSettings/printerSettings724.bin"/><Relationship Id="rId22" Type="http://schemas.openxmlformats.org/officeDocument/2006/relationships/printerSettings" Target="../printerSettings/printerSettings732.bin"/><Relationship Id="rId27" Type="http://schemas.openxmlformats.org/officeDocument/2006/relationships/printerSettings" Target="../printerSettings/printerSettings737.bin"/><Relationship Id="rId30" Type="http://schemas.openxmlformats.org/officeDocument/2006/relationships/printerSettings" Target="../printerSettings/printerSettings740.bin"/><Relationship Id="rId35" Type="http://schemas.openxmlformats.org/officeDocument/2006/relationships/printerSettings" Target="../printerSettings/printerSettings745.bin"/><Relationship Id="rId8" Type="http://schemas.openxmlformats.org/officeDocument/2006/relationships/printerSettings" Target="../printerSettings/printerSettings718.bin"/><Relationship Id="rId3" Type="http://schemas.openxmlformats.org/officeDocument/2006/relationships/printerSettings" Target="../printerSettings/printerSettings713.bin"/></Relationships>
</file>

<file path=xl/worksheets/_rels/sheet23.xml.rels><?xml version="1.0" encoding="UTF-8" standalone="yes"?>
<Relationships xmlns="http://schemas.openxmlformats.org/package/2006/relationships"><Relationship Id="rId13" Type="http://schemas.openxmlformats.org/officeDocument/2006/relationships/printerSettings" Target="../printerSettings/printerSettings762.bin"/><Relationship Id="rId18" Type="http://schemas.openxmlformats.org/officeDocument/2006/relationships/printerSettings" Target="../printerSettings/printerSettings767.bin"/><Relationship Id="rId26" Type="http://schemas.openxmlformats.org/officeDocument/2006/relationships/printerSettings" Target="../printerSettings/printerSettings775.bin"/><Relationship Id="rId3" Type="http://schemas.openxmlformats.org/officeDocument/2006/relationships/printerSettings" Target="../printerSettings/printerSettings752.bin"/><Relationship Id="rId21" Type="http://schemas.openxmlformats.org/officeDocument/2006/relationships/printerSettings" Target="../printerSettings/printerSettings770.bin"/><Relationship Id="rId34" Type="http://schemas.openxmlformats.org/officeDocument/2006/relationships/drawing" Target="../drawings/drawing22.xml"/><Relationship Id="rId7" Type="http://schemas.openxmlformats.org/officeDocument/2006/relationships/printerSettings" Target="../printerSettings/printerSettings756.bin"/><Relationship Id="rId12" Type="http://schemas.openxmlformats.org/officeDocument/2006/relationships/printerSettings" Target="../printerSettings/printerSettings761.bin"/><Relationship Id="rId17" Type="http://schemas.openxmlformats.org/officeDocument/2006/relationships/printerSettings" Target="../printerSettings/printerSettings766.bin"/><Relationship Id="rId25" Type="http://schemas.openxmlformats.org/officeDocument/2006/relationships/printerSettings" Target="../printerSettings/printerSettings774.bin"/><Relationship Id="rId33" Type="http://schemas.openxmlformats.org/officeDocument/2006/relationships/printerSettings" Target="../printerSettings/printerSettings782.bin"/><Relationship Id="rId2" Type="http://schemas.openxmlformats.org/officeDocument/2006/relationships/printerSettings" Target="../printerSettings/printerSettings751.bin"/><Relationship Id="rId16" Type="http://schemas.openxmlformats.org/officeDocument/2006/relationships/printerSettings" Target="../printerSettings/printerSettings765.bin"/><Relationship Id="rId20" Type="http://schemas.openxmlformats.org/officeDocument/2006/relationships/printerSettings" Target="../printerSettings/printerSettings769.bin"/><Relationship Id="rId29" Type="http://schemas.openxmlformats.org/officeDocument/2006/relationships/printerSettings" Target="../printerSettings/printerSettings778.bin"/><Relationship Id="rId1" Type="http://schemas.openxmlformats.org/officeDocument/2006/relationships/printerSettings" Target="../printerSettings/printerSettings750.bin"/><Relationship Id="rId6" Type="http://schemas.openxmlformats.org/officeDocument/2006/relationships/printerSettings" Target="../printerSettings/printerSettings755.bin"/><Relationship Id="rId11" Type="http://schemas.openxmlformats.org/officeDocument/2006/relationships/printerSettings" Target="../printerSettings/printerSettings760.bin"/><Relationship Id="rId24" Type="http://schemas.openxmlformats.org/officeDocument/2006/relationships/printerSettings" Target="../printerSettings/printerSettings773.bin"/><Relationship Id="rId32" Type="http://schemas.openxmlformats.org/officeDocument/2006/relationships/printerSettings" Target="../printerSettings/printerSettings781.bin"/><Relationship Id="rId5" Type="http://schemas.openxmlformats.org/officeDocument/2006/relationships/printerSettings" Target="../printerSettings/printerSettings754.bin"/><Relationship Id="rId15" Type="http://schemas.openxmlformats.org/officeDocument/2006/relationships/printerSettings" Target="../printerSettings/printerSettings764.bin"/><Relationship Id="rId23" Type="http://schemas.openxmlformats.org/officeDocument/2006/relationships/printerSettings" Target="../printerSettings/printerSettings772.bin"/><Relationship Id="rId28" Type="http://schemas.openxmlformats.org/officeDocument/2006/relationships/printerSettings" Target="../printerSettings/printerSettings777.bin"/><Relationship Id="rId10" Type="http://schemas.openxmlformats.org/officeDocument/2006/relationships/printerSettings" Target="../printerSettings/printerSettings759.bin"/><Relationship Id="rId19" Type="http://schemas.openxmlformats.org/officeDocument/2006/relationships/printerSettings" Target="../printerSettings/printerSettings768.bin"/><Relationship Id="rId31" Type="http://schemas.openxmlformats.org/officeDocument/2006/relationships/printerSettings" Target="../printerSettings/printerSettings780.bin"/><Relationship Id="rId4" Type="http://schemas.openxmlformats.org/officeDocument/2006/relationships/printerSettings" Target="../printerSettings/printerSettings753.bin"/><Relationship Id="rId9" Type="http://schemas.openxmlformats.org/officeDocument/2006/relationships/printerSettings" Target="../printerSettings/printerSettings758.bin"/><Relationship Id="rId14" Type="http://schemas.openxmlformats.org/officeDocument/2006/relationships/printerSettings" Target="../printerSettings/printerSettings763.bin"/><Relationship Id="rId22" Type="http://schemas.openxmlformats.org/officeDocument/2006/relationships/printerSettings" Target="../printerSettings/printerSettings771.bin"/><Relationship Id="rId27" Type="http://schemas.openxmlformats.org/officeDocument/2006/relationships/printerSettings" Target="../printerSettings/printerSettings776.bin"/><Relationship Id="rId30" Type="http://schemas.openxmlformats.org/officeDocument/2006/relationships/printerSettings" Target="../printerSettings/printerSettings779.bin"/><Relationship Id="rId8" Type="http://schemas.openxmlformats.org/officeDocument/2006/relationships/printerSettings" Target="../printerSettings/printerSettings75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790.bin"/><Relationship Id="rId13" Type="http://schemas.openxmlformats.org/officeDocument/2006/relationships/printerSettings" Target="../printerSettings/printerSettings795.bin"/><Relationship Id="rId18" Type="http://schemas.openxmlformats.org/officeDocument/2006/relationships/printerSettings" Target="../printerSettings/printerSettings800.bin"/><Relationship Id="rId26" Type="http://schemas.openxmlformats.org/officeDocument/2006/relationships/printerSettings" Target="../printerSettings/printerSettings808.bin"/><Relationship Id="rId3" Type="http://schemas.openxmlformats.org/officeDocument/2006/relationships/printerSettings" Target="../printerSettings/printerSettings785.bin"/><Relationship Id="rId21" Type="http://schemas.openxmlformats.org/officeDocument/2006/relationships/printerSettings" Target="../printerSettings/printerSettings803.bin"/><Relationship Id="rId7" Type="http://schemas.openxmlformats.org/officeDocument/2006/relationships/printerSettings" Target="../printerSettings/printerSettings789.bin"/><Relationship Id="rId12" Type="http://schemas.openxmlformats.org/officeDocument/2006/relationships/printerSettings" Target="../printerSettings/printerSettings794.bin"/><Relationship Id="rId17" Type="http://schemas.openxmlformats.org/officeDocument/2006/relationships/printerSettings" Target="../printerSettings/printerSettings799.bin"/><Relationship Id="rId25" Type="http://schemas.openxmlformats.org/officeDocument/2006/relationships/printerSettings" Target="../printerSettings/printerSettings807.bin"/><Relationship Id="rId2" Type="http://schemas.openxmlformats.org/officeDocument/2006/relationships/printerSettings" Target="../printerSettings/printerSettings784.bin"/><Relationship Id="rId16" Type="http://schemas.openxmlformats.org/officeDocument/2006/relationships/printerSettings" Target="../printerSettings/printerSettings798.bin"/><Relationship Id="rId20" Type="http://schemas.openxmlformats.org/officeDocument/2006/relationships/printerSettings" Target="../printerSettings/printerSettings802.bin"/><Relationship Id="rId1" Type="http://schemas.openxmlformats.org/officeDocument/2006/relationships/printerSettings" Target="../printerSettings/printerSettings783.bin"/><Relationship Id="rId6" Type="http://schemas.openxmlformats.org/officeDocument/2006/relationships/printerSettings" Target="../printerSettings/printerSettings788.bin"/><Relationship Id="rId11" Type="http://schemas.openxmlformats.org/officeDocument/2006/relationships/printerSettings" Target="../printerSettings/printerSettings793.bin"/><Relationship Id="rId24" Type="http://schemas.openxmlformats.org/officeDocument/2006/relationships/printerSettings" Target="../printerSettings/printerSettings806.bin"/><Relationship Id="rId5" Type="http://schemas.openxmlformats.org/officeDocument/2006/relationships/printerSettings" Target="../printerSettings/printerSettings787.bin"/><Relationship Id="rId15" Type="http://schemas.openxmlformats.org/officeDocument/2006/relationships/printerSettings" Target="../printerSettings/printerSettings797.bin"/><Relationship Id="rId23" Type="http://schemas.openxmlformats.org/officeDocument/2006/relationships/printerSettings" Target="../printerSettings/printerSettings805.bin"/><Relationship Id="rId28" Type="http://schemas.openxmlformats.org/officeDocument/2006/relationships/drawing" Target="../drawings/drawing23.xml"/><Relationship Id="rId10" Type="http://schemas.openxmlformats.org/officeDocument/2006/relationships/printerSettings" Target="../printerSettings/printerSettings792.bin"/><Relationship Id="rId19" Type="http://schemas.openxmlformats.org/officeDocument/2006/relationships/printerSettings" Target="../printerSettings/printerSettings801.bin"/><Relationship Id="rId4" Type="http://schemas.openxmlformats.org/officeDocument/2006/relationships/printerSettings" Target="../printerSettings/printerSettings786.bin"/><Relationship Id="rId9" Type="http://schemas.openxmlformats.org/officeDocument/2006/relationships/printerSettings" Target="../printerSettings/printerSettings791.bin"/><Relationship Id="rId14" Type="http://schemas.openxmlformats.org/officeDocument/2006/relationships/printerSettings" Target="../printerSettings/printerSettings796.bin"/><Relationship Id="rId22" Type="http://schemas.openxmlformats.org/officeDocument/2006/relationships/printerSettings" Target="../printerSettings/printerSettings804.bin"/><Relationship Id="rId27" Type="http://schemas.openxmlformats.org/officeDocument/2006/relationships/printerSettings" Target="../printerSettings/printerSettings809.bin"/></Relationships>
</file>

<file path=xl/worksheets/_rels/sheet25.xml.rels><?xml version="1.0" encoding="UTF-8" standalone="yes"?>
<Relationships xmlns="http://schemas.openxmlformats.org/package/2006/relationships"><Relationship Id="rId13" Type="http://schemas.openxmlformats.org/officeDocument/2006/relationships/printerSettings" Target="../printerSettings/printerSettings822.bin"/><Relationship Id="rId18" Type="http://schemas.openxmlformats.org/officeDocument/2006/relationships/printerSettings" Target="../printerSettings/printerSettings827.bin"/><Relationship Id="rId26" Type="http://schemas.openxmlformats.org/officeDocument/2006/relationships/printerSettings" Target="../printerSettings/printerSettings835.bin"/><Relationship Id="rId39" Type="http://schemas.openxmlformats.org/officeDocument/2006/relationships/printerSettings" Target="../printerSettings/printerSettings848.bin"/><Relationship Id="rId21" Type="http://schemas.openxmlformats.org/officeDocument/2006/relationships/printerSettings" Target="../printerSettings/printerSettings830.bin"/><Relationship Id="rId34" Type="http://schemas.openxmlformats.org/officeDocument/2006/relationships/printerSettings" Target="../printerSettings/printerSettings843.bin"/><Relationship Id="rId7" Type="http://schemas.openxmlformats.org/officeDocument/2006/relationships/printerSettings" Target="../printerSettings/printerSettings816.bin"/><Relationship Id="rId12" Type="http://schemas.openxmlformats.org/officeDocument/2006/relationships/printerSettings" Target="../printerSettings/printerSettings821.bin"/><Relationship Id="rId17" Type="http://schemas.openxmlformats.org/officeDocument/2006/relationships/printerSettings" Target="../printerSettings/printerSettings826.bin"/><Relationship Id="rId25" Type="http://schemas.openxmlformats.org/officeDocument/2006/relationships/printerSettings" Target="../printerSettings/printerSettings834.bin"/><Relationship Id="rId33" Type="http://schemas.openxmlformats.org/officeDocument/2006/relationships/printerSettings" Target="../printerSettings/printerSettings842.bin"/><Relationship Id="rId38" Type="http://schemas.openxmlformats.org/officeDocument/2006/relationships/printerSettings" Target="../printerSettings/printerSettings847.bin"/><Relationship Id="rId2" Type="http://schemas.openxmlformats.org/officeDocument/2006/relationships/printerSettings" Target="../printerSettings/printerSettings811.bin"/><Relationship Id="rId16" Type="http://schemas.openxmlformats.org/officeDocument/2006/relationships/printerSettings" Target="../printerSettings/printerSettings825.bin"/><Relationship Id="rId20" Type="http://schemas.openxmlformats.org/officeDocument/2006/relationships/printerSettings" Target="../printerSettings/printerSettings829.bin"/><Relationship Id="rId29" Type="http://schemas.openxmlformats.org/officeDocument/2006/relationships/printerSettings" Target="../printerSettings/printerSettings838.bin"/><Relationship Id="rId1" Type="http://schemas.openxmlformats.org/officeDocument/2006/relationships/printerSettings" Target="../printerSettings/printerSettings810.bin"/><Relationship Id="rId6" Type="http://schemas.openxmlformats.org/officeDocument/2006/relationships/printerSettings" Target="../printerSettings/printerSettings815.bin"/><Relationship Id="rId11" Type="http://schemas.openxmlformats.org/officeDocument/2006/relationships/printerSettings" Target="../printerSettings/printerSettings820.bin"/><Relationship Id="rId24" Type="http://schemas.openxmlformats.org/officeDocument/2006/relationships/printerSettings" Target="../printerSettings/printerSettings833.bin"/><Relationship Id="rId32" Type="http://schemas.openxmlformats.org/officeDocument/2006/relationships/printerSettings" Target="../printerSettings/printerSettings841.bin"/><Relationship Id="rId37" Type="http://schemas.openxmlformats.org/officeDocument/2006/relationships/printerSettings" Target="../printerSettings/printerSettings846.bin"/><Relationship Id="rId40" Type="http://schemas.openxmlformats.org/officeDocument/2006/relationships/drawing" Target="../drawings/drawing24.xml"/><Relationship Id="rId5" Type="http://schemas.openxmlformats.org/officeDocument/2006/relationships/printerSettings" Target="../printerSettings/printerSettings814.bin"/><Relationship Id="rId15" Type="http://schemas.openxmlformats.org/officeDocument/2006/relationships/printerSettings" Target="../printerSettings/printerSettings824.bin"/><Relationship Id="rId23" Type="http://schemas.openxmlformats.org/officeDocument/2006/relationships/printerSettings" Target="../printerSettings/printerSettings832.bin"/><Relationship Id="rId28" Type="http://schemas.openxmlformats.org/officeDocument/2006/relationships/printerSettings" Target="../printerSettings/printerSettings837.bin"/><Relationship Id="rId36" Type="http://schemas.openxmlformats.org/officeDocument/2006/relationships/printerSettings" Target="../printerSettings/printerSettings845.bin"/><Relationship Id="rId10" Type="http://schemas.openxmlformats.org/officeDocument/2006/relationships/printerSettings" Target="../printerSettings/printerSettings819.bin"/><Relationship Id="rId19" Type="http://schemas.openxmlformats.org/officeDocument/2006/relationships/printerSettings" Target="../printerSettings/printerSettings828.bin"/><Relationship Id="rId31" Type="http://schemas.openxmlformats.org/officeDocument/2006/relationships/printerSettings" Target="../printerSettings/printerSettings840.bin"/><Relationship Id="rId4" Type="http://schemas.openxmlformats.org/officeDocument/2006/relationships/printerSettings" Target="../printerSettings/printerSettings813.bin"/><Relationship Id="rId9" Type="http://schemas.openxmlformats.org/officeDocument/2006/relationships/printerSettings" Target="../printerSettings/printerSettings818.bin"/><Relationship Id="rId14" Type="http://schemas.openxmlformats.org/officeDocument/2006/relationships/printerSettings" Target="../printerSettings/printerSettings823.bin"/><Relationship Id="rId22" Type="http://schemas.openxmlformats.org/officeDocument/2006/relationships/printerSettings" Target="../printerSettings/printerSettings831.bin"/><Relationship Id="rId27" Type="http://schemas.openxmlformats.org/officeDocument/2006/relationships/printerSettings" Target="../printerSettings/printerSettings836.bin"/><Relationship Id="rId30" Type="http://schemas.openxmlformats.org/officeDocument/2006/relationships/printerSettings" Target="../printerSettings/printerSettings839.bin"/><Relationship Id="rId35" Type="http://schemas.openxmlformats.org/officeDocument/2006/relationships/printerSettings" Target="../printerSettings/printerSettings844.bin"/><Relationship Id="rId8" Type="http://schemas.openxmlformats.org/officeDocument/2006/relationships/printerSettings" Target="../printerSettings/printerSettings817.bin"/><Relationship Id="rId3" Type="http://schemas.openxmlformats.org/officeDocument/2006/relationships/printerSettings" Target="../printerSettings/printerSettings812.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856.bin"/><Relationship Id="rId13" Type="http://schemas.openxmlformats.org/officeDocument/2006/relationships/printerSettings" Target="../printerSettings/printerSettings861.bin"/><Relationship Id="rId18" Type="http://schemas.openxmlformats.org/officeDocument/2006/relationships/printerSettings" Target="../printerSettings/printerSettings866.bin"/><Relationship Id="rId3" Type="http://schemas.openxmlformats.org/officeDocument/2006/relationships/printerSettings" Target="../printerSettings/printerSettings851.bin"/><Relationship Id="rId21" Type="http://schemas.openxmlformats.org/officeDocument/2006/relationships/printerSettings" Target="../printerSettings/printerSettings869.bin"/><Relationship Id="rId7" Type="http://schemas.openxmlformats.org/officeDocument/2006/relationships/printerSettings" Target="../printerSettings/printerSettings855.bin"/><Relationship Id="rId12" Type="http://schemas.openxmlformats.org/officeDocument/2006/relationships/printerSettings" Target="../printerSettings/printerSettings860.bin"/><Relationship Id="rId17" Type="http://schemas.openxmlformats.org/officeDocument/2006/relationships/printerSettings" Target="../printerSettings/printerSettings865.bin"/><Relationship Id="rId25" Type="http://schemas.openxmlformats.org/officeDocument/2006/relationships/drawing" Target="../drawings/drawing25.xml"/><Relationship Id="rId2" Type="http://schemas.openxmlformats.org/officeDocument/2006/relationships/printerSettings" Target="../printerSettings/printerSettings850.bin"/><Relationship Id="rId16" Type="http://schemas.openxmlformats.org/officeDocument/2006/relationships/printerSettings" Target="../printerSettings/printerSettings864.bin"/><Relationship Id="rId20" Type="http://schemas.openxmlformats.org/officeDocument/2006/relationships/printerSettings" Target="../printerSettings/printerSettings868.bin"/><Relationship Id="rId1" Type="http://schemas.openxmlformats.org/officeDocument/2006/relationships/printerSettings" Target="../printerSettings/printerSettings849.bin"/><Relationship Id="rId6" Type="http://schemas.openxmlformats.org/officeDocument/2006/relationships/printerSettings" Target="../printerSettings/printerSettings854.bin"/><Relationship Id="rId11" Type="http://schemas.openxmlformats.org/officeDocument/2006/relationships/printerSettings" Target="../printerSettings/printerSettings859.bin"/><Relationship Id="rId24" Type="http://schemas.openxmlformats.org/officeDocument/2006/relationships/printerSettings" Target="../printerSettings/printerSettings872.bin"/><Relationship Id="rId5" Type="http://schemas.openxmlformats.org/officeDocument/2006/relationships/printerSettings" Target="../printerSettings/printerSettings853.bin"/><Relationship Id="rId15" Type="http://schemas.openxmlformats.org/officeDocument/2006/relationships/printerSettings" Target="../printerSettings/printerSettings863.bin"/><Relationship Id="rId23" Type="http://schemas.openxmlformats.org/officeDocument/2006/relationships/printerSettings" Target="../printerSettings/printerSettings871.bin"/><Relationship Id="rId10" Type="http://schemas.openxmlformats.org/officeDocument/2006/relationships/printerSettings" Target="../printerSettings/printerSettings858.bin"/><Relationship Id="rId19" Type="http://schemas.openxmlformats.org/officeDocument/2006/relationships/printerSettings" Target="../printerSettings/printerSettings867.bin"/><Relationship Id="rId4" Type="http://schemas.openxmlformats.org/officeDocument/2006/relationships/printerSettings" Target="../printerSettings/printerSettings852.bin"/><Relationship Id="rId9" Type="http://schemas.openxmlformats.org/officeDocument/2006/relationships/printerSettings" Target="../printerSettings/printerSettings857.bin"/><Relationship Id="rId14" Type="http://schemas.openxmlformats.org/officeDocument/2006/relationships/printerSettings" Target="../printerSettings/printerSettings862.bin"/><Relationship Id="rId22" Type="http://schemas.openxmlformats.org/officeDocument/2006/relationships/printerSettings" Target="../printerSettings/printerSettings870.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880.bin"/><Relationship Id="rId3" Type="http://schemas.openxmlformats.org/officeDocument/2006/relationships/printerSettings" Target="../printerSettings/printerSettings875.bin"/><Relationship Id="rId7" Type="http://schemas.openxmlformats.org/officeDocument/2006/relationships/printerSettings" Target="../printerSettings/printerSettings879.bin"/><Relationship Id="rId2" Type="http://schemas.openxmlformats.org/officeDocument/2006/relationships/printerSettings" Target="../printerSettings/printerSettings874.bin"/><Relationship Id="rId1" Type="http://schemas.openxmlformats.org/officeDocument/2006/relationships/printerSettings" Target="../printerSettings/printerSettings873.bin"/><Relationship Id="rId6" Type="http://schemas.openxmlformats.org/officeDocument/2006/relationships/printerSettings" Target="../printerSettings/printerSettings878.bin"/><Relationship Id="rId5" Type="http://schemas.openxmlformats.org/officeDocument/2006/relationships/printerSettings" Target="../printerSettings/printerSettings877.bin"/><Relationship Id="rId4" Type="http://schemas.openxmlformats.org/officeDocument/2006/relationships/printerSettings" Target="../printerSettings/printerSettings876.bin"/><Relationship Id="rId9"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3" Type="http://schemas.openxmlformats.org/officeDocument/2006/relationships/printerSettings" Target="../printerSettings/printerSettings893.bin"/><Relationship Id="rId18" Type="http://schemas.openxmlformats.org/officeDocument/2006/relationships/printerSettings" Target="../printerSettings/printerSettings898.bin"/><Relationship Id="rId26" Type="http://schemas.openxmlformats.org/officeDocument/2006/relationships/printerSettings" Target="../printerSettings/printerSettings906.bin"/><Relationship Id="rId3" Type="http://schemas.openxmlformats.org/officeDocument/2006/relationships/printerSettings" Target="../printerSettings/printerSettings883.bin"/><Relationship Id="rId21" Type="http://schemas.openxmlformats.org/officeDocument/2006/relationships/printerSettings" Target="../printerSettings/printerSettings901.bin"/><Relationship Id="rId34" Type="http://schemas.openxmlformats.org/officeDocument/2006/relationships/printerSettings" Target="../printerSettings/printerSettings914.bin"/><Relationship Id="rId7" Type="http://schemas.openxmlformats.org/officeDocument/2006/relationships/printerSettings" Target="../printerSettings/printerSettings887.bin"/><Relationship Id="rId12" Type="http://schemas.openxmlformats.org/officeDocument/2006/relationships/printerSettings" Target="../printerSettings/printerSettings892.bin"/><Relationship Id="rId17" Type="http://schemas.openxmlformats.org/officeDocument/2006/relationships/printerSettings" Target="../printerSettings/printerSettings897.bin"/><Relationship Id="rId25" Type="http://schemas.openxmlformats.org/officeDocument/2006/relationships/printerSettings" Target="../printerSettings/printerSettings905.bin"/><Relationship Id="rId33" Type="http://schemas.openxmlformats.org/officeDocument/2006/relationships/printerSettings" Target="../printerSettings/printerSettings913.bin"/><Relationship Id="rId2" Type="http://schemas.openxmlformats.org/officeDocument/2006/relationships/printerSettings" Target="../printerSettings/printerSettings882.bin"/><Relationship Id="rId16" Type="http://schemas.openxmlformats.org/officeDocument/2006/relationships/printerSettings" Target="../printerSettings/printerSettings896.bin"/><Relationship Id="rId20" Type="http://schemas.openxmlformats.org/officeDocument/2006/relationships/printerSettings" Target="../printerSettings/printerSettings900.bin"/><Relationship Id="rId29" Type="http://schemas.openxmlformats.org/officeDocument/2006/relationships/printerSettings" Target="../printerSettings/printerSettings909.bin"/><Relationship Id="rId1" Type="http://schemas.openxmlformats.org/officeDocument/2006/relationships/printerSettings" Target="../printerSettings/printerSettings881.bin"/><Relationship Id="rId6" Type="http://schemas.openxmlformats.org/officeDocument/2006/relationships/printerSettings" Target="../printerSettings/printerSettings886.bin"/><Relationship Id="rId11" Type="http://schemas.openxmlformats.org/officeDocument/2006/relationships/printerSettings" Target="../printerSettings/printerSettings891.bin"/><Relationship Id="rId24" Type="http://schemas.openxmlformats.org/officeDocument/2006/relationships/printerSettings" Target="../printerSettings/printerSettings904.bin"/><Relationship Id="rId32" Type="http://schemas.openxmlformats.org/officeDocument/2006/relationships/printerSettings" Target="../printerSettings/printerSettings912.bin"/><Relationship Id="rId5" Type="http://schemas.openxmlformats.org/officeDocument/2006/relationships/printerSettings" Target="../printerSettings/printerSettings885.bin"/><Relationship Id="rId15" Type="http://schemas.openxmlformats.org/officeDocument/2006/relationships/printerSettings" Target="../printerSettings/printerSettings895.bin"/><Relationship Id="rId23" Type="http://schemas.openxmlformats.org/officeDocument/2006/relationships/printerSettings" Target="../printerSettings/printerSettings903.bin"/><Relationship Id="rId28" Type="http://schemas.openxmlformats.org/officeDocument/2006/relationships/printerSettings" Target="../printerSettings/printerSettings908.bin"/><Relationship Id="rId36" Type="http://schemas.openxmlformats.org/officeDocument/2006/relationships/drawing" Target="../drawings/drawing27.xml"/><Relationship Id="rId10" Type="http://schemas.openxmlformats.org/officeDocument/2006/relationships/printerSettings" Target="../printerSettings/printerSettings890.bin"/><Relationship Id="rId19" Type="http://schemas.openxmlformats.org/officeDocument/2006/relationships/printerSettings" Target="../printerSettings/printerSettings899.bin"/><Relationship Id="rId31" Type="http://schemas.openxmlformats.org/officeDocument/2006/relationships/printerSettings" Target="../printerSettings/printerSettings911.bin"/><Relationship Id="rId4" Type="http://schemas.openxmlformats.org/officeDocument/2006/relationships/printerSettings" Target="../printerSettings/printerSettings884.bin"/><Relationship Id="rId9" Type="http://schemas.openxmlformats.org/officeDocument/2006/relationships/printerSettings" Target="../printerSettings/printerSettings889.bin"/><Relationship Id="rId14" Type="http://schemas.openxmlformats.org/officeDocument/2006/relationships/printerSettings" Target="../printerSettings/printerSettings894.bin"/><Relationship Id="rId22" Type="http://schemas.openxmlformats.org/officeDocument/2006/relationships/printerSettings" Target="../printerSettings/printerSettings902.bin"/><Relationship Id="rId27" Type="http://schemas.openxmlformats.org/officeDocument/2006/relationships/printerSettings" Target="../printerSettings/printerSettings907.bin"/><Relationship Id="rId30" Type="http://schemas.openxmlformats.org/officeDocument/2006/relationships/printerSettings" Target="../printerSettings/printerSettings910.bin"/><Relationship Id="rId35" Type="http://schemas.openxmlformats.org/officeDocument/2006/relationships/printerSettings" Target="../printerSettings/printerSettings915.bin"/><Relationship Id="rId8" Type="http://schemas.openxmlformats.org/officeDocument/2006/relationships/printerSettings" Target="../printerSettings/printerSettings888.bin"/></Relationships>
</file>

<file path=xl/worksheets/_rels/sheet29.xml.rels><?xml version="1.0" encoding="UTF-8" standalone="yes"?>
<Relationships xmlns="http://schemas.openxmlformats.org/package/2006/relationships"><Relationship Id="rId13" Type="http://schemas.openxmlformats.org/officeDocument/2006/relationships/printerSettings" Target="../printerSettings/printerSettings928.bin"/><Relationship Id="rId18" Type="http://schemas.openxmlformats.org/officeDocument/2006/relationships/printerSettings" Target="../printerSettings/printerSettings933.bin"/><Relationship Id="rId26" Type="http://schemas.openxmlformats.org/officeDocument/2006/relationships/printerSettings" Target="../printerSettings/printerSettings941.bin"/><Relationship Id="rId3" Type="http://schemas.openxmlformats.org/officeDocument/2006/relationships/printerSettings" Target="../printerSettings/printerSettings918.bin"/><Relationship Id="rId21" Type="http://schemas.openxmlformats.org/officeDocument/2006/relationships/printerSettings" Target="../printerSettings/printerSettings936.bin"/><Relationship Id="rId34" Type="http://schemas.openxmlformats.org/officeDocument/2006/relationships/printerSettings" Target="../printerSettings/printerSettings949.bin"/><Relationship Id="rId7" Type="http://schemas.openxmlformats.org/officeDocument/2006/relationships/printerSettings" Target="../printerSettings/printerSettings922.bin"/><Relationship Id="rId12" Type="http://schemas.openxmlformats.org/officeDocument/2006/relationships/printerSettings" Target="../printerSettings/printerSettings927.bin"/><Relationship Id="rId17" Type="http://schemas.openxmlformats.org/officeDocument/2006/relationships/printerSettings" Target="../printerSettings/printerSettings932.bin"/><Relationship Id="rId25" Type="http://schemas.openxmlformats.org/officeDocument/2006/relationships/printerSettings" Target="../printerSettings/printerSettings940.bin"/><Relationship Id="rId33" Type="http://schemas.openxmlformats.org/officeDocument/2006/relationships/printerSettings" Target="../printerSettings/printerSettings948.bin"/><Relationship Id="rId2" Type="http://schemas.openxmlformats.org/officeDocument/2006/relationships/printerSettings" Target="../printerSettings/printerSettings917.bin"/><Relationship Id="rId16" Type="http://schemas.openxmlformats.org/officeDocument/2006/relationships/printerSettings" Target="../printerSettings/printerSettings931.bin"/><Relationship Id="rId20" Type="http://schemas.openxmlformats.org/officeDocument/2006/relationships/printerSettings" Target="../printerSettings/printerSettings935.bin"/><Relationship Id="rId29" Type="http://schemas.openxmlformats.org/officeDocument/2006/relationships/printerSettings" Target="../printerSettings/printerSettings944.bin"/><Relationship Id="rId1" Type="http://schemas.openxmlformats.org/officeDocument/2006/relationships/printerSettings" Target="../printerSettings/printerSettings916.bin"/><Relationship Id="rId6" Type="http://schemas.openxmlformats.org/officeDocument/2006/relationships/printerSettings" Target="../printerSettings/printerSettings921.bin"/><Relationship Id="rId11" Type="http://schemas.openxmlformats.org/officeDocument/2006/relationships/printerSettings" Target="../printerSettings/printerSettings926.bin"/><Relationship Id="rId24" Type="http://schemas.openxmlformats.org/officeDocument/2006/relationships/printerSettings" Target="../printerSettings/printerSettings939.bin"/><Relationship Id="rId32" Type="http://schemas.openxmlformats.org/officeDocument/2006/relationships/printerSettings" Target="../printerSettings/printerSettings947.bin"/><Relationship Id="rId5" Type="http://schemas.openxmlformats.org/officeDocument/2006/relationships/printerSettings" Target="../printerSettings/printerSettings920.bin"/><Relationship Id="rId15" Type="http://schemas.openxmlformats.org/officeDocument/2006/relationships/printerSettings" Target="../printerSettings/printerSettings930.bin"/><Relationship Id="rId23" Type="http://schemas.openxmlformats.org/officeDocument/2006/relationships/printerSettings" Target="../printerSettings/printerSettings938.bin"/><Relationship Id="rId28" Type="http://schemas.openxmlformats.org/officeDocument/2006/relationships/printerSettings" Target="../printerSettings/printerSettings943.bin"/><Relationship Id="rId10" Type="http://schemas.openxmlformats.org/officeDocument/2006/relationships/printerSettings" Target="../printerSettings/printerSettings925.bin"/><Relationship Id="rId19" Type="http://schemas.openxmlformats.org/officeDocument/2006/relationships/printerSettings" Target="../printerSettings/printerSettings934.bin"/><Relationship Id="rId31" Type="http://schemas.openxmlformats.org/officeDocument/2006/relationships/printerSettings" Target="../printerSettings/printerSettings946.bin"/><Relationship Id="rId4" Type="http://schemas.openxmlformats.org/officeDocument/2006/relationships/printerSettings" Target="../printerSettings/printerSettings919.bin"/><Relationship Id="rId9" Type="http://schemas.openxmlformats.org/officeDocument/2006/relationships/printerSettings" Target="../printerSettings/printerSettings924.bin"/><Relationship Id="rId14" Type="http://schemas.openxmlformats.org/officeDocument/2006/relationships/printerSettings" Target="../printerSettings/printerSettings929.bin"/><Relationship Id="rId22" Type="http://schemas.openxmlformats.org/officeDocument/2006/relationships/printerSettings" Target="../printerSettings/printerSettings937.bin"/><Relationship Id="rId27" Type="http://schemas.openxmlformats.org/officeDocument/2006/relationships/printerSettings" Target="../printerSettings/printerSettings942.bin"/><Relationship Id="rId30" Type="http://schemas.openxmlformats.org/officeDocument/2006/relationships/printerSettings" Target="../printerSettings/printerSettings945.bin"/><Relationship Id="rId35" Type="http://schemas.openxmlformats.org/officeDocument/2006/relationships/printerSettings" Target="../printerSettings/printerSettings950.bin"/><Relationship Id="rId8" Type="http://schemas.openxmlformats.org/officeDocument/2006/relationships/printerSettings" Target="../printerSettings/printerSettings923.bin"/></Relationships>
</file>

<file path=xl/worksheets/_rels/sheet3.xml.rels><?xml version="1.0" encoding="UTF-8" standalone="yes"?>
<Relationships xmlns="http://schemas.openxmlformats.org/package/2006/relationships"><Relationship Id="rId13" Type="http://schemas.openxmlformats.org/officeDocument/2006/relationships/printerSettings" Target="../printerSettings/printerSettings91.bin"/><Relationship Id="rId18" Type="http://schemas.openxmlformats.org/officeDocument/2006/relationships/printerSettings" Target="../printerSettings/printerSettings96.bin"/><Relationship Id="rId26" Type="http://schemas.openxmlformats.org/officeDocument/2006/relationships/printerSettings" Target="../printerSettings/printerSettings104.bin"/><Relationship Id="rId39" Type="http://schemas.openxmlformats.org/officeDocument/2006/relationships/printerSettings" Target="../printerSettings/printerSettings117.bin"/><Relationship Id="rId21" Type="http://schemas.openxmlformats.org/officeDocument/2006/relationships/printerSettings" Target="../printerSettings/printerSettings99.bin"/><Relationship Id="rId34" Type="http://schemas.openxmlformats.org/officeDocument/2006/relationships/printerSettings" Target="../printerSettings/printerSettings112.bin"/><Relationship Id="rId7" Type="http://schemas.openxmlformats.org/officeDocument/2006/relationships/printerSettings" Target="../printerSettings/printerSettings85.bin"/><Relationship Id="rId12" Type="http://schemas.openxmlformats.org/officeDocument/2006/relationships/printerSettings" Target="../printerSettings/printerSettings90.bin"/><Relationship Id="rId17" Type="http://schemas.openxmlformats.org/officeDocument/2006/relationships/printerSettings" Target="../printerSettings/printerSettings95.bin"/><Relationship Id="rId25" Type="http://schemas.openxmlformats.org/officeDocument/2006/relationships/printerSettings" Target="../printerSettings/printerSettings103.bin"/><Relationship Id="rId33" Type="http://schemas.openxmlformats.org/officeDocument/2006/relationships/printerSettings" Target="../printerSettings/printerSettings111.bin"/><Relationship Id="rId38" Type="http://schemas.openxmlformats.org/officeDocument/2006/relationships/printerSettings" Target="../printerSettings/printerSettings116.bin"/><Relationship Id="rId2" Type="http://schemas.openxmlformats.org/officeDocument/2006/relationships/printerSettings" Target="../printerSettings/printerSettings80.bin"/><Relationship Id="rId16" Type="http://schemas.openxmlformats.org/officeDocument/2006/relationships/printerSettings" Target="../printerSettings/printerSettings94.bin"/><Relationship Id="rId20" Type="http://schemas.openxmlformats.org/officeDocument/2006/relationships/printerSettings" Target="../printerSettings/printerSettings98.bin"/><Relationship Id="rId29" Type="http://schemas.openxmlformats.org/officeDocument/2006/relationships/printerSettings" Target="../printerSettings/printerSettings107.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11" Type="http://schemas.openxmlformats.org/officeDocument/2006/relationships/printerSettings" Target="../printerSettings/printerSettings89.bin"/><Relationship Id="rId24" Type="http://schemas.openxmlformats.org/officeDocument/2006/relationships/printerSettings" Target="../printerSettings/printerSettings102.bin"/><Relationship Id="rId32" Type="http://schemas.openxmlformats.org/officeDocument/2006/relationships/printerSettings" Target="../printerSettings/printerSettings110.bin"/><Relationship Id="rId37" Type="http://schemas.openxmlformats.org/officeDocument/2006/relationships/printerSettings" Target="../printerSettings/printerSettings115.bin"/><Relationship Id="rId40" Type="http://schemas.openxmlformats.org/officeDocument/2006/relationships/drawing" Target="../drawings/drawing2.xml"/><Relationship Id="rId5" Type="http://schemas.openxmlformats.org/officeDocument/2006/relationships/printerSettings" Target="../printerSettings/printerSettings83.bin"/><Relationship Id="rId15" Type="http://schemas.openxmlformats.org/officeDocument/2006/relationships/printerSettings" Target="../printerSettings/printerSettings93.bin"/><Relationship Id="rId23" Type="http://schemas.openxmlformats.org/officeDocument/2006/relationships/printerSettings" Target="../printerSettings/printerSettings101.bin"/><Relationship Id="rId28" Type="http://schemas.openxmlformats.org/officeDocument/2006/relationships/printerSettings" Target="../printerSettings/printerSettings106.bin"/><Relationship Id="rId36" Type="http://schemas.openxmlformats.org/officeDocument/2006/relationships/printerSettings" Target="../printerSettings/printerSettings114.bin"/><Relationship Id="rId10" Type="http://schemas.openxmlformats.org/officeDocument/2006/relationships/printerSettings" Target="../printerSettings/printerSettings88.bin"/><Relationship Id="rId19" Type="http://schemas.openxmlformats.org/officeDocument/2006/relationships/printerSettings" Target="../printerSettings/printerSettings97.bin"/><Relationship Id="rId31" Type="http://schemas.openxmlformats.org/officeDocument/2006/relationships/printerSettings" Target="../printerSettings/printerSettings109.bin"/><Relationship Id="rId4" Type="http://schemas.openxmlformats.org/officeDocument/2006/relationships/printerSettings" Target="../printerSettings/printerSettings82.bin"/><Relationship Id="rId9" Type="http://schemas.openxmlformats.org/officeDocument/2006/relationships/printerSettings" Target="../printerSettings/printerSettings87.bin"/><Relationship Id="rId14" Type="http://schemas.openxmlformats.org/officeDocument/2006/relationships/printerSettings" Target="../printerSettings/printerSettings92.bin"/><Relationship Id="rId22" Type="http://schemas.openxmlformats.org/officeDocument/2006/relationships/printerSettings" Target="../printerSettings/printerSettings100.bin"/><Relationship Id="rId27" Type="http://schemas.openxmlformats.org/officeDocument/2006/relationships/printerSettings" Target="../printerSettings/printerSettings105.bin"/><Relationship Id="rId30" Type="http://schemas.openxmlformats.org/officeDocument/2006/relationships/printerSettings" Target="../printerSettings/printerSettings108.bin"/><Relationship Id="rId35" Type="http://schemas.openxmlformats.org/officeDocument/2006/relationships/printerSettings" Target="../printerSettings/printerSettings113.bin"/><Relationship Id="rId8" Type="http://schemas.openxmlformats.org/officeDocument/2006/relationships/printerSettings" Target="../printerSettings/printerSettings86.bin"/><Relationship Id="rId3" Type="http://schemas.openxmlformats.org/officeDocument/2006/relationships/printerSettings" Target="../printerSettings/printerSettings81.bin"/></Relationships>
</file>

<file path=xl/worksheets/_rels/sheet4.xml.rels><?xml version="1.0" encoding="UTF-8" standalone="yes"?>
<Relationships xmlns="http://schemas.openxmlformats.org/package/2006/relationships"><Relationship Id="rId13" Type="http://schemas.openxmlformats.org/officeDocument/2006/relationships/printerSettings" Target="../printerSettings/printerSettings130.bin"/><Relationship Id="rId18" Type="http://schemas.openxmlformats.org/officeDocument/2006/relationships/printerSettings" Target="../printerSettings/printerSettings135.bin"/><Relationship Id="rId26" Type="http://schemas.openxmlformats.org/officeDocument/2006/relationships/printerSettings" Target="../printerSettings/printerSettings143.bin"/><Relationship Id="rId39" Type="http://schemas.openxmlformats.org/officeDocument/2006/relationships/printerSettings" Target="../printerSettings/printerSettings156.bin"/><Relationship Id="rId21" Type="http://schemas.openxmlformats.org/officeDocument/2006/relationships/printerSettings" Target="../printerSettings/printerSettings138.bin"/><Relationship Id="rId34" Type="http://schemas.openxmlformats.org/officeDocument/2006/relationships/printerSettings" Target="../printerSettings/printerSettings151.bin"/><Relationship Id="rId7" Type="http://schemas.openxmlformats.org/officeDocument/2006/relationships/printerSettings" Target="../printerSettings/printerSettings124.bin"/><Relationship Id="rId12" Type="http://schemas.openxmlformats.org/officeDocument/2006/relationships/printerSettings" Target="../printerSettings/printerSettings129.bin"/><Relationship Id="rId17" Type="http://schemas.openxmlformats.org/officeDocument/2006/relationships/printerSettings" Target="../printerSettings/printerSettings134.bin"/><Relationship Id="rId25" Type="http://schemas.openxmlformats.org/officeDocument/2006/relationships/printerSettings" Target="../printerSettings/printerSettings142.bin"/><Relationship Id="rId33" Type="http://schemas.openxmlformats.org/officeDocument/2006/relationships/printerSettings" Target="../printerSettings/printerSettings150.bin"/><Relationship Id="rId38" Type="http://schemas.openxmlformats.org/officeDocument/2006/relationships/printerSettings" Target="../printerSettings/printerSettings155.bin"/><Relationship Id="rId2" Type="http://schemas.openxmlformats.org/officeDocument/2006/relationships/printerSettings" Target="../printerSettings/printerSettings119.bin"/><Relationship Id="rId16" Type="http://schemas.openxmlformats.org/officeDocument/2006/relationships/printerSettings" Target="../printerSettings/printerSettings133.bin"/><Relationship Id="rId20" Type="http://schemas.openxmlformats.org/officeDocument/2006/relationships/printerSettings" Target="../printerSettings/printerSettings137.bin"/><Relationship Id="rId29" Type="http://schemas.openxmlformats.org/officeDocument/2006/relationships/printerSettings" Target="../printerSettings/printerSettings146.bin"/><Relationship Id="rId1" Type="http://schemas.openxmlformats.org/officeDocument/2006/relationships/printerSettings" Target="../printerSettings/printerSettings118.bin"/><Relationship Id="rId6" Type="http://schemas.openxmlformats.org/officeDocument/2006/relationships/printerSettings" Target="../printerSettings/printerSettings123.bin"/><Relationship Id="rId11" Type="http://schemas.openxmlformats.org/officeDocument/2006/relationships/printerSettings" Target="../printerSettings/printerSettings128.bin"/><Relationship Id="rId24" Type="http://schemas.openxmlformats.org/officeDocument/2006/relationships/printerSettings" Target="../printerSettings/printerSettings141.bin"/><Relationship Id="rId32" Type="http://schemas.openxmlformats.org/officeDocument/2006/relationships/printerSettings" Target="../printerSettings/printerSettings149.bin"/><Relationship Id="rId37" Type="http://schemas.openxmlformats.org/officeDocument/2006/relationships/printerSettings" Target="../printerSettings/printerSettings154.bin"/><Relationship Id="rId40" Type="http://schemas.openxmlformats.org/officeDocument/2006/relationships/drawing" Target="../drawings/drawing3.xml"/><Relationship Id="rId5" Type="http://schemas.openxmlformats.org/officeDocument/2006/relationships/printerSettings" Target="../printerSettings/printerSettings122.bin"/><Relationship Id="rId15" Type="http://schemas.openxmlformats.org/officeDocument/2006/relationships/printerSettings" Target="../printerSettings/printerSettings132.bin"/><Relationship Id="rId23" Type="http://schemas.openxmlformats.org/officeDocument/2006/relationships/printerSettings" Target="../printerSettings/printerSettings140.bin"/><Relationship Id="rId28" Type="http://schemas.openxmlformats.org/officeDocument/2006/relationships/printerSettings" Target="../printerSettings/printerSettings145.bin"/><Relationship Id="rId36" Type="http://schemas.openxmlformats.org/officeDocument/2006/relationships/printerSettings" Target="../printerSettings/printerSettings153.bin"/><Relationship Id="rId10" Type="http://schemas.openxmlformats.org/officeDocument/2006/relationships/printerSettings" Target="../printerSettings/printerSettings127.bin"/><Relationship Id="rId19" Type="http://schemas.openxmlformats.org/officeDocument/2006/relationships/printerSettings" Target="../printerSettings/printerSettings136.bin"/><Relationship Id="rId31" Type="http://schemas.openxmlformats.org/officeDocument/2006/relationships/printerSettings" Target="../printerSettings/printerSettings148.bin"/><Relationship Id="rId4" Type="http://schemas.openxmlformats.org/officeDocument/2006/relationships/printerSettings" Target="../printerSettings/printerSettings121.bin"/><Relationship Id="rId9" Type="http://schemas.openxmlformats.org/officeDocument/2006/relationships/printerSettings" Target="../printerSettings/printerSettings126.bin"/><Relationship Id="rId14" Type="http://schemas.openxmlformats.org/officeDocument/2006/relationships/printerSettings" Target="../printerSettings/printerSettings131.bin"/><Relationship Id="rId22" Type="http://schemas.openxmlformats.org/officeDocument/2006/relationships/printerSettings" Target="../printerSettings/printerSettings139.bin"/><Relationship Id="rId27" Type="http://schemas.openxmlformats.org/officeDocument/2006/relationships/printerSettings" Target="../printerSettings/printerSettings144.bin"/><Relationship Id="rId30" Type="http://schemas.openxmlformats.org/officeDocument/2006/relationships/printerSettings" Target="../printerSettings/printerSettings147.bin"/><Relationship Id="rId35" Type="http://schemas.openxmlformats.org/officeDocument/2006/relationships/printerSettings" Target="../printerSettings/printerSettings152.bin"/><Relationship Id="rId8" Type="http://schemas.openxmlformats.org/officeDocument/2006/relationships/printerSettings" Target="../printerSettings/printerSettings125.bin"/><Relationship Id="rId3" Type="http://schemas.openxmlformats.org/officeDocument/2006/relationships/printerSettings" Target="../printerSettings/printerSettings120.bin"/></Relationships>
</file>

<file path=xl/worksheets/_rels/sheet5.xml.rels><?xml version="1.0" encoding="UTF-8" standalone="yes"?>
<Relationships xmlns="http://schemas.openxmlformats.org/package/2006/relationships"><Relationship Id="rId13" Type="http://schemas.openxmlformats.org/officeDocument/2006/relationships/printerSettings" Target="../printerSettings/printerSettings169.bin"/><Relationship Id="rId18" Type="http://schemas.openxmlformats.org/officeDocument/2006/relationships/printerSettings" Target="../printerSettings/printerSettings174.bin"/><Relationship Id="rId26" Type="http://schemas.openxmlformats.org/officeDocument/2006/relationships/ctrlProp" Target="../ctrlProps/ctrlProp5.xml"/><Relationship Id="rId39" Type="http://schemas.openxmlformats.org/officeDocument/2006/relationships/ctrlProp" Target="../ctrlProps/ctrlProp18.xml"/><Relationship Id="rId21" Type="http://schemas.openxmlformats.org/officeDocument/2006/relationships/vmlDrawing" Target="../drawings/vmlDrawing1.vml"/><Relationship Id="rId34" Type="http://schemas.openxmlformats.org/officeDocument/2006/relationships/ctrlProp" Target="../ctrlProps/ctrlProp13.xml"/><Relationship Id="rId7" Type="http://schemas.openxmlformats.org/officeDocument/2006/relationships/printerSettings" Target="../printerSettings/printerSettings163.bin"/><Relationship Id="rId12" Type="http://schemas.openxmlformats.org/officeDocument/2006/relationships/printerSettings" Target="../printerSettings/printerSettings168.bin"/><Relationship Id="rId17" Type="http://schemas.openxmlformats.org/officeDocument/2006/relationships/printerSettings" Target="../printerSettings/printerSettings173.bin"/><Relationship Id="rId25" Type="http://schemas.openxmlformats.org/officeDocument/2006/relationships/ctrlProp" Target="../ctrlProps/ctrlProp4.xml"/><Relationship Id="rId33" Type="http://schemas.openxmlformats.org/officeDocument/2006/relationships/ctrlProp" Target="../ctrlProps/ctrlProp12.xml"/><Relationship Id="rId38" Type="http://schemas.openxmlformats.org/officeDocument/2006/relationships/ctrlProp" Target="../ctrlProps/ctrlProp17.xml"/><Relationship Id="rId2" Type="http://schemas.openxmlformats.org/officeDocument/2006/relationships/printerSettings" Target="../printerSettings/printerSettings158.bin"/><Relationship Id="rId16" Type="http://schemas.openxmlformats.org/officeDocument/2006/relationships/printerSettings" Target="../printerSettings/printerSettings172.bin"/><Relationship Id="rId20" Type="http://schemas.openxmlformats.org/officeDocument/2006/relationships/drawing" Target="../drawings/drawing4.xml"/><Relationship Id="rId29" Type="http://schemas.openxmlformats.org/officeDocument/2006/relationships/ctrlProp" Target="../ctrlProps/ctrlProp8.xml"/><Relationship Id="rId1" Type="http://schemas.openxmlformats.org/officeDocument/2006/relationships/printerSettings" Target="../printerSettings/printerSettings157.bin"/><Relationship Id="rId6" Type="http://schemas.openxmlformats.org/officeDocument/2006/relationships/printerSettings" Target="../printerSettings/printerSettings162.bin"/><Relationship Id="rId11" Type="http://schemas.openxmlformats.org/officeDocument/2006/relationships/printerSettings" Target="../printerSettings/printerSettings167.bin"/><Relationship Id="rId24" Type="http://schemas.openxmlformats.org/officeDocument/2006/relationships/ctrlProp" Target="../ctrlProps/ctrlProp3.xml"/><Relationship Id="rId32" Type="http://schemas.openxmlformats.org/officeDocument/2006/relationships/ctrlProp" Target="../ctrlProps/ctrlProp11.xml"/><Relationship Id="rId37" Type="http://schemas.openxmlformats.org/officeDocument/2006/relationships/ctrlProp" Target="../ctrlProps/ctrlProp16.xml"/><Relationship Id="rId5" Type="http://schemas.openxmlformats.org/officeDocument/2006/relationships/printerSettings" Target="../printerSettings/printerSettings161.bin"/><Relationship Id="rId15" Type="http://schemas.openxmlformats.org/officeDocument/2006/relationships/printerSettings" Target="../printerSettings/printerSettings171.bin"/><Relationship Id="rId23" Type="http://schemas.openxmlformats.org/officeDocument/2006/relationships/ctrlProp" Target="../ctrlProps/ctrlProp2.xml"/><Relationship Id="rId28" Type="http://schemas.openxmlformats.org/officeDocument/2006/relationships/ctrlProp" Target="../ctrlProps/ctrlProp7.xml"/><Relationship Id="rId36" Type="http://schemas.openxmlformats.org/officeDocument/2006/relationships/ctrlProp" Target="../ctrlProps/ctrlProp15.xml"/><Relationship Id="rId10" Type="http://schemas.openxmlformats.org/officeDocument/2006/relationships/printerSettings" Target="../printerSettings/printerSettings166.bin"/><Relationship Id="rId19" Type="http://schemas.openxmlformats.org/officeDocument/2006/relationships/printerSettings" Target="../printerSettings/printerSettings175.bin"/><Relationship Id="rId31" Type="http://schemas.openxmlformats.org/officeDocument/2006/relationships/ctrlProp" Target="../ctrlProps/ctrlProp10.xml"/><Relationship Id="rId4" Type="http://schemas.openxmlformats.org/officeDocument/2006/relationships/printerSettings" Target="../printerSettings/printerSettings160.bin"/><Relationship Id="rId9" Type="http://schemas.openxmlformats.org/officeDocument/2006/relationships/printerSettings" Target="../printerSettings/printerSettings165.bin"/><Relationship Id="rId14" Type="http://schemas.openxmlformats.org/officeDocument/2006/relationships/printerSettings" Target="../printerSettings/printerSettings170.bin"/><Relationship Id="rId22" Type="http://schemas.openxmlformats.org/officeDocument/2006/relationships/ctrlProp" Target="../ctrlProps/ctrlProp1.xml"/><Relationship Id="rId27" Type="http://schemas.openxmlformats.org/officeDocument/2006/relationships/ctrlProp" Target="../ctrlProps/ctrlProp6.xml"/><Relationship Id="rId30" Type="http://schemas.openxmlformats.org/officeDocument/2006/relationships/ctrlProp" Target="../ctrlProps/ctrlProp9.xml"/><Relationship Id="rId35" Type="http://schemas.openxmlformats.org/officeDocument/2006/relationships/ctrlProp" Target="../ctrlProps/ctrlProp14.xml"/><Relationship Id="rId8" Type="http://schemas.openxmlformats.org/officeDocument/2006/relationships/printerSettings" Target="../printerSettings/printerSettings164.bin"/><Relationship Id="rId3" Type="http://schemas.openxmlformats.org/officeDocument/2006/relationships/printerSettings" Target="../printerSettings/printerSettings159.bin"/></Relationships>
</file>

<file path=xl/worksheets/_rels/sheet6.xml.rels><?xml version="1.0" encoding="UTF-8" standalone="yes"?>
<Relationships xmlns="http://schemas.openxmlformats.org/package/2006/relationships"><Relationship Id="rId13" Type="http://schemas.openxmlformats.org/officeDocument/2006/relationships/printerSettings" Target="../printerSettings/printerSettings188.bin"/><Relationship Id="rId18" Type="http://schemas.openxmlformats.org/officeDocument/2006/relationships/printerSettings" Target="../printerSettings/printerSettings193.bin"/><Relationship Id="rId26" Type="http://schemas.openxmlformats.org/officeDocument/2006/relationships/printerSettings" Target="../printerSettings/printerSettings201.bin"/><Relationship Id="rId39" Type="http://schemas.openxmlformats.org/officeDocument/2006/relationships/printerSettings" Target="../printerSettings/printerSettings214.bin"/><Relationship Id="rId21" Type="http://schemas.openxmlformats.org/officeDocument/2006/relationships/printerSettings" Target="../printerSettings/printerSettings196.bin"/><Relationship Id="rId34" Type="http://schemas.openxmlformats.org/officeDocument/2006/relationships/printerSettings" Target="../printerSettings/printerSettings209.bin"/><Relationship Id="rId7" Type="http://schemas.openxmlformats.org/officeDocument/2006/relationships/printerSettings" Target="../printerSettings/printerSettings182.bin"/><Relationship Id="rId12" Type="http://schemas.openxmlformats.org/officeDocument/2006/relationships/printerSettings" Target="../printerSettings/printerSettings187.bin"/><Relationship Id="rId17" Type="http://schemas.openxmlformats.org/officeDocument/2006/relationships/printerSettings" Target="../printerSettings/printerSettings192.bin"/><Relationship Id="rId25" Type="http://schemas.openxmlformats.org/officeDocument/2006/relationships/printerSettings" Target="../printerSettings/printerSettings200.bin"/><Relationship Id="rId33" Type="http://schemas.openxmlformats.org/officeDocument/2006/relationships/printerSettings" Target="../printerSettings/printerSettings208.bin"/><Relationship Id="rId38" Type="http://schemas.openxmlformats.org/officeDocument/2006/relationships/printerSettings" Target="../printerSettings/printerSettings213.bin"/><Relationship Id="rId2" Type="http://schemas.openxmlformats.org/officeDocument/2006/relationships/printerSettings" Target="../printerSettings/printerSettings177.bin"/><Relationship Id="rId16" Type="http://schemas.openxmlformats.org/officeDocument/2006/relationships/printerSettings" Target="../printerSettings/printerSettings191.bin"/><Relationship Id="rId20" Type="http://schemas.openxmlformats.org/officeDocument/2006/relationships/printerSettings" Target="../printerSettings/printerSettings195.bin"/><Relationship Id="rId29" Type="http://schemas.openxmlformats.org/officeDocument/2006/relationships/printerSettings" Target="../printerSettings/printerSettings204.bin"/><Relationship Id="rId1" Type="http://schemas.openxmlformats.org/officeDocument/2006/relationships/printerSettings" Target="../printerSettings/printerSettings176.bin"/><Relationship Id="rId6" Type="http://schemas.openxmlformats.org/officeDocument/2006/relationships/printerSettings" Target="../printerSettings/printerSettings181.bin"/><Relationship Id="rId11" Type="http://schemas.openxmlformats.org/officeDocument/2006/relationships/printerSettings" Target="../printerSettings/printerSettings186.bin"/><Relationship Id="rId24" Type="http://schemas.openxmlformats.org/officeDocument/2006/relationships/printerSettings" Target="../printerSettings/printerSettings199.bin"/><Relationship Id="rId32" Type="http://schemas.openxmlformats.org/officeDocument/2006/relationships/printerSettings" Target="../printerSettings/printerSettings207.bin"/><Relationship Id="rId37" Type="http://schemas.openxmlformats.org/officeDocument/2006/relationships/printerSettings" Target="../printerSettings/printerSettings212.bin"/><Relationship Id="rId40" Type="http://schemas.openxmlformats.org/officeDocument/2006/relationships/drawing" Target="../drawings/drawing5.xml"/><Relationship Id="rId5" Type="http://schemas.openxmlformats.org/officeDocument/2006/relationships/printerSettings" Target="../printerSettings/printerSettings180.bin"/><Relationship Id="rId15" Type="http://schemas.openxmlformats.org/officeDocument/2006/relationships/printerSettings" Target="../printerSettings/printerSettings190.bin"/><Relationship Id="rId23" Type="http://schemas.openxmlformats.org/officeDocument/2006/relationships/printerSettings" Target="../printerSettings/printerSettings198.bin"/><Relationship Id="rId28" Type="http://schemas.openxmlformats.org/officeDocument/2006/relationships/printerSettings" Target="../printerSettings/printerSettings203.bin"/><Relationship Id="rId36" Type="http://schemas.openxmlformats.org/officeDocument/2006/relationships/printerSettings" Target="../printerSettings/printerSettings211.bin"/><Relationship Id="rId10" Type="http://schemas.openxmlformats.org/officeDocument/2006/relationships/printerSettings" Target="../printerSettings/printerSettings185.bin"/><Relationship Id="rId19" Type="http://schemas.openxmlformats.org/officeDocument/2006/relationships/printerSettings" Target="../printerSettings/printerSettings194.bin"/><Relationship Id="rId31" Type="http://schemas.openxmlformats.org/officeDocument/2006/relationships/printerSettings" Target="../printerSettings/printerSettings206.bin"/><Relationship Id="rId4" Type="http://schemas.openxmlformats.org/officeDocument/2006/relationships/printerSettings" Target="../printerSettings/printerSettings179.bin"/><Relationship Id="rId9" Type="http://schemas.openxmlformats.org/officeDocument/2006/relationships/printerSettings" Target="../printerSettings/printerSettings184.bin"/><Relationship Id="rId14" Type="http://schemas.openxmlformats.org/officeDocument/2006/relationships/printerSettings" Target="../printerSettings/printerSettings189.bin"/><Relationship Id="rId22" Type="http://schemas.openxmlformats.org/officeDocument/2006/relationships/printerSettings" Target="../printerSettings/printerSettings197.bin"/><Relationship Id="rId27" Type="http://schemas.openxmlformats.org/officeDocument/2006/relationships/printerSettings" Target="../printerSettings/printerSettings202.bin"/><Relationship Id="rId30" Type="http://schemas.openxmlformats.org/officeDocument/2006/relationships/printerSettings" Target="../printerSettings/printerSettings205.bin"/><Relationship Id="rId35" Type="http://schemas.openxmlformats.org/officeDocument/2006/relationships/printerSettings" Target="../printerSettings/printerSettings210.bin"/><Relationship Id="rId8" Type="http://schemas.openxmlformats.org/officeDocument/2006/relationships/printerSettings" Target="../printerSettings/printerSettings183.bin"/><Relationship Id="rId3" Type="http://schemas.openxmlformats.org/officeDocument/2006/relationships/printerSettings" Target="../printerSettings/printerSettings178.bin"/></Relationships>
</file>

<file path=xl/worksheets/_rels/sheet7.xml.rels><?xml version="1.0" encoding="UTF-8" standalone="yes"?>
<Relationships xmlns="http://schemas.openxmlformats.org/package/2006/relationships"><Relationship Id="rId13" Type="http://schemas.openxmlformats.org/officeDocument/2006/relationships/printerSettings" Target="../printerSettings/printerSettings227.bin"/><Relationship Id="rId18" Type="http://schemas.openxmlformats.org/officeDocument/2006/relationships/printerSettings" Target="../printerSettings/printerSettings232.bin"/><Relationship Id="rId26" Type="http://schemas.openxmlformats.org/officeDocument/2006/relationships/printerSettings" Target="../printerSettings/printerSettings240.bin"/><Relationship Id="rId39" Type="http://schemas.openxmlformats.org/officeDocument/2006/relationships/printerSettings" Target="../printerSettings/printerSettings253.bin"/><Relationship Id="rId21" Type="http://schemas.openxmlformats.org/officeDocument/2006/relationships/printerSettings" Target="../printerSettings/printerSettings235.bin"/><Relationship Id="rId34" Type="http://schemas.openxmlformats.org/officeDocument/2006/relationships/printerSettings" Target="../printerSettings/printerSettings248.bin"/><Relationship Id="rId7" Type="http://schemas.openxmlformats.org/officeDocument/2006/relationships/printerSettings" Target="../printerSettings/printerSettings221.bin"/><Relationship Id="rId12" Type="http://schemas.openxmlformats.org/officeDocument/2006/relationships/printerSettings" Target="../printerSettings/printerSettings226.bin"/><Relationship Id="rId17" Type="http://schemas.openxmlformats.org/officeDocument/2006/relationships/printerSettings" Target="../printerSettings/printerSettings231.bin"/><Relationship Id="rId25" Type="http://schemas.openxmlformats.org/officeDocument/2006/relationships/printerSettings" Target="../printerSettings/printerSettings239.bin"/><Relationship Id="rId33" Type="http://schemas.openxmlformats.org/officeDocument/2006/relationships/printerSettings" Target="../printerSettings/printerSettings247.bin"/><Relationship Id="rId38" Type="http://schemas.openxmlformats.org/officeDocument/2006/relationships/printerSettings" Target="../printerSettings/printerSettings252.bin"/><Relationship Id="rId2" Type="http://schemas.openxmlformats.org/officeDocument/2006/relationships/printerSettings" Target="../printerSettings/printerSettings216.bin"/><Relationship Id="rId16" Type="http://schemas.openxmlformats.org/officeDocument/2006/relationships/printerSettings" Target="../printerSettings/printerSettings230.bin"/><Relationship Id="rId20" Type="http://schemas.openxmlformats.org/officeDocument/2006/relationships/printerSettings" Target="../printerSettings/printerSettings234.bin"/><Relationship Id="rId29" Type="http://schemas.openxmlformats.org/officeDocument/2006/relationships/printerSettings" Target="../printerSettings/printerSettings243.bin"/><Relationship Id="rId1" Type="http://schemas.openxmlformats.org/officeDocument/2006/relationships/printerSettings" Target="../printerSettings/printerSettings215.bin"/><Relationship Id="rId6" Type="http://schemas.openxmlformats.org/officeDocument/2006/relationships/printerSettings" Target="../printerSettings/printerSettings220.bin"/><Relationship Id="rId11" Type="http://schemas.openxmlformats.org/officeDocument/2006/relationships/printerSettings" Target="../printerSettings/printerSettings225.bin"/><Relationship Id="rId24" Type="http://schemas.openxmlformats.org/officeDocument/2006/relationships/printerSettings" Target="../printerSettings/printerSettings238.bin"/><Relationship Id="rId32" Type="http://schemas.openxmlformats.org/officeDocument/2006/relationships/printerSettings" Target="../printerSettings/printerSettings246.bin"/><Relationship Id="rId37" Type="http://schemas.openxmlformats.org/officeDocument/2006/relationships/printerSettings" Target="../printerSettings/printerSettings251.bin"/><Relationship Id="rId40" Type="http://schemas.openxmlformats.org/officeDocument/2006/relationships/drawing" Target="../drawings/drawing6.xml"/><Relationship Id="rId5" Type="http://schemas.openxmlformats.org/officeDocument/2006/relationships/printerSettings" Target="../printerSettings/printerSettings219.bin"/><Relationship Id="rId15" Type="http://schemas.openxmlformats.org/officeDocument/2006/relationships/printerSettings" Target="../printerSettings/printerSettings229.bin"/><Relationship Id="rId23" Type="http://schemas.openxmlformats.org/officeDocument/2006/relationships/printerSettings" Target="../printerSettings/printerSettings237.bin"/><Relationship Id="rId28" Type="http://schemas.openxmlformats.org/officeDocument/2006/relationships/printerSettings" Target="../printerSettings/printerSettings242.bin"/><Relationship Id="rId36" Type="http://schemas.openxmlformats.org/officeDocument/2006/relationships/printerSettings" Target="../printerSettings/printerSettings250.bin"/><Relationship Id="rId10" Type="http://schemas.openxmlformats.org/officeDocument/2006/relationships/printerSettings" Target="../printerSettings/printerSettings224.bin"/><Relationship Id="rId19" Type="http://schemas.openxmlformats.org/officeDocument/2006/relationships/printerSettings" Target="../printerSettings/printerSettings233.bin"/><Relationship Id="rId31" Type="http://schemas.openxmlformats.org/officeDocument/2006/relationships/printerSettings" Target="../printerSettings/printerSettings245.bin"/><Relationship Id="rId4" Type="http://schemas.openxmlformats.org/officeDocument/2006/relationships/printerSettings" Target="../printerSettings/printerSettings218.bin"/><Relationship Id="rId9" Type="http://schemas.openxmlformats.org/officeDocument/2006/relationships/printerSettings" Target="../printerSettings/printerSettings223.bin"/><Relationship Id="rId14" Type="http://schemas.openxmlformats.org/officeDocument/2006/relationships/printerSettings" Target="../printerSettings/printerSettings228.bin"/><Relationship Id="rId22" Type="http://schemas.openxmlformats.org/officeDocument/2006/relationships/printerSettings" Target="../printerSettings/printerSettings236.bin"/><Relationship Id="rId27" Type="http://schemas.openxmlformats.org/officeDocument/2006/relationships/printerSettings" Target="../printerSettings/printerSettings241.bin"/><Relationship Id="rId30" Type="http://schemas.openxmlformats.org/officeDocument/2006/relationships/printerSettings" Target="../printerSettings/printerSettings244.bin"/><Relationship Id="rId35" Type="http://schemas.openxmlformats.org/officeDocument/2006/relationships/printerSettings" Target="../printerSettings/printerSettings249.bin"/><Relationship Id="rId8" Type="http://schemas.openxmlformats.org/officeDocument/2006/relationships/printerSettings" Target="../printerSettings/printerSettings222.bin"/><Relationship Id="rId3" Type="http://schemas.openxmlformats.org/officeDocument/2006/relationships/printerSettings" Target="../printerSettings/printerSettings217.bin"/></Relationships>
</file>

<file path=xl/worksheets/_rels/sheet8.xml.rels><?xml version="1.0" encoding="UTF-8" standalone="yes"?>
<Relationships xmlns="http://schemas.openxmlformats.org/package/2006/relationships"><Relationship Id="rId13" Type="http://schemas.openxmlformats.org/officeDocument/2006/relationships/printerSettings" Target="../printerSettings/printerSettings266.bin"/><Relationship Id="rId18" Type="http://schemas.openxmlformats.org/officeDocument/2006/relationships/printerSettings" Target="../printerSettings/printerSettings271.bin"/><Relationship Id="rId26" Type="http://schemas.openxmlformats.org/officeDocument/2006/relationships/printerSettings" Target="../printerSettings/printerSettings279.bin"/><Relationship Id="rId39" Type="http://schemas.openxmlformats.org/officeDocument/2006/relationships/printerSettings" Target="../printerSettings/printerSettings292.bin"/><Relationship Id="rId21" Type="http://schemas.openxmlformats.org/officeDocument/2006/relationships/printerSettings" Target="../printerSettings/printerSettings274.bin"/><Relationship Id="rId34" Type="http://schemas.openxmlformats.org/officeDocument/2006/relationships/printerSettings" Target="../printerSettings/printerSettings287.bin"/><Relationship Id="rId7" Type="http://schemas.openxmlformats.org/officeDocument/2006/relationships/printerSettings" Target="../printerSettings/printerSettings260.bin"/><Relationship Id="rId12" Type="http://schemas.openxmlformats.org/officeDocument/2006/relationships/printerSettings" Target="../printerSettings/printerSettings265.bin"/><Relationship Id="rId17" Type="http://schemas.openxmlformats.org/officeDocument/2006/relationships/printerSettings" Target="../printerSettings/printerSettings270.bin"/><Relationship Id="rId25" Type="http://schemas.openxmlformats.org/officeDocument/2006/relationships/printerSettings" Target="../printerSettings/printerSettings278.bin"/><Relationship Id="rId33" Type="http://schemas.openxmlformats.org/officeDocument/2006/relationships/printerSettings" Target="../printerSettings/printerSettings286.bin"/><Relationship Id="rId38" Type="http://schemas.openxmlformats.org/officeDocument/2006/relationships/printerSettings" Target="../printerSettings/printerSettings291.bin"/><Relationship Id="rId2" Type="http://schemas.openxmlformats.org/officeDocument/2006/relationships/printerSettings" Target="../printerSettings/printerSettings255.bin"/><Relationship Id="rId16" Type="http://schemas.openxmlformats.org/officeDocument/2006/relationships/printerSettings" Target="../printerSettings/printerSettings269.bin"/><Relationship Id="rId20" Type="http://schemas.openxmlformats.org/officeDocument/2006/relationships/printerSettings" Target="../printerSettings/printerSettings273.bin"/><Relationship Id="rId29" Type="http://schemas.openxmlformats.org/officeDocument/2006/relationships/printerSettings" Target="../printerSettings/printerSettings282.bin"/><Relationship Id="rId1" Type="http://schemas.openxmlformats.org/officeDocument/2006/relationships/printerSettings" Target="../printerSettings/printerSettings254.bin"/><Relationship Id="rId6" Type="http://schemas.openxmlformats.org/officeDocument/2006/relationships/printerSettings" Target="../printerSettings/printerSettings259.bin"/><Relationship Id="rId11" Type="http://schemas.openxmlformats.org/officeDocument/2006/relationships/printerSettings" Target="../printerSettings/printerSettings264.bin"/><Relationship Id="rId24" Type="http://schemas.openxmlformats.org/officeDocument/2006/relationships/printerSettings" Target="../printerSettings/printerSettings277.bin"/><Relationship Id="rId32" Type="http://schemas.openxmlformats.org/officeDocument/2006/relationships/printerSettings" Target="../printerSettings/printerSettings285.bin"/><Relationship Id="rId37" Type="http://schemas.openxmlformats.org/officeDocument/2006/relationships/printerSettings" Target="../printerSettings/printerSettings290.bin"/><Relationship Id="rId40" Type="http://schemas.openxmlformats.org/officeDocument/2006/relationships/drawing" Target="../drawings/drawing7.xml"/><Relationship Id="rId5" Type="http://schemas.openxmlformats.org/officeDocument/2006/relationships/printerSettings" Target="../printerSettings/printerSettings258.bin"/><Relationship Id="rId15" Type="http://schemas.openxmlformats.org/officeDocument/2006/relationships/printerSettings" Target="../printerSettings/printerSettings268.bin"/><Relationship Id="rId23" Type="http://schemas.openxmlformats.org/officeDocument/2006/relationships/printerSettings" Target="../printerSettings/printerSettings276.bin"/><Relationship Id="rId28" Type="http://schemas.openxmlformats.org/officeDocument/2006/relationships/printerSettings" Target="../printerSettings/printerSettings281.bin"/><Relationship Id="rId36" Type="http://schemas.openxmlformats.org/officeDocument/2006/relationships/printerSettings" Target="../printerSettings/printerSettings289.bin"/><Relationship Id="rId10" Type="http://schemas.openxmlformats.org/officeDocument/2006/relationships/printerSettings" Target="../printerSettings/printerSettings263.bin"/><Relationship Id="rId19" Type="http://schemas.openxmlformats.org/officeDocument/2006/relationships/printerSettings" Target="../printerSettings/printerSettings272.bin"/><Relationship Id="rId31" Type="http://schemas.openxmlformats.org/officeDocument/2006/relationships/printerSettings" Target="../printerSettings/printerSettings284.bin"/><Relationship Id="rId4" Type="http://schemas.openxmlformats.org/officeDocument/2006/relationships/printerSettings" Target="../printerSettings/printerSettings257.bin"/><Relationship Id="rId9" Type="http://schemas.openxmlformats.org/officeDocument/2006/relationships/printerSettings" Target="../printerSettings/printerSettings262.bin"/><Relationship Id="rId14" Type="http://schemas.openxmlformats.org/officeDocument/2006/relationships/printerSettings" Target="../printerSettings/printerSettings267.bin"/><Relationship Id="rId22" Type="http://schemas.openxmlformats.org/officeDocument/2006/relationships/printerSettings" Target="../printerSettings/printerSettings275.bin"/><Relationship Id="rId27" Type="http://schemas.openxmlformats.org/officeDocument/2006/relationships/printerSettings" Target="../printerSettings/printerSettings280.bin"/><Relationship Id="rId30" Type="http://schemas.openxmlformats.org/officeDocument/2006/relationships/printerSettings" Target="../printerSettings/printerSettings283.bin"/><Relationship Id="rId35" Type="http://schemas.openxmlformats.org/officeDocument/2006/relationships/printerSettings" Target="../printerSettings/printerSettings288.bin"/><Relationship Id="rId8" Type="http://schemas.openxmlformats.org/officeDocument/2006/relationships/printerSettings" Target="../printerSettings/printerSettings261.bin"/><Relationship Id="rId3" Type="http://schemas.openxmlformats.org/officeDocument/2006/relationships/printerSettings" Target="../printerSettings/printerSettings256.bin"/></Relationships>
</file>

<file path=xl/worksheets/_rels/sheet9.xml.rels><?xml version="1.0" encoding="UTF-8" standalone="yes"?>
<Relationships xmlns="http://schemas.openxmlformats.org/package/2006/relationships"><Relationship Id="rId13" Type="http://schemas.openxmlformats.org/officeDocument/2006/relationships/printerSettings" Target="../printerSettings/printerSettings305.bin"/><Relationship Id="rId18" Type="http://schemas.openxmlformats.org/officeDocument/2006/relationships/printerSettings" Target="../printerSettings/printerSettings310.bin"/><Relationship Id="rId26" Type="http://schemas.openxmlformats.org/officeDocument/2006/relationships/printerSettings" Target="../printerSettings/printerSettings318.bin"/><Relationship Id="rId39" Type="http://schemas.openxmlformats.org/officeDocument/2006/relationships/printerSettings" Target="../printerSettings/printerSettings331.bin"/><Relationship Id="rId21" Type="http://schemas.openxmlformats.org/officeDocument/2006/relationships/printerSettings" Target="../printerSettings/printerSettings313.bin"/><Relationship Id="rId34" Type="http://schemas.openxmlformats.org/officeDocument/2006/relationships/printerSettings" Target="../printerSettings/printerSettings326.bin"/><Relationship Id="rId42" Type="http://schemas.openxmlformats.org/officeDocument/2006/relationships/ctrlProp" Target="../ctrlProps/ctrlProp19.xml"/><Relationship Id="rId7" Type="http://schemas.openxmlformats.org/officeDocument/2006/relationships/printerSettings" Target="../printerSettings/printerSettings299.bin"/><Relationship Id="rId2" Type="http://schemas.openxmlformats.org/officeDocument/2006/relationships/printerSettings" Target="../printerSettings/printerSettings294.bin"/><Relationship Id="rId16" Type="http://schemas.openxmlformats.org/officeDocument/2006/relationships/printerSettings" Target="../printerSettings/printerSettings308.bin"/><Relationship Id="rId20" Type="http://schemas.openxmlformats.org/officeDocument/2006/relationships/printerSettings" Target="../printerSettings/printerSettings312.bin"/><Relationship Id="rId29" Type="http://schemas.openxmlformats.org/officeDocument/2006/relationships/printerSettings" Target="../printerSettings/printerSettings321.bin"/><Relationship Id="rId41" Type="http://schemas.openxmlformats.org/officeDocument/2006/relationships/vmlDrawing" Target="../drawings/vmlDrawing2.vml"/><Relationship Id="rId1" Type="http://schemas.openxmlformats.org/officeDocument/2006/relationships/printerSettings" Target="../printerSettings/printerSettings293.bin"/><Relationship Id="rId6" Type="http://schemas.openxmlformats.org/officeDocument/2006/relationships/printerSettings" Target="../printerSettings/printerSettings298.bin"/><Relationship Id="rId11" Type="http://schemas.openxmlformats.org/officeDocument/2006/relationships/printerSettings" Target="../printerSettings/printerSettings303.bin"/><Relationship Id="rId24" Type="http://schemas.openxmlformats.org/officeDocument/2006/relationships/printerSettings" Target="../printerSettings/printerSettings316.bin"/><Relationship Id="rId32" Type="http://schemas.openxmlformats.org/officeDocument/2006/relationships/printerSettings" Target="../printerSettings/printerSettings324.bin"/><Relationship Id="rId37" Type="http://schemas.openxmlformats.org/officeDocument/2006/relationships/printerSettings" Target="../printerSettings/printerSettings329.bin"/><Relationship Id="rId40" Type="http://schemas.openxmlformats.org/officeDocument/2006/relationships/drawing" Target="../drawings/drawing8.xml"/><Relationship Id="rId5" Type="http://schemas.openxmlformats.org/officeDocument/2006/relationships/printerSettings" Target="../printerSettings/printerSettings297.bin"/><Relationship Id="rId15" Type="http://schemas.openxmlformats.org/officeDocument/2006/relationships/printerSettings" Target="../printerSettings/printerSettings307.bin"/><Relationship Id="rId23" Type="http://schemas.openxmlformats.org/officeDocument/2006/relationships/printerSettings" Target="../printerSettings/printerSettings315.bin"/><Relationship Id="rId28" Type="http://schemas.openxmlformats.org/officeDocument/2006/relationships/printerSettings" Target="../printerSettings/printerSettings320.bin"/><Relationship Id="rId36" Type="http://schemas.openxmlformats.org/officeDocument/2006/relationships/printerSettings" Target="../printerSettings/printerSettings328.bin"/><Relationship Id="rId10" Type="http://schemas.openxmlformats.org/officeDocument/2006/relationships/printerSettings" Target="../printerSettings/printerSettings302.bin"/><Relationship Id="rId19" Type="http://schemas.openxmlformats.org/officeDocument/2006/relationships/printerSettings" Target="../printerSettings/printerSettings311.bin"/><Relationship Id="rId31" Type="http://schemas.openxmlformats.org/officeDocument/2006/relationships/printerSettings" Target="../printerSettings/printerSettings323.bin"/><Relationship Id="rId4" Type="http://schemas.openxmlformats.org/officeDocument/2006/relationships/printerSettings" Target="../printerSettings/printerSettings296.bin"/><Relationship Id="rId9" Type="http://schemas.openxmlformats.org/officeDocument/2006/relationships/printerSettings" Target="../printerSettings/printerSettings301.bin"/><Relationship Id="rId14" Type="http://schemas.openxmlformats.org/officeDocument/2006/relationships/printerSettings" Target="../printerSettings/printerSettings306.bin"/><Relationship Id="rId22" Type="http://schemas.openxmlformats.org/officeDocument/2006/relationships/printerSettings" Target="../printerSettings/printerSettings314.bin"/><Relationship Id="rId27" Type="http://schemas.openxmlformats.org/officeDocument/2006/relationships/printerSettings" Target="../printerSettings/printerSettings319.bin"/><Relationship Id="rId30" Type="http://schemas.openxmlformats.org/officeDocument/2006/relationships/printerSettings" Target="../printerSettings/printerSettings322.bin"/><Relationship Id="rId35" Type="http://schemas.openxmlformats.org/officeDocument/2006/relationships/printerSettings" Target="../printerSettings/printerSettings327.bin"/><Relationship Id="rId8" Type="http://schemas.openxmlformats.org/officeDocument/2006/relationships/printerSettings" Target="../printerSettings/printerSettings300.bin"/><Relationship Id="rId3" Type="http://schemas.openxmlformats.org/officeDocument/2006/relationships/printerSettings" Target="../printerSettings/printerSettings295.bin"/><Relationship Id="rId12" Type="http://schemas.openxmlformats.org/officeDocument/2006/relationships/printerSettings" Target="../printerSettings/printerSettings304.bin"/><Relationship Id="rId17" Type="http://schemas.openxmlformats.org/officeDocument/2006/relationships/printerSettings" Target="../printerSettings/printerSettings309.bin"/><Relationship Id="rId25" Type="http://schemas.openxmlformats.org/officeDocument/2006/relationships/printerSettings" Target="../printerSettings/printerSettings317.bin"/><Relationship Id="rId33" Type="http://schemas.openxmlformats.org/officeDocument/2006/relationships/printerSettings" Target="../printerSettings/printerSettings325.bin"/><Relationship Id="rId38" Type="http://schemas.openxmlformats.org/officeDocument/2006/relationships/printerSettings" Target="../printerSettings/printerSettings3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7"/>
  <sheetViews>
    <sheetView showRuler="0" workbookViewId="0">
      <selection activeCell="D19" sqref="D19"/>
    </sheetView>
  </sheetViews>
  <sheetFormatPr defaultRowHeight="15.75"/>
  <cols>
    <col min="1" max="1" width="27.5703125" style="71" customWidth="1"/>
    <col min="2" max="2" width="12.85546875" style="71" customWidth="1"/>
    <col min="3" max="3" width="11.85546875" style="71" customWidth="1"/>
    <col min="4" max="4" width="18" style="71" customWidth="1"/>
    <col min="5" max="7" width="9.140625" style="71"/>
    <col min="8" max="8" width="12.42578125" style="71" customWidth="1"/>
    <col min="9" max="16384" width="9.140625" style="26"/>
  </cols>
  <sheetData>
    <row r="1" spans="1:8" ht="51.75" customHeight="1">
      <c r="A1" s="156" t="s">
        <v>309</v>
      </c>
      <c r="B1" s="587" t="s">
        <v>696</v>
      </c>
      <c r="C1" s="588"/>
      <c r="D1" s="588"/>
      <c r="E1" s="588"/>
      <c r="F1" s="588"/>
      <c r="G1" s="588"/>
      <c r="H1" s="588"/>
    </row>
    <row r="2" spans="1:8" ht="30.75" customHeight="1">
      <c r="A2" s="156" t="s">
        <v>175</v>
      </c>
      <c r="B2" s="156" t="s">
        <v>698</v>
      </c>
    </row>
    <row r="3" spans="1:8" ht="30.75" customHeight="1">
      <c r="A3" s="156" t="s">
        <v>308</v>
      </c>
      <c r="B3" s="590" t="s">
        <v>697</v>
      </c>
      <c r="C3" s="591"/>
      <c r="D3" s="591"/>
      <c r="E3" s="591"/>
      <c r="F3" s="591"/>
      <c r="G3" s="591"/>
      <c r="H3" s="591"/>
    </row>
    <row r="4" spans="1:8">
      <c r="B4" s="589"/>
      <c r="C4" s="589"/>
    </row>
    <row r="5" spans="1:8" ht="16.5">
      <c r="A5" s="156" t="s">
        <v>118</v>
      </c>
      <c r="B5" s="544">
        <v>12</v>
      </c>
      <c r="C5" s="544"/>
    </row>
    <row r="6" spans="1:8" ht="16.5">
      <c r="B6" s="560"/>
    </row>
    <row r="7" spans="1:8" ht="16.5">
      <c r="A7" s="192"/>
    </row>
  </sheetData>
  <customSheetViews>
    <customSheetView guid="{B7CC3635-BEA1-4EB6-9397-ABEDC5D04D5E}" state="hidden" showRuler="0">
      <selection activeCell="B3" sqref="B3:H3"/>
      <pageMargins left="0.75" right="0.75" top="1" bottom="1" header="0.5" footer="0.5"/>
      <pageSetup orientation="portrait" r:id="rId1"/>
      <headerFooter alignWithMargins="0"/>
    </customSheetView>
    <customSheetView guid="{7518E083-431A-45D0-A3DD-DF0866826B90}" state="hidden" showRuler="0">
      <selection activeCell="E8" sqref="E8"/>
      <pageMargins left="0.75" right="0.75" top="1" bottom="1" header="0.5" footer="0.5"/>
      <pageSetup orientation="portrait" r:id="rId2"/>
      <headerFooter alignWithMargins="0"/>
    </customSheetView>
    <customSheetView guid="{CD28740F-9825-447C-B887-B18F0232D126}" state="hidden" showRuler="0">
      <selection activeCell="B6" sqref="B6"/>
      <pageMargins left="0.75" right="0.75" top="1" bottom="1" header="0.5" footer="0.5"/>
      <pageSetup orientation="portrait" r:id="rId3"/>
      <headerFooter alignWithMargins="0"/>
    </customSheetView>
    <customSheetView guid="{012A8702-091E-4FD1-8E26-12B65B8B3B8C}" state="hidden" showRuler="0">
      <selection activeCell="D2" sqref="D2"/>
      <pageMargins left="0.75" right="0.75" top="1" bottom="1" header="0.5" footer="0.5"/>
      <pageSetup orientation="portrait" r:id="rId4"/>
      <headerFooter alignWithMargins="0"/>
    </customSheetView>
    <customSheetView guid="{0D490C87-B003-4943-9825-ACE0B8E7CC06}" state="hidden" showRuler="0">
      <selection activeCell="B10" sqref="B10"/>
      <pageMargins left="0.75" right="0.75" top="1" bottom="1" header="0.5" footer="0.5"/>
      <pageSetup orientation="portrait" r:id="rId5"/>
      <headerFooter alignWithMargins="0"/>
    </customSheetView>
    <customSheetView guid="{4D67A8FB-66CE-4EFD-8932-C754BE25ED43}" state="hidden" showRuler="0">
      <selection activeCell="D11" sqref="D11"/>
      <pageMargins left="0.75" right="0.75" top="1" bottom="1" header="0.5" footer="0.5"/>
      <pageSetup orientation="portrait" r:id="rId6"/>
      <headerFooter alignWithMargins="0"/>
    </customSheetView>
    <customSheetView guid="{B07CB001-8FAF-40AD-8AD5-A65A64B33B35}" state="hidden" showRuler="0">
      <selection activeCell="H5" sqref="H5"/>
      <pageMargins left="0.75" right="0.75" top="1" bottom="1" header="0.5" footer="0.5"/>
      <pageSetup orientation="portrait" r:id="rId7"/>
      <headerFooter alignWithMargins="0"/>
    </customSheetView>
    <customSheetView guid="{8CF338B0-8CA3-4AF4-816D-CB7A6D8E33BC}" state="hidden" showRuler="0">
      <selection activeCell="G4" sqref="G4"/>
      <pageMargins left="0.75" right="0.75" top="1" bottom="1" header="0.5" footer="0.5"/>
      <pageSetup orientation="portrait" r:id="rId8"/>
      <headerFooter alignWithMargins="0"/>
    </customSheetView>
    <customSheetView guid="{D05C69EC-C4A6-4AED-AFBA-A3044FD4B3FB}" state="hidden" showRuler="0">
      <selection activeCell="F10" sqref="F10"/>
      <pageMargins left="0.75" right="0.75" top="1" bottom="1" header="0.5" footer="0.5"/>
      <pageSetup orientation="portrait" r:id="rId9"/>
      <headerFooter alignWithMargins="0"/>
    </customSheetView>
    <customSheetView guid="{BE615921-12B2-47E1-81BB-292B559B4C46}" state="hidden" showRuler="0">
      <selection activeCell="B11" sqref="B11"/>
      <pageMargins left="0.75" right="0.75" top="1" bottom="1" header="0.5" footer="0.5"/>
      <pageSetup orientation="portrait" r:id="rId10"/>
      <headerFooter alignWithMargins="0"/>
    </customSheetView>
    <customSheetView guid="{13A93EBF-985A-49FD-9FE0-DC75D238EC8C}" state="hidden" showRuler="0">
      <selection activeCell="G17" sqref="G17"/>
      <pageMargins left="0.75" right="0.75" top="1" bottom="1" header="0.5" footer="0.5"/>
      <pageSetup orientation="portrait" r:id="rId11"/>
      <headerFooter alignWithMargins="0"/>
    </customSheetView>
    <customSheetView guid="{1E2D7167-D6B7-4690-9A83-BF768C4223A4}" state="hidden" showRuler="0">
      <selection activeCell="E6" sqref="E6"/>
      <pageMargins left="0.75" right="0.75" top="1" bottom="1" header="0.5" footer="0.5"/>
      <pageSetup orientation="portrait" r:id="rId12"/>
      <headerFooter alignWithMargins="0"/>
    </customSheetView>
    <customSheetView guid="{7A88FC7A-7690-48AB-B789-172043AFADC8}" state="hidden" showRuler="0">
      <selection activeCell="D11" sqref="D11"/>
      <pageMargins left="0.75" right="0.75" top="1" bottom="1" header="0.5" footer="0.5"/>
      <pageSetup orientation="portrait" r:id="rId13"/>
      <headerFooter alignWithMargins="0"/>
    </customSheetView>
    <customSheetView guid="{CB7CD015-9A92-451A-BEF4-2BC98E3768DD}" state="hidden" showRuler="0">
      <selection activeCell="D10" sqref="D10"/>
      <pageMargins left="0.75" right="0.75" top="1" bottom="1" header="0.5" footer="0.5"/>
      <pageSetup orientation="portrait" r:id="rId14"/>
      <headerFooter alignWithMargins="0"/>
    </customSheetView>
    <customSheetView guid="{44C1C443-3199-4288-884A-D16AF7B2CD69}" state="hidden" showRuler="0">
      <selection activeCell="E9" sqref="E9"/>
      <pageMargins left="0.75" right="0.75" top="1" bottom="1" header="0.5" footer="0.5"/>
      <pageSetup orientation="portrait" r:id="rId15"/>
      <headerFooter alignWithMargins="0"/>
    </customSheetView>
    <customSheetView guid="{82E8A0F5-0020-4355-95CF-28601763A783}" state="hidden" showRuler="0">
      <selection activeCell="F11" sqref="F11"/>
      <pageMargins left="0.75" right="0.75" top="1" bottom="1" header="0.5" footer="0.5"/>
      <pageSetup orientation="portrait" r:id="rId16"/>
      <headerFooter alignWithMargins="0"/>
    </customSheetView>
    <customSheetView guid="{240327DD-375F-45D4-BA52-89AFD79FE6A1}" state="hidden" showRuler="0">
      <selection activeCell="B6" sqref="B6"/>
      <pageMargins left="0.75" right="0.75" top="1" bottom="1" header="0.5" footer="0.5"/>
      <pageSetup orientation="portrait" r:id="rId17"/>
      <headerFooter alignWithMargins="0"/>
    </customSheetView>
    <customSheetView guid="{DC28ED1E-3E35-4094-9C2B-5C0A1C1D459C}" state="hidden" showRuler="0">
      <selection activeCell="B1" sqref="B1:H1"/>
      <pageMargins left="0.75" right="0.75" top="1" bottom="1" header="0.5" footer="0.5"/>
      <pageSetup orientation="portrait" r:id="rId18"/>
      <headerFooter alignWithMargins="0"/>
    </customSheetView>
    <customSheetView guid="{7A9EA6D6-4DDF-43D9-92E6-C6AFAD14E266}" state="hidden" showRuler="0">
      <selection activeCell="D6" sqref="D6"/>
      <pageMargins left="0.75" right="0.75" top="1" bottom="1" header="0.5" footer="0.5"/>
      <pageSetup orientation="portrait" r:id="rId19"/>
      <headerFooter alignWithMargins="0"/>
    </customSheetView>
    <customSheetView guid="{43BCBF1E-CDCF-4541-8D79-87EDCECBC1FD}" state="hidden" showRuler="0">
      <selection activeCell="D10" sqref="D10"/>
      <pageMargins left="0.75" right="0.75" top="1" bottom="1" header="0.5" footer="0.5"/>
      <pageSetup orientation="portrait" r:id="rId20"/>
      <headerFooter alignWithMargins="0"/>
    </customSheetView>
    <customSheetView guid="{ECEBABD0-566A-41C4-AA9A-38EA30EFEDA8}" state="hidden" showRuler="0">
      <pageMargins left="0.75" right="0.75" top="1" bottom="1" header="0.5" footer="0.5"/>
      <pageSetup orientation="portrait" r:id="rId21"/>
      <headerFooter alignWithMargins="0"/>
    </customSheetView>
    <customSheetView guid="{A3F641DF-CF1D-48E3-AFDC-E52726A449CB}" state="hidden" showRuler="0">
      <pageMargins left="0.75" right="0.75" top="1" bottom="1" header="0.5" footer="0.5"/>
      <pageSetup orientation="portrait" r:id="rId22"/>
      <headerFooter alignWithMargins="0"/>
    </customSheetView>
    <customSheetView guid="{8E7B022F-1113-4BA2-B2BA-8EDBE02A2557}" state="hidden" showRuler="0">
      <pageMargins left="0.75" right="0.75" top="1" bottom="1" header="0.5" footer="0.5"/>
      <pageSetup orientation="portrait" r:id="rId23"/>
      <headerFooter alignWithMargins="0"/>
    </customSheetView>
    <customSheetView guid="{CD4CA1A8-824A-452F-BDBA-32A47C1B3013}" state="hidden" showRuler="0">
      <selection activeCell="B10" sqref="B10"/>
      <pageMargins left="0.75" right="0.75" top="1" bottom="1" header="0.5" footer="0.5"/>
      <pageSetup orientation="portrait" r:id="rId24"/>
      <headerFooter alignWithMargins="0"/>
    </customSheetView>
    <customSheetView guid="{494F6778-23FE-4AAC-B37D-6C7543FC13B9}" state="hidden" showRuler="0">
      <selection activeCell="F6" sqref="F6"/>
      <pageMargins left="0.75" right="0.75" top="1" bottom="1" header="0.5" footer="0.5"/>
      <pageSetup orientation="portrait" r:id="rId25"/>
      <headerFooter alignWithMargins="0"/>
    </customSheetView>
    <customSheetView guid="{F9FE2C60-2849-4C32-B532-2B1A89FFA9CD}" state="hidden" showRuler="0">
      <selection activeCell="F8" sqref="F8"/>
      <pageMargins left="0.75" right="0.75" top="1" bottom="1" header="0.5" footer="0.5"/>
      <pageSetup orientation="portrait" r:id="rId26"/>
      <headerFooter alignWithMargins="0"/>
    </customSheetView>
    <customSheetView guid="{FE4EC9C4-31B9-4D40-8323-5B16C3BC840F}" state="hidden" showRuler="0">
      <selection activeCell="H11" sqref="H11"/>
      <pageMargins left="0.75" right="0.75" top="1" bottom="1" header="0.5" footer="0.5"/>
      <pageSetup orientation="portrait" r:id="rId27"/>
      <headerFooter alignWithMargins="0"/>
    </customSheetView>
    <customSheetView guid="{82C64B11-1F50-45B5-B7BB-9F1DC733C833}" state="hidden" showRuler="0">
      <selection activeCell="D9" sqref="D9"/>
      <pageMargins left="0.75" right="0.75" top="1" bottom="1" header="0.5" footer="0.5"/>
      <pageSetup orientation="portrait" r:id="rId28"/>
      <headerFooter alignWithMargins="0"/>
    </customSheetView>
    <customSheetView guid="{CFBF18EC-8277-4311-991B-395AF21BB33B}" state="hidden" showRuler="0">
      <selection activeCell="E6" sqref="E6"/>
      <pageMargins left="0.75" right="0.75" top="1" bottom="1" header="0.5" footer="0.5"/>
      <pageSetup orientation="portrait" r:id="rId29"/>
      <headerFooter alignWithMargins="0"/>
    </customSheetView>
    <customSheetView guid="{AA750348-930C-43DE-ADD0-8D60980F5013}" state="hidden" showRuler="0">
      <selection activeCell="E6" sqref="E6"/>
      <pageMargins left="0.75" right="0.75" top="1" bottom="1" header="0.5" footer="0.5"/>
      <pageSetup orientation="portrait" r:id="rId30"/>
      <headerFooter alignWithMargins="0"/>
    </customSheetView>
    <customSheetView guid="{14C32814-5A59-4863-9FB1-822FBB75D7D1}" state="hidden" showRuler="0">
      <selection activeCell="B5" sqref="B5"/>
      <pageMargins left="0.75" right="0.75" top="1" bottom="1" header="0.5" footer="0.5"/>
      <pageSetup orientation="portrait" r:id="rId31"/>
      <headerFooter alignWithMargins="0"/>
    </customSheetView>
    <customSheetView guid="{1F125E51-1799-42D0-B41E-DC039BB17D59}" state="hidden" showRuler="0">
      <selection activeCell="C12" sqref="C12"/>
      <pageMargins left="0.75" right="0.75" top="1" bottom="1" header="0.5" footer="0.5"/>
      <pageSetup orientation="portrait" r:id="rId32"/>
      <headerFooter alignWithMargins="0"/>
    </customSheetView>
    <customSheetView guid="{77353208-2D17-4D2E-ADE3-4F168F350B73}" state="hidden" showRuler="0">
      <selection activeCell="H5" sqref="H5"/>
      <pageMargins left="0.75" right="0.75" top="1" bottom="1" header="0.5" footer="0.5"/>
      <pageSetup orientation="portrait" r:id="rId33"/>
      <headerFooter alignWithMargins="0"/>
    </customSheetView>
    <customSheetView guid="{010B040B-83D1-42E5-9354-A9BE9113BDAC}" state="hidden" showRuler="0">
      <selection activeCell="D2" sqref="D2"/>
      <pageMargins left="0.75" right="0.75" top="1" bottom="1" header="0.5" footer="0.5"/>
      <pageSetup orientation="portrait" r:id="rId34"/>
      <headerFooter alignWithMargins="0"/>
    </customSheetView>
    <customSheetView guid="{FC200EB0-6614-47DB-96CE-7610471486D9}" state="hidden" showRuler="0">
      <selection activeCell="B2" sqref="B2"/>
      <pageMargins left="0.75" right="0.75" top="1" bottom="1" header="0.5" footer="0.5"/>
      <pageSetup orientation="portrait" r:id="rId35"/>
      <headerFooter alignWithMargins="0"/>
    </customSheetView>
    <customSheetView guid="{35C772BD-8F05-4A18-BEC8-6AF744E22539}" state="hidden" showRuler="0">
      <selection activeCell="B6" sqref="B6"/>
      <pageMargins left="0.75" right="0.75" top="1" bottom="1" header="0.5" footer="0.5"/>
      <pageSetup orientation="portrait" r:id="rId36"/>
      <headerFooter alignWithMargins="0"/>
    </customSheetView>
    <customSheetView guid="{FADCBE67-C557-4BB1-9129-D4D2EFCC4742}" state="hidden" showRuler="0">
      <selection activeCell="E8" sqref="E8"/>
      <pageMargins left="0.75" right="0.75" top="1" bottom="1" header="0.5" footer="0.5"/>
      <pageSetup orientation="portrait" r:id="rId37"/>
      <headerFooter alignWithMargins="0"/>
    </customSheetView>
    <customSheetView guid="{E1B28BB1-ED8F-4C22-9AA1-AB162FCA7917}" state="hidden" showRuler="0">
      <selection activeCell="B3" sqref="B3:H3"/>
      <pageMargins left="0.75" right="0.75" top="1" bottom="1" header="0.5" footer="0.5"/>
      <pageSetup orientation="portrait" r:id="rId38"/>
      <headerFooter alignWithMargins="0"/>
    </customSheetView>
  </customSheetViews>
  <mergeCells count="3">
    <mergeCell ref="B1:H1"/>
    <mergeCell ref="B4:C4"/>
    <mergeCell ref="B3:H3"/>
  </mergeCells>
  <phoneticPr fontId="6" type="noConversion"/>
  <pageMargins left="0.75" right="0.75" top="1" bottom="1" header="0.5" footer="0.5"/>
  <pageSetup orientation="portrait" r:id="rId39"/>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E29"/>
  <sheetViews>
    <sheetView view="pageBreakPreview" topLeftCell="A4" zoomScaleNormal="100" zoomScaleSheetLayoutView="100" workbookViewId="0">
      <selection activeCell="D9" sqref="D9"/>
    </sheetView>
  </sheetViews>
  <sheetFormatPr defaultRowHeight="13.5"/>
  <cols>
    <col min="1" max="1" width="16.7109375" customWidth="1"/>
    <col min="2" max="2" width="17.85546875" customWidth="1"/>
    <col min="3" max="3" width="23.85546875" customWidth="1"/>
    <col min="4" max="4" width="23.28515625" customWidth="1"/>
    <col min="5" max="5" width="23" customWidth="1"/>
    <col min="6" max="6" width="9.85546875" customWidth="1"/>
  </cols>
  <sheetData>
    <row r="1" spans="1:5" ht="16.5">
      <c r="A1" s="92" t="str">
        <f>Basic!A3&amp;Basic!B3</f>
        <v>Specification No. :CC/NT/W-MISC/DOM/A06/26/08429</v>
      </c>
      <c r="B1" s="339"/>
      <c r="C1" s="339"/>
      <c r="D1" s="339"/>
      <c r="E1" s="340" t="s">
        <v>487</v>
      </c>
    </row>
    <row r="2" spans="1:5" ht="15.75">
      <c r="A2" s="341"/>
      <c r="B2" s="307"/>
      <c r="C2" s="307"/>
      <c r="D2" s="307"/>
      <c r="E2" s="342"/>
    </row>
    <row r="3" spans="1:5" ht="115.5" customHeight="1">
      <c r="A3" s="616" t="str">
        <f>'Attach 3(JV)'!A3</f>
        <v>Package P01 for Development of Pole Structures for 765 kV D/C Transmission Lines.</v>
      </c>
      <c r="B3" s="616"/>
      <c r="C3" s="616"/>
      <c r="D3" s="616"/>
      <c r="E3" s="616"/>
    </row>
    <row r="4" spans="1:5" ht="36.75" customHeight="1">
      <c r="A4" s="849" t="s">
        <v>58</v>
      </c>
      <c r="B4" s="850"/>
      <c r="C4" s="850"/>
      <c r="D4" s="850"/>
      <c r="E4" s="851"/>
    </row>
    <row r="5" spans="1:5" ht="15.75" customHeight="1">
      <c r="A5" s="343"/>
      <c r="B5" s="307"/>
      <c r="C5" s="307"/>
      <c r="D5" s="307"/>
      <c r="E5" s="342"/>
    </row>
    <row r="6" spans="1:5" ht="16.5">
      <c r="A6" s="344" t="str">
        <f>'Attach 3(JV)'!A7</f>
        <v>Bidder’s Name and Address :</v>
      </c>
      <c r="B6" s="33"/>
      <c r="C6" s="33"/>
      <c r="D6" s="14" t="str">
        <f>'Attach 3(JV)'!E7</f>
        <v>To:</v>
      </c>
      <c r="E6" s="292"/>
    </row>
    <row r="7" spans="1:5" ht="16.5">
      <c r="A7" s="848">
        <f>'Attach 3(JV)'!A8</f>
        <v>0</v>
      </c>
      <c r="B7" s="615"/>
      <c r="C7" s="615"/>
      <c r="D7" s="11" t="str">
        <f>'Attach 3(JV)'!E8</f>
        <v>Contract Services</v>
      </c>
      <c r="E7" s="292"/>
    </row>
    <row r="8" spans="1:5" ht="16.5">
      <c r="A8" s="345" t="s">
        <v>347</v>
      </c>
      <c r="B8" s="619">
        <f>'Attach 3(JV)'!B9</f>
        <v>0</v>
      </c>
      <c r="C8" s="619"/>
      <c r="D8" s="11" t="str">
        <f>'Attach 3(JV)'!E9</f>
        <v>Power Grid Corporation of India Ltd.,</v>
      </c>
      <c r="E8" s="292"/>
    </row>
    <row r="9" spans="1:5" ht="16.5">
      <c r="A9" s="345" t="s">
        <v>349</v>
      </c>
      <c r="B9" s="619">
        <f>'Attach 3(JV)'!B10</f>
        <v>0</v>
      </c>
      <c r="C9" s="619"/>
      <c r="D9" s="11" t="str">
        <f>'Attach 3(JV)'!E10</f>
        <v>"Saudamini", Plot No. 2, Sector 29</v>
      </c>
      <c r="E9" s="292"/>
    </row>
    <row r="10" spans="1:5" ht="16.5">
      <c r="A10" s="346"/>
      <c r="B10" s="619">
        <f>'Attach 3(JV)'!B11</f>
        <v>0</v>
      </c>
      <c r="C10" s="619"/>
      <c r="D10" s="11"/>
      <c r="E10" s="292"/>
    </row>
    <row r="11" spans="1:5" ht="16.5">
      <c r="A11" s="347"/>
      <c r="B11" s="619">
        <f>'Attach 3(JV)'!B12</f>
        <v>0</v>
      </c>
      <c r="C11" s="619"/>
      <c r="D11" s="11"/>
      <c r="E11" s="292"/>
    </row>
    <row r="12" spans="1:5" ht="16.5">
      <c r="A12" s="347"/>
      <c r="B12" s="266"/>
      <c r="C12" s="266"/>
      <c r="D12" s="11"/>
      <c r="E12" s="292"/>
    </row>
    <row r="13" spans="1:5" ht="15.75">
      <c r="A13" s="341" t="s">
        <v>341</v>
      </c>
      <c r="B13" s="307"/>
      <c r="C13" s="307"/>
      <c r="D13" s="307"/>
      <c r="E13" s="342"/>
    </row>
    <row r="14" spans="1:5" ht="74.25" customHeight="1">
      <c r="A14" s="853" t="s">
        <v>483</v>
      </c>
      <c r="B14" s="854"/>
      <c r="C14" s="854"/>
      <c r="D14" s="854"/>
      <c r="E14" s="855"/>
    </row>
    <row r="15" spans="1:5" ht="16.5" customHeight="1">
      <c r="A15" s="856" t="s">
        <v>345</v>
      </c>
      <c r="B15" s="857" t="s">
        <v>363</v>
      </c>
      <c r="C15" s="857" t="s">
        <v>365</v>
      </c>
      <c r="D15" s="669" t="s">
        <v>484</v>
      </c>
      <c r="E15" s="669"/>
    </row>
    <row r="16" spans="1:5" ht="49.5">
      <c r="A16" s="856"/>
      <c r="B16" s="857"/>
      <c r="C16" s="857"/>
      <c r="D16" s="337" t="s">
        <v>485</v>
      </c>
      <c r="E16" s="337" t="s">
        <v>486</v>
      </c>
    </row>
    <row r="17" spans="1:5" ht="29.25" customHeight="1">
      <c r="A17" s="556">
        <v>1</v>
      </c>
      <c r="B17" s="557"/>
      <c r="C17" s="557"/>
      <c r="D17" s="557"/>
      <c r="E17" s="557"/>
    </row>
    <row r="18" spans="1:5" ht="29.25" customHeight="1">
      <c r="A18" s="556">
        <v>2</v>
      </c>
      <c r="B18" s="557"/>
      <c r="C18" s="557"/>
      <c r="D18" s="557"/>
      <c r="E18" s="557"/>
    </row>
    <row r="19" spans="1:5" ht="29.25" customHeight="1">
      <c r="A19" s="556">
        <v>3</v>
      </c>
      <c r="B19" s="557"/>
      <c r="C19" s="557"/>
      <c r="D19" s="557"/>
      <c r="E19" s="557"/>
    </row>
    <row r="20" spans="1:5" ht="29.25" customHeight="1">
      <c r="A20" s="556">
        <v>4</v>
      </c>
      <c r="B20" s="557"/>
      <c r="C20" s="557"/>
      <c r="D20" s="557"/>
      <c r="E20" s="557"/>
    </row>
    <row r="21" spans="1:5" ht="29.25" customHeight="1">
      <c r="A21" s="556">
        <v>5</v>
      </c>
      <c r="B21" s="557"/>
      <c r="C21" s="557"/>
      <c r="D21" s="557"/>
      <c r="E21" s="557"/>
    </row>
    <row r="22" spans="1:5" ht="113.25" customHeight="1">
      <c r="A22" s="657" t="s">
        <v>665</v>
      </c>
      <c r="B22" s="852"/>
      <c r="C22" s="852"/>
      <c r="D22" s="852"/>
      <c r="E22" s="658"/>
    </row>
    <row r="23" spans="1:5" ht="16.5" customHeight="1">
      <c r="A23" s="341"/>
      <c r="B23" s="307"/>
      <c r="C23" s="348"/>
      <c r="D23" s="307"/>
      <c r="E23" s="342"/>
    </row>
    <row r="24" spans="1:5" ht="16.5" customHeight="1">
      <c r="A24" s="349" t="s">
        <v>6</v>
      </c>
      <c r="B24" s="73" t="str">
        <f>'Attach 3(JV)'!B24</f>
        <v/>
      </c>
      <c r="C24" s="38" t="s">
        <v>4</v>
      </c>
      <c r="D24" s="265" t="str">
        <f>'Attach 3(JV)'!E24</f>
        <v/>
      </c>
      <c r="E24" s="292"/>
    </row>
    <row r="25" spans="1:5" ht="16.5">
      <c r="A25" s="349" t="s">
        <v>7</v>
      </c>
      <c r="B25" s="265" t="str">
        <f>'Attach 3(JV)'!B25</f>
        <v/>
      </c>
      <c r="C25" s="38" t="s">
        <v>5</v>
      </c>
      <c r="D25" s="265" t="str">
        <f>'Attach 3(JV)'!E25</f>
        <v/>
      </c>
      <c r="E25" s="292"/>
    </row>
    <row r="26" spans="1:5">
      <c r="A26" s="350"/>
      <c r="E26" s="351"/>
    </row>
    <row r="27" spans="1:5">
      <c r="A27" s="350"/>
      <c r="E27" s="351"/>
    </row>
    <row r="28" spans="1:5">
      <c r="A28" s="350"/>
      <c r="E28" s="351"/>
    </row>
    <row r="29" spans="1:5" ht="15" customHeight="1">
      <c r="A29" s="352"/>
      <c r="B29" s="353"/>
      <c r="C29" s="353"/>
      <c r="D29" s="353"/>
      <c r="E29" s="354"/>
    </row>
  </sheetData>
  <sheetProtection password="DECE" sheet="1" objects="1" scenarios="1"/>
  <customSheetViews>
    <customSheetView guid="{B7CC3635-BEA1-4EB6-9397-ABEDC5D04D5E}" showPageBreaks="1" fitToPage="1" printArea="1" view="pageBreakPreview">
      <selection activeCell="B17" sqref="B17"/>
      <pageMargins left="0.7" right="0.7" top="0.75" bottom="0.75" header="0.3" footer="0.3"/>
      <pageSetup paperSize="9" scale="93" fitToHeight="10" orientation="portrait" horizontalDpi="4294967295" verticalDpi="4294967295" r:id="rId1"/>
    </customSheetView>
    <customSheetView guid="{7518E083-431A-45D0-A3DD-DF0866826B90}" showPageBreaks="1" fitToPage="1" printArea="1" view="pageBreakPreview">
      <selection activeCell="B17" sqref="B17"/>
      <pageMargins left="0.7" right="0.7" top="0.75" bottom="0.75" header="0.3" footer="0.3"/>
      <pageSetup paperSize="9" scale="93" fitToHeight="10" orientation="portrait" horizontalDpi="4294967295" verticalDpi="4294967295" r:id="rId2"/>
    </customSheetView>
    <customSheetView guid="{CD28740F-9825-447C-B887-B18F0232D126}" showPageBreaks="1" fitToPage="1" printArea="1" view="pageBreakPreview">
      <selection activeCell="B17" sqref="B17"/>
      <pageMargins left="0.7" right="0.7" top="0.75" bottom="0.75" header="0.3" footer="0.3"/>
      <pageSetup paperSize="9" scale="93" fitToHeight="10" orientation="portrait" horizontalDpi="4294967295" verticalDpi="4294967295" r:id="rId3"/>
    </customSheetView>
    <customSheetView guid="{012A8702-091E-4FD1-8E26-12B65B8B3B8C}" showPageBreaks="1" fitToPage="1" printArea="1" view="pageBreakPreview" topLeftCell="A7">
      <selection activeCell="B17" sqref="B17"/>
      <pageMargins left="0.7" right="0.7" top="0.75" bottom="0.75" header="0.3" footer="0.3"/>
      <pageSetup paperSize="9" scale="89" fitToHeight="10" orientation="portrait" horizontalDpi="4294967295" verticalDpi="4294967295" r:id="rId4"/>
    </customSheetView>
    <customSheetView guid="{0D490C87-B003-4943-9825-ACE0B8E7CC06}" showPageBreaks="1" fitToPage="1" printArea="1" view="pageBreakPreview" topLeftCell="A10">
      <selection activeCell="B17" sqref="B17"/>
      <pageMargins left="0.7" right="0.7" top="0.75" bottom="0.75" header="0.3" footer="0.3"/>
      <pageSetup paperSize="9" scale="90" fitToHeight="10" orientation="portrait" horizontalDpi="4294967295" verticalDpi="4294967295" r:id="rId5"/>
    </customSheetView>
    <customSheetView guid="{4D67A8FB-66CE-4EFD-8932-C754BE25ED43}" showPageBreaks="1" fitToPage="1" printArea="1" view="pageBreakPreview">
      <selection activeCell="B17" sqref="B17"/>
      <pageMargins left="0.7" right="0.7" top="0.75" bottom="0.75" header="0.3" footer="0.3"/>
      <pageSetup paperSize="9" scale="90" fitToHeight="10" orientation="portrait" horizontalDpi="4294967295" verticalDpi="4294967295" r:id="rId6"/>
    </customSheetView>
    <customSheetView guid="{B07CB001-8FAF-40AD-8AD5-A65A64B33B35}" showPageBreaks="1" fitToPage="1" printArea="1" view="pageBreakPreview">
      <selection activeCell="B17" sqref="B17"/>
      <pageMargins left="0.7" right="0.7" top="0.75" bottom="0.75" header="0.3" footer="0.3"/>
      <pageSetup paperSize="9" scale="90" fitToHeight="10" orientation="portrait" horizontalDpi="4294967295" verticalDpi="4294967295" r:id="rId7"/>
    </customSheetView>
    <customSheetView guid="{8CF338B0-8CA3-4AF4-816D-CB7A6D8E33BC}" showPageBreaks="1" fitToPage="1" printArea="1" view="pageBreakPreview" topLeftCell="A4">
      <selection activeCell="E20" sqref="E20"/>
      <pageMargins left="0.7" right="0.7" top="0.75" bottom="0.75" header="0.3" footer="0.3"/>
      <pageSetup paperSize="9" scale="90" fitToHeight="10" orientation="portrait" horizontalDpi="4294967295" verticalDpi="4294967295" r:id="rId8"/>
    </customSheetView>
    <customSheetView guid="{D05C69EC-C4A6-4AED-AFBA-A3044FD4B3FB}" showPageBreaks="1" fitToPage="1" printArea="1" view="pageBreakPreview" topLeftCell="A10">
      <selection activeCell="E20" sqref="E20"/>
      <pageMargins left="0.7" right="0.7" top="0.75" bottom="0.75" header="0.3" footer="0.3"/>
      <pageSetup paperSize="9" scale="90" fitToHeight="10" orientation="portrait" horizontalDpi="4294967295" verticalDpi="4294967295" r:id="rId9"/>
    </customSheetView>
    <customSheetView guid="{BE615921-12B2-47E1-81BB-292B559B4C46}" showPageBreaks="1" fitToPage="1" printArea="1" view="pageBreakPreview" topLeftCell="A7">
      <selection activeCell="B17" sqref="B17"/>
      <pageMargins left="0.7" right="0.7" top="0.75" bottom="0.75" header="0.3" footer="0.3"/>
      <pageSetup paperSize="9" scale="90" fitToHeight="10" orientation="portrait" horizontalDpi="4294967295" verticalDpi="4294967295" r:id="rId10"/>
    </customSheetView>
    <customSheetView guid="{13A93EBF-985A-49FD-9FE0-DC75D238EC8C}" showPageBreaks="1" fitToPage="1" printArea="1" view="pageBreakPreview">
      <selection activeCell="B17" sqref="B17:E21"/>
      <pageMargins left="0.7" right="0.7" top="0.75" bottom="0.75" header="0.3" footer="0.3"/>
      <pageSetup paperSize="9" scale="90" fitToHeight="10" orientation="portrait" horizontalDpi="4294967295" verticalDpi="4294967295" r:id="rId11"/>
    </customSheetView>
    <customSheetView guid="{1E2D7167-D6B7-4690-9A83-BF768C4223A4}" fitToPage="1" topLeftCell="A10">
      <selection activeCell="A14" sqref="A14:E14"/>
      <pageMargins left="0.7" right="0.7" top="0.75" bottom="0.75" header="0.3" footer="0.3"/>
      <pageSetup paperSize="9" scale="90" fitToHeight="10" orientation="portrait" horizontalDpi="4294967295" verticalDpi="4294967295" r:id="rId12"/>
    </customSheetView>
    <customSheetView guid="{7A88FC7A-7690-48AB-B789-172043AFADC8}" fitToPage="1" topLeftCell="A22">
      <pageMargins left="0.7" right="0.7" top="0.75" bottom="0.75" header="0.3" footer="0.3"/>
      <pageSetup paperSize="9" scale="90" fitToHeight="10" orientation="portrait" horizontalDpi="4294967295" verticalDpi="4294967295" r:id="rId13"/>
    </customSheetView>
    <customSheetView guid="{CFBF18EC-8277-4311-991B-395AF21BB33B}" fitToPage="1" topLeftCell="A10">
      <selection activeCell="A14" sqref="A14:E14"/>
      <pageMargins left="0.7" right="0.7" top="0.75" bottom="0.75" header="0.3" footer="0.3"/>
      <pageSetup paperSize="9" scale="90" fitToHeight="10" orientation="portrait" horizontalDpi="4294967295" verticalDpi="4294967295" r:id="rId14"/>
    </customSheetView>
    <customSheetView guid="{AA750348-930C-43DE-ADD0-8D60980F5013}" fitToPage="1" topLeftCell="A10">
      <selection activeCell="A14" sqref="A14:E14"/>
      <pageMargins left="0.7" right="0.7" top="0.75" bottom="0.75" header="0.3" footer="0.3"/>
      <pageSetup paperSize="9" scale="90" fitToHeight="10" orientation="portrait" horizontalDpi="4294967295" verticalDpi="4294967295" r:id="rId15"/>
    </customSheetView>
    <customSheetView guid="{14C32814-5A59-4863-9FB1-822FBB75D7D1}" showPageBreaks="1" fitToPage="1" printArea="1" view="pageBreakPreview">
      <selection activeCell="B17" sqref="B17"/>
      <pageMargins left="0.7" right="0.7" top="0.75" bottom="0.75" header="0.3" footer="0.3"/>
      <pageSetup paperSize="9" scale="90" fitToHeight="10" orientation="portrait" horizontalDpi="4294967295" verticalDpi="4294967295" r:id="rId16"/>
    </customSheetView>
    <customSheetView guid="{1F125E51-1799-42D0-B41E-DC039BB17D59}" showPageBreaks="1" fitToPage="1" printArea="1" view="pageBreakPreview" topLeftCell="A7">
      <selection activeCell="E20" sqref="E20"/>
      <pageMargins left="0.7" right="0.7" top="0.75" bottom="0.75" header="0.3" footer="0.3"/>
      <pageSetup paperSize="9" scale="89" fitToHeight="10" orientation="portrait" horizontalDpi="4294967295" verticalDpi="4294967295" r:id="rId17"/>
    </customSheetView>
    <customSheetView guid="{77353208-2D17-4D2E-ADE3-4F168F350B73}" showPageBreaks="1" fitToPage="1" printArea="1" view="pageBreakPreview">
      <selection activeCell="B17" sqref="B17"/>
      <pageMargins left="0.7" right="0.7" top="0.75" bottom="0.75" header="0.3" footer="0.3"/>
      <pageSetup paperSize="9" scale="89" fitToHeight="10" orientation="portrait" horizontalDpi="4294967295" verticalDpi="4294967295" r:id="rId18"/>
    </customSheetView>
    <customSheetView guid="{010B040B-83D1-42E5-9354-A9BE9113BDAC}" showPageBreaks="1" fitToPage="1" printArea="1" view="pageBreakPreview" topLeftCell="A7">
      <selection activeCell="B17" sqref="B17"/>
      <pageMargins left="0.7" right="0.7" top="0.75" bottom="0.75" header="0.3" footer="0.3"/>
      <pageSetup paperSize="9" scale="90" fitToHeight="10" orientation="portrait" horizontalDpi="4294967295" verticalDpi="4294967295" r:id="rId19"/>
    </customSheetView>
    <customSheetView guid="{FC200EB0-6614-47DB-96CE-7610471486D9}" showPageBreaks="1" fitToPage="1" printArea="1" view="pageBreakPreview" topLeftCell="A10">
      <selection activeCell="B19" sqref="B19"/>
      <pageMargins left="0.7" right="0.7" top="0.75" bottom="0.75" header="0.3" footer="0.3"/>
      <pageSetup paperSize="9" scale="93" fitToHeight="10" orientation="portrait" horizontalDpi="4294967295" verticalDpi="4294967295" r:id="rId20"/>
    </customSheetView>
    <customSheetView guid="{35C772BD-8F05-4A18-BEC8-6AF744E22539}" showPageBreaks="1" fitToPage="1" printArea="1" view="pageBreakPreview">
      <selection activeCell="B19" sqref="B19"/>
      <pageMargins left="0.7" right="0.7" top="0.75" bottom="0.75" header="0.3" footer="0.3"/>
      <pageSetup paperSize="9" scale="93" fitToHeight="10" orientation="portrait" horizontalDpi="4294967295" verticalDpi="4294967295" r:id="rId21"/>
    </customSheetView>
    <customSheetView guid="{FADCBE67-C557-4BB1-9129-D4D2EFCC4742}" showPageBreaks="1" fitToPage="1" printArea="1" view="pageBreakPreview">
      <selection activeCell="B17" sqref="B17"/>
      <pageMargins left="0.7" right="0.7" top="0.75" bottom="0.75" header="0.3" footer="0.3"/>
      <pageSetup paperSize="9" scale="93" fitToHeight="10" orientation="portrait" horizontalDpi="4294967295" verticalDpi="4294967295" r:id="rId22"/>
    </customSheetView>
    <customSheetView guid="{E1B28BB1-ED8F-4C22-9AA1-AB162FCA7917}" showPageBreaks="1" fitToPage="1" printArea="1" view="pageBreakPreview">
      <selection activeCell="B17" sqref="B17"/>
      <pageMargins left="0.7" right="0.7" top="0.75" bottom="0.75" header="0.3" footer="0.3"/>
      <pageSetup paperSize="9" scale="93" fitToHeight="10" orientation="portrait" horizontalDpi="4294967295" verticalDpi="4294967295" r:id="rId23"/>
    </customSheetView>
  </customSheetViews>
  <mergeCells count="13">
    <mergeCell ref="A22:E22"/>
    <mergeCell ref="A14:E14"/>
    <mergeCell ref="A15:A16"/>
    <mergeCell ref="B15:B16"/>
    <mergeCell ref="C15:C16"/>
    <mergeCell ref="D15:E15"/>
    <mergeCell ref="A3:E3"/>
    <mergeCell ref="B11:C11"/>
    <mergeCell ref="A7:C7"/>
    <mergeCell ref="B8:C8"/>
    <mergeCell ref="B9:C9"/>
    <mergeCell ref="B10:C10"/>
    <mergeCell ref="A4:E4"/>
  </mergeCells>
  <pageMargins left="0.7" right="0.7" top="0.75" bottom="0.75" header="0.3" footer="0.3"/>
  <pageSetup paperSize="9" scale="93" fitToHeight="10" orientation="portrait" horizontalDpi="4294967295" verticalDpi="4294967295" r:id="rId24"/>
  <drawing r:id="rId25"/>
  <legacyDrawing r:id="rId26"/>
  <mc:AlternateContent xmlns:mc="http://schemas.openxmlformats.org/markup-compatibility/2006">
    <mc:Choice Requires="x14">
      <controls>
        <mc:AlternateContent xmlns:mc="http://schemas.openxmlformats.org/markup-compatibility/2006">
          <mc:Choice Requires="x14">
            <control shapeId="32769" r:id="rId27" name="Check Box 1">
              <controlPr defaultSize="0" print="0" autoFill="0" autoLine="0" autoPict="0">
                <anchor moveWithCells="1">
                  <from>
                    <xdr:col>4</xdr:col>
                    <xdr:colOff>914400</xdr:colOff>
                    <xdr:row>22</xdr:row>
                    <xdr:rowOff>0</xdr:rowOff>
                  </from>
                  <to>
                    <xdr:col>4</xdr:col>
                    <xdr:colOff>914400</xdr:colOff>
                    <xdr:row>27</xdr:row>
                    <xdr:rowOff>152400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E28"/>
  <sheetViews>
    <sheetView view="pageBreakPreview" zoomScaleNormal="100" zoomScaleSheetLayoutView="100" workbookViewId="0">
      <selection activeCell="C19" sqref="C19"/>
    </sheetView>
  </sheetViews>
  <sheetFormatPr defaultRowHeight="13.5"/>
  <cols>
    <col min="1" max="1" width="19.5703125" customWidth="1"/>
    <col min="2" max="2" width="17.85546875" customWidth="1"/>
    <col min="3" max="3" width="24.85546875" customWidth="1"/>
    <col min="4" max="4" width="23.28515625" customWidth="1"/>
    <col min="5" max="5" width="23" customWidth="1"/>
    <col min="6" max="6" width="9.85546875" customWidth="1"/>
  </cols>
  <sheetData>
    <row r="1" spans="1:5" ht="16.5">
      <c r="A1" s="92" t="str">
        <f>Basic!B3</f>
        <v>CC/NT/W-MISC/DOM/A06/26/08429</v>
      </c>
      <c r="B1" s="339"/>
      <c r="C1" s="339"/>
      <c r="D1" s="339"/>
      <c r="E1" s="340" t="s">
        <v>487</v>
      </c>
    </row>
    <row r="2" spans="1:5" ht="15.75">
      <c r="A2" s="341"/>
      <c r="B2" s="307"/>
      <c r="C2" s="307"/>
      <c r="D2" s="307"/>
      <c r="E2" s="342"/>
    </row>
    <row r="3" spans="1:5" ht="108" customHeight="1">
      <c r="A3" s="870" t="str">
        <f>'Attach 3(JV)'!A3</f>
        <v>Package P01 for Development of Pole Structures for 765 kV D/C Transmission Lines.</v>
      </c>
      <c r="B3" s="870"/>
      <c r="C3" s="870"/>
      <c r="D3" s="870"/>
      <c r="E3" s="870"/>
    </row>
    <row r="4" spans="1:5" ht="24" customHeight="1">
      <c r="A4" s="860" t="s">
        <v>612</v>
      </c>
      <c r="B4" s="861"/>
      <c r="C4" s="861"/>
      <c r="D4" s="861"/>
      <c r="E4" s="862"/>
    </row>
    <row r="5" spans="1:5" ht="15.75" customHeight="1">
      <c r="A5" s="343"/>
      <c r="B5" s="307"/>
      <c r="C5" s="307"/>
      <c r="D5" s="307"/>
      <c r="E5" s="342"/>
    </row>
    <row r="6" spans="1:5" ht="16.5">
      <c r="A6" s="344" t="str">
        <f>'Attach 3(JV)'!A7</f>
        <v>Bidder’s Name and Address :</v>
      </c>
      <c r="B6" s="33"/>
      <c r="C6" s="33"/>
      <c r="D6" s="14" t="str">
        <f>'Attach 3(JV)'!E7</f>
        <v>To:</v>
      </c>
      <c r="E6" s="292"/>
    </row>
    <row r="7" spans="1:5" ht="16.5">
      <c r="A7" s="848">
        <f>'Attach 3(JV)'!A8</f>
        <v>0</v>
      </c>
      <c r="B7" s="615"/>
      <c r="C7" s="615"/>
      <c r="D7" s="11" t="str">
        <f>'Attach 3(JV)'!E8</f>
        <v>Contract Services</v>
      </c>
      <c r="E7" s="292"/>
    </row>
    <row r="8" spans="1:5" ht="16.5">
      <c r="A8" s="345" t="s">
        <v>347</v>
      </c>
      <c r="B8" s="619">
        <f>'Attach 3(JV)'!B9</f>
        <v>0</v>
      </c>
      <c r="C8" s="619"/>
      <c r="D8" s="11" t="str">
        <f>'Attach 3(JV)'!E9</f>
        <v>Power Grid Corporation of India Ltd.,</v>
      </c>
      <c r="E8" s="292"/>
    </row>
    <row r="9" spans="1:5" ht="16.5">
      <c r="A9" s="345" t="s">
        <v>349</v>
      </c>
      <c r="B9" s="619">
        <f>'Attach 3(JV)'!B10</f>
        <v>0</v>
      </c>
      <c r="C9" s="619"/>
      <c r="D9" s="11" t="str">
        <f>'Attach 3(JV)'!E10</f>
        <v>"Saudamini", Plot No. 2, Sector 29</v>
      </c>
      <c r="E9" s="292"/>
    </row>
    <row r="10" spans="1:5" ht="16.5">
      <c r="A10" s="346"/>
      <c r="B10" s="619">
        <f>'Attach 3(JV)'!B11</f>
        <v>0</v>
      </c>
      <c r="C10" s="619"/>
      <c r="D10" s="11"/>
      <c r="E10" s="292"/>
    </row>
    <row r="11" spans="1:5" ht="16.5">
      <c r="A11" s="347"/>
      <c r="B11" s="619">
        <f>'Attach 3(JV)'!B12</f>
        <v>0</v>
      </c>
      <c r="C11" s="619"/>
      <c r="D11" s="11"/>
      <c r="E11" s="292"/>
    </row>
    <row r="12" spans="1:5" ht="16.5">
      <c r="A12" s="347"/>
      <c r="B12" s="266"/>
      <c r="C12" s="266"/>
      <c r="D12" s="11"/>
      <c r="E12" s="292"/>
    </row>
    <row r="13" spans="1:5" ht="15.75">
      <c r="A13" s="341" t="s">
        <v>341</v>
      </c>
      <c r="B13" s="307"/>
      <c r="C13" s="307"/>
      <c r="D13" s="307"/>
      <c r="E13" s="342"/>
    </row>
    <row r="14" spans="1:5" ht="108" customHeight="1">
      <c r="A14" s="863" t="s">
        <v>611</v>
      </c>
      <c r="B14" s="864"/>
      <c r="C14" s="864"/>
      <c r="D14" s="864"/>
      <c r="E14" s="865"/>
    </row>
    <row r="15" spans="1:5" ht="16.5" customHeight="1">
      <c r="A15" s="844" t="s">
        <v>345</v>
      </c>
      <c r="B15" s="844" t="s">
        <v>363</v>
      </c>
      <c r="C15" s="844" t="s">
        <v>365</v>
      </c>
      <c r="D15" s="866" t="s">
        <v>610</v>
      </c>
      <c r="E15" s="867"/>
    </row>
    <row r="16" spans="1:5">
      <c r="A16" s="845"/>
      <c r="B16" s="845"/>
      <c r="C16" s="845"/>
      <c r="D16" s="868"/>
      <c r="E16" s="869"/>
    </row>
    <row r="17" spans="1:5" ht="29.25" customHeight="1">
      <c r="A17" s="516">
        <v>1</v>
      </c>
      <c r="B17" s="517"/>
      <c r="C17" s="517"/>
      <c r="D17" s="858"/>
      <c r="E17" s="859"/>
    </row>
    <row r="18" spans="1:5" ht="29.25" customHeight="1">
      <c r="A18" s="516">
        <v>2</v>
      </c>
      <c r="B18" s="517"/>
      <c r="C18" s="517"/>
      <c r="D18" s="858"/>
      <c r="E18" s="859"/>
    </row>
    <row r="19" spans="1:5" ht="29.25" customHeight="1">
      <c r="A19" s="516">
        <v>3</v>
      </c>
      <c r="B19" s="517"/>
      <c r="C19" s="517"/>
      <c r="D19" s="518"/>
      <c r="E19" s="519"/>
    </row>
    <row r="20" spans="1:5" ht="29.25" customHeight="1">
      <c r="A20" s="516">
        <v>4</v>
      </c>
      <c r="B20" s="517"/>
      <c r="C20" s="517"/>
      <c r="D20" s="858"/>
      <c r="E20" s="859"/>
    </row>
    <row r="21" spans="1:5" ht="29.25" customHeight="1">
      <c r="A21" s="516">
        <v>5</v>
      </c>
      <c r="B21" s="517"/>
      <c r="C21" s="517"/>
      <c r="D21" s="858"/>
      <c r="E21" s="859"/>
    </row>
    <row r="22" spans="1:5" ht="16.5" customHeight="1">
      <c r="A22" s="341"/>
      <c r="B22" s="307"/>
      <c r="C22" s="348"/>
      <c r="D22" s="307"/>
      <c r="E22" s="342"/>
    </row>
    <row r="23" spans="1:5" ht="16.5" customHeight="1">
      <c r="A23" s="349" t="s">
        <v>6</v>
      </c>
      <c r="B23" s="73" t="str">
        <f>'Attach 3(JV)'!B24</f>
        <v/>
      </c>
      <c r="C23" s="38" t="s">
        <v>4</v>
      </c>
      <c r="D23" s="265" t="str">
        <f>'Attach 3(JV)'!E24</f>
        <v/>
      </c>
      <c r="E23" s="292"/>
    </row>
    <row r="24" spans="1:5" ht="16.5">
      <c r="A24" s="349" t="s">
        <v>7</v>
      </c>
      <c r="B24" s="265" t="str">
        <f>'Attach 3(JV)'!B25</f>
        <v/>
      </c>
      <c r="C24" s="38" t="s">
        <v>5</v>
      </c>
      <c r="D24" s="265" t="str">
        <f>'Attach 3(JV)'!E25</f>
        <v/>
      </c>
      <c r="E24" s="292"/>
    </row>
    <row r="25" spans="1:5">
      <c r="A25" s="350"/>
      <c r="E25" s="351"/>
    </row>
    <row r="26" spans="1:5">
      <c r="A26" s="350"/>
      <c r="E26" s="351"/>
    </row>
    <row r="27" spans="1:5">
      <c r="A27" s="350"/>
      <c r="E27" s="351"/>
    </row>
    <row r="28" spans="1:5" ht="15" customHeight="1">
      <c r="A28" s="352"/>
      <c r="B28" s="353"/>
      <c r="C28" s="353"/>
      <c r="D28" s="353"/>
      <c r="E28" s="354"/>
    </row>
  </sheetData>
  <customSheetViews>
    <customSheetView guid="{B7CC3635-BEA1-4EB6-9397-ABEDC5D04D5E}" showPageBreaks="1" fitToPage="1" printArea="1" state="hidden" view="pageBreakPreview">
      <selection activeCell="C19" sqref="C19"/>
      <pageMargins left="0.7" right="0.7" top="0.75" bottom="0.75" header="0.3" footer="0.3"/>
      <pageSetup paperSize="9" scale="90" fitToHeight="10" orientation="portrait" horizontalDpi="4294967295" verticalDpi="4294967295" r:id="rId1"/>
    </customSheetView>
    <customSheetView guid="{7518E083-431A-45D0-A3DD-DF0866826B90}" showPageBreaks="1" fitToPage="1" printArea="1" state="hidden" view="pageBreakPreview">
      <selection activeCell="C19" sqref="C19"/>
      <pageMargins left="0.7" right="0.7" top="0.75" bottom="0.75" header="0.3" footer="0.3"/>
      <pageSetup paperSize="9" scale="90" fitToHeight="10" orientation="portrait" horizontalDpi="4294967295" verticalDpi="4294967295" r:id="rId2"/>
    </customSheetView>
    <customSheetView guid="{CD28740F-9825-447C-B887-B18F0232D126}" showPageBreaks="1" fitToPage="1" printArea="1" state="hidden" view="pageBreakPreview">
      <selection activeCell="C19" sqref="C19"/>
      <pageMargins left="0.7" right="0.7" top="0.75" bottom="0.75" header="0.3" footer="0.3"/>
      <pageSetup paperSize="9" scale="90" fitToHeight="10" orientation="portrait" horizontalDpi="4294967295" verticalDpi="4294967295" r:id="rId3"/>
    </customSheetView>
    <customSheetView guid="{012A8702-091E-4FD1-8E26-12B65B8B3B8C}" showPageBreaks="1" fitToPage="1" printArea="1" state="hidden" view="pageBreakPreview">
      <selection activeCell="C19" sqref="C19"/>
      <pageMargins left="0.7" right="0.7" top="0.75" bottom="0.75" header="0.3" footer="0.3"/>
      <pageSetup paperSize="9" scale="89" fitToHeight="10" orientation="portrait" horizontalDpi="4294967295" verticalDpi="4294967295" r:id="rId4"/>
    </customSheetView>
    <customSheetView guid="{0D490C87-B003-4943-9825-ACE0B8E7CC06}" showPageBreaks="1" fitToPage="1" printArea="1" state="hidden" view="pageBreakPreview">
      <selection activeCell="C19" sqref="C19"/>
      <pageMargins left="0.7" right="0.7" top="0.75" bottom="0.75" header="0.3" footer="0.3"/>
      <pageSetup paperSize="9" scale="90" fitToHeight="10" orientation="portrait" horizontalDpi="4294967295" verticalDpi="4294967295" r:id="rId5"/>
    </customSheetView>
    <customSheetView guid="{4D67A8FB-66CE-4EFD-8932-C754BE25ED43}" showPageBreaks="1" fitToPage="1" printArea="1" state="hidden" view="pageBreakPreview">
      <selection activeCell="C19" sqref="C19"/>
      <pageMargins left="0.7" right="0.7" top="0.75" bottom="0.75" header="0.3" footer="0.3"/>
      <pageSetup paperSize="9" scale="90" fitToHeight="10" orientation="portrait" horizontalDpi="4294967295" verticalDpi="4294967295" r:id="rId6"/>
    </customSheetView>
    <customSheetView guid="{B07CB001-8FAF-40AD-8AD5-A65A64B33B35}" showPageBreaks="1" fitToPage="1" printArea="1" state="hidden" view="pageBreakPreview">
      <selection activeCell="C19" sqref="C19"/>
      <pageMargins left="0.7" right="0.7" top="0.75" bottom="0.75" header="0.3" footer="0.3"/>
      <pageSetup paperSize="9" scale="90" fitToHeight="10" orientation="portrait" horizontalDpi="4294967295" verticalDpi="4294967295" r:id="rId7"/>
    </customSheetView>
    <customSheetView guid="{8CF338B0-8CA3-4AF4-816D-CB7A6D8E33BC}" showPageBreaks="1" fitToPage="1" printArea="1" state="hidden" view="pageBreakPreview">
      <selection activeCell="C19" sqref="C19"/>
      <pageMargins left="0.7" right="0.7" top="0.75" bottom="0.75" header="0.3" footer="0.3"/>
      <pageSetup paperSize="9" scale="90" fitToHeight="10" orientation="portrait" horizontalDpi="4294967295" verticalDpi="4294967295" r:id="rId8"/>
    </customSheetView>
    <customSheetView guid="{D05C69EC-C4A6-4AED-AFBA-A3044FD4B3FB}" showPageBreaks="1" fitToPage="1" printArea="1" view="pageBreakPreview">
      <selection activeCell="B17" sqref="B17"/>
      <pageMargins left="0.7" right="0.7" top="0.75" bottom="0.75" header="0.3" footer="0.3"/>
      <pageSetup paperSize="9" scale="90" fitToHeight="10" orientation="portrait" horizontalDpi="4294967295" verticalDpi="4294967295" r:id="rId9"/>
    </customSheetView>
    <customSheetView guid="{1F125E51-1799-42D0-B41E-DC039BB17D59}" showPageBreaks="1" fitToPage="1" printArea="1" state="hidden" view="pageBreakPreview">
      <selection activeCell="C19" sqref="C19"/>
      <pageMargins left="0.7" right="0.7" top="0.75" bottom="0.75" header="0.3" footer="0.3"/>
      <pageSetup paperSize="9" scale="89" fitToHeight="10" orientation="portrait" horizontalDpi="4294967295" verticalDpi="4294967295" r:id="rId10"/>
    </customSheetView>
    <customSheetView guid="{77353208-2D17-4D2E-ADE3-4F168F350B73}" showPageBreaks="1" fitToPage="1" printArea="1" state="hidden" view="pageBreakPreview">
      <selection activeCell="C19" sqref="C19"/>
      <pageMargins left="0.7" right="0.7" top="0.75" bottom="0.75" header="0.3" footer="0.3"/>
      <pageSetup paperSize="9" scale="89" fitToHeight="10" orientation="portrait" horizontalDpi="4294967295" verticalDpi="4294967295" r:id="rId11"/>
    </customSheetView>
    <customSheetView guid="{010B040B-83D1-42E5-9354-A9BE9113BDAC}" showPageBreaks="1" fitToPage="1" printArea="1" state="hidden" view="pageBreakPreview">
      <selection activeCell="C19" sqref="C19"/>
      <pageMargins left="0.7" right="0.7" top="0.75" bottom="0.75" header="0.3" footer="0.3"/>
      <pageSetup paperSize="9" scale="90" fitToHeight="10" orientation="portrait" horizontalDpi="4294967295" verticalDpi="4294967295" r:id="rId12"/>
    </customSheetView>
    <customSheetView guid="{FC200EB0-6614-47DB-96CE-7610471486D9}" showPageBreaks="1" fitToPage="1" printArea="1" state="hidden" view="pageBreakPreview">
      <selection activeCell="C19" sqref="C19"/>
      <pageMargins left="0.7" right="0.7" top="0.75" bottom="0.75" header="0.3" footer="0.3"/>
      <pageSetup paperSize="9" scale="90" fitToHeight="10" orientation="portrait" horizontalDpi="4294967295" verticalDpi="4294967295" r:id="rId13"/>
    </customSheetView>
    <customSheetView guid="{35C772BD-8F05-4A18-BEC8-6AF744E22539}" showPageBreaks="1" fitToPage="1" printArea="1" state="hidden" view="pageBreakPreview">
      <selection activeCell="C19" sqref="C19"/>
      <pageMargins left="0.7" right="0.7" top="0.75" bottom="0.75" header="0.3" footer="0.3"/>
      <pageSetup paperSize="9" scale="90" fitToHeight="10" orientation="portrait" horizontalDpi="4294967295" verticalDpi="4294967295" r:id="rId14"/>
    </customSheetView>
    <customSheetView guid="{FADCBE67-C557-4BB1-9129-D4D2EFCC4742}" showPageBreaks="1" fitToPage="1" printArea="1" state="hidden" view="pageBreakPreview">
      <selection activeCell="C19" sqref="C19"/>
      <pageMargins left="0.7" right="0.7" top="0.75" bottom="0.75" header="0.3" footer="0.3"/>
      <pageSetup paperSize="9" scale="90" fitToHeight="10" orientation="portrait" horizontalDpi="4294967295" verticalDpi="4294967295" r:id="rId15"/>
    </customSheetView>
    <customSheetView guid="{E1B28BB1-ED8F-4C22-9AA1-AB162FCA7917}" showPageBreaks="1" fitToPage="1" printArea="1" state="hidden" view="pageBreakPreview">
      <selection activeCell="C19" sqref="C19"/>
      <pageMargins left="0.7" right="0.7" top="0.75" bottom="0.75" header="0.3" footer="0.3"/>
      <pageSetup paperSize="9" scale="90" fitToHeight="10" orientation="portrait" horizontalDpi="4294967295" verticalDpi="4294967295" r:id="rId16"/>
    </customSheetView>
  </customSheetViews>
  <mergeCells count="16">
    <mergeCell ref="A3:E3"/>
    <mergeCell ref="A7:C7"/>
    <mergeCell ref="B8:C8"/>
    <mergeCell ref="B9:C9"/>
    <mergeCell ref="B10:C10"/>
    <mergeCell ref="B11:C11"/>
    <mergeCell ref="D21:E21"/>
    <mergeCell ref="A4:E4"/>
    <mergeCell ref="A14:E14"/>
    <mergeCell ref="A15:A16"/>
    <mergeCell ref="B15:B16"/>
    <mergeCell ref="C15:C16"/>
    <mergeCell ref="D15:E16"/>
    <mergeCell ref="D17:E17"/>
    <mergeCell ref="D18:E18"/>
    <mergeCell ref="D20:E20"/>
  </mergeCells>
  <pageMargins left="0.7" right="0.7" top="0.75" bottom="0.75" header="0.3" footer="0.3"/>
  <pageSetup paperSize="9" scale="90" fitToHeight="10" orientation="portrait" horizontalDpi="4294967295" verticalDpi="4294967295" r:id="rId17"/>
  <drawing r:id="rId18"/>
  <legacyDrawing r:id="rId19"/>
  <mc:AlternateContent xmlns:mc="http://schemas.openxmlformats.org/markup-compatibility/2006">
    <mc:Choice Requires="x14">
      <controls>
        <mc:AlternateContent xmlns:mc="http://schemas.openxmlformats.org/markup-compatibility/2006">
          <mc:Choice Requires="x14">
            <control shapeId="73729" r:id="rId20" name="Check Box 1">
              <controlPr defaultSize="0" print="0" autoFill="0" autoLine="0" autoPict="0">
                <anchor moveWithCells="1">
                  <from>
                    <xdr:col>4</xdr:col>
                    <xdr:colOff>914400</xdr:colOff>
                    <xdr:row>21</xdr:row>
                    <xdr:rowOff>0</xdr:rowOff>
                  </from>
                  <to>
                    <xdr:col>4</xdr:col>
                    <xdr:colOff>914400</xdr:colOff>
                    <xdr:row>26</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indexed="45"/>
  </sheetPr>
  <dimension ref="A1:Z51"/>
  <sheetViews>
    <sheetView showGridLines="0" view="pageBreakPreview" topLeftCell="A14" zoomScaleNormal="100" zoomScaleSheetLayoutView="100" workbookViewId="0">
      <selection activeCell="A8" sqref="A8:D8"/>
    </sheetView>
  </sheetViews>
  <sheetFormatPr defaultRowHeight="16.5"/>
  <cols>
    <col min="1" max="1" width="12.140625" style="30" customWidth="1"/>
    <col min="2" max="2" width="20.5703125" style="30" customWidth="1"/>
    <col min="3" max="3" width="11.42578125" style="30" customWidth="1"/>
    <col min="4" max="4" width="15.42578125" style="30" customWidth="1"/>
    <col min="5" max="5" width="39.28515625" style="30" customWidth="1"/>
    <col min="6" max="7" width="9.140625" style="25"/>
    <col min="8" max="8" width="0" style="25" hidden="1" customWidth="1"/>
    <col min="9" max="16384" width="9.140625" style="26"/>
  </cols>
  <sheetData>
    <row r="1" spans="1:26">
      <c r="A1" s="22" t="str">
        <f>Basic!A3&amp;Basic!B3</f>
        <v>Specification No. :CC/NT/W-MISC/DOM/A06/26/08429</v>
      </c>
      <c r="B1" s="23"/>
      <c r="C1" s="23"/>
      <c r="D1" s="23"/>
      <c r="E1" s="24" t="str">
        <f>"Attachment-6 "</f>
        <v xml:space="preserve">Attachment-6 </v>
      </c>
      <c r="Z1" s="162"/>
    </row>
    <row r="2" spans="1:26" ht="10.5" customHeight="1">
      <c r="Z2" s="162"/>
    </row>
    <row r="3" spans="1:26" ht="87" customHeight="1">
      <c r="A3" s="616" t="str">
        <f>'Attach 3(JV)'!A3</f>
        <v>Package P01 for Development of Pole Structures for 765 kV D/C Transmission Lines.</v>
      </c>
      <c r="B3" s="616"/>
      <c r="C3" s="616"/>
      <c r="D3" s="616"/>
      <c r="E3" s="616"/>
      <c r="F3" s="27"/>
      <c r="G3" s="28"/>
      <c r="H3" s="27"/>
    </row>
    <row r="4" spans="1:26" ht="15.75" customHeight="1">
      <c r="A4" s="29"/>
      <c r="H4" s="31"/>
      <c r="I4" s="10"/>
    </row>
    <row r="5" spans="1:26" ht="20.100000000000001" customHeight="1">
      <c r="A5" s="617" t="s">
        <v>48</v>
      </c>
      <c r="B5" s="617"/>
      <c r="C5" s="617"/>
      <c r="D5" s="617"/>
      <c r="E5" s="617"/>
      <c r="F5" s="32"/>
      <c r="H5" s="31"/>
      <c r="I5" s="10"/>
    </row>
    <row r="6" spans="1:26" ht="10.5" customHeight="1">
      <c r="A6" s="33"/>
      <c r="H6" s="31"/>
      <c r="I6" s="10"/>
    </row>
    <row r="7" spans="1:26" ht="20.100000000000001" customHeight="1">
      <c r="A7" s="34" t="str">
        <f>'Attach 3(JV)'!A7</f>
        <v>Bidder’s Name and Address :</v>
      </c>
      <c r="E7" s="14" t="str">
        <f>'Attach 3(JV)'!E7</f>
        <v>To:</v>
      </c>
      <c r="H7" s="31"/>
      <c r="I7" s="10"/>
    </row>
    <row r="8" spans="1:26" ht="36" customHeight="1">
      <c r="A8" s="615">
        <f>'Attach 3(JV)'!A8</f>
        <v>0</v>
      </c>
      <c r="B8" s="615"/>
      <c r="C8" s="615"/>
      <c r="D8" s="615"/>
      <c r="E8" s="11" t="str">
        <f>'Attach 3(JV)'!E8</f>
        <v>Contract Services</v>
      </c>
      <c r="H8" s="31"/>
      <c r="I8" s="10"/>
    </row>
    <row r="9" spans="1:26" ht="20.100000000000001" customHeight="1">
      <c r="A9" s="12" t="s">
        <v>347</v>
      </c>
      <c r="B9" s="619">
        <f>'Attach 3(JV)'!B9</f>
        <v>0</v>
      </c>
      <c r="C9" s="619"/>
      <c r="D9" s="619"/>
      <c r="E9" s="11" t="str">
        <f>'Attach 3(JV)'!E9</f>
        <v>Power Grid Corporation of India Ltd.,</v>
      </c>
      <c r="H9" s="31"/>
      <c r="I9" s="10"/>
    </row>
    <row r="10" spans="1:26" ht="20.100000000000001" customHeight="1">
      <c r="A10" s="12" t="s">
        <v>349</v>
      </c>
      <c r="B10" s="619">
        <f>'Attach 3(JV)'!B10</f>
        <v>0</v>
      </c>
      <c r="C10" s="619"/>
      <c r="D10" s="619"/>
      <c r="E10" s="11" t="str">
        <f>'Attach 3(JV)'!E10</f>
        <v>"Saudamini", Plot No. 2, Sector 29</v>
      </c>
      <c r="H10" s="31"/>
      <c r="I10" s="10"/>
    </row>
    <row r="11" spans="1:26" ht="20.100000000000001" customHeight="1">
      <c r="B11" s="619">
        <f>'Attach 3(JV)'!B11</f>
        <v>0</v>
      </c>
      <c r="C11" s="619"/>
      <c r="D11" s="619"/>
      <c r="E11" s="11" t="str">
        <f>'Attach 3(JV)'!E11</f>
        <v>Gurgaon (Haryana) - 122001</v>
      </c>
    </row>
    <row r="12" spans="1:26" ht="17.25" customHeight="1">
      <c r="A12" s="33"/>
      <c r="B12" s="619">
        <f>'Attach 3(JV)'!B12</f>
        <v>0</v>
      </c>
      <c r="C12" s="619"/>
      <c r="D12" s="619"/>
      <c r="E12" s="11"/>
    </row>
    <row r="13" spans="1:26" ht="21" customHeight="1">
      <c r="A13" s="30" t="s">
        <v>341</v>
      </c>
      <c r="B13" s="108"/>
      <c r="C13" s="108"/>
      <c r="D13" s="108"/>
    </row>
    <row r="14" spans="1:26" ht="54.75" customHeight="1">
      <c r="A14" s="618" t="s">
        <v>49</v>
      </c>
      <c r="B14" s="618"/>
      <c r="C14" s="618"/>
      <c r="D14" s="618"/>
      <c r="E14" s="618"/>
      <c r="F14" s="35"/>
      <c r="G14" s="35"/>
      <c r="H14" s="35"/>
    </row>
    <row r="15" spans="1:26" ht="25.5" customHeight="1">
      <c r="A15" s="33"/>
      <c r="B15" s="33"/>
      <c r="C15" s="33"/>
      <c r="D15" s="33"/>
      <c r="E15" s="33"/>
      <c r="F15" s="35"/>
      <c r="G15" s="35"/>
      <c r="H15" s="35"/>
    </row>
    <row r="16" spans="1:26" ht="42" customHeight="1">
      <c r="A16" s="46" t="s">
        <v>345</v>
      </c>
      <c r="B16" s="46" t="s">
        <v>50</v>
      </c>
      <c r="C16" s="874" t="s">
        <v>51</v>
      </c>
      <c r="D16" s="874"/>
      <c r="E16" s="46" t="s">
        <v>52</v>
      </c>
      <c r="F16" s="35"/>
      <c r="G16" s="35"/>
      <c r="H16" s="35"/>
    </row>
    <row r="17" spans="1:8" ht="21" customHeight="1">
      <c r="A17" s="276"/>
      <c r="B17" s="276"/>
      <c r="C17" s="871"/>
      <c r="D17" s="872"/>
      <c r="E17" s="276"/>
      <c r="F17" s="35"/>
      <c r="G17" s="35"/>
      <c r="H17" s="35"/>
    </row>
    <row r="18" spans="1:8" ht="21" customHeight="1">
      <c r="A18" s="276"/>
      <c r="B18" s="276"/>
      <c r="C18" s="871"/>
      <c r="D18" s="872"/>
      <c r="E18" s="276"/>
      <c r="F18" s="35"/>
      <c r="G18" s="35"/>
      <c r="H18" s="35"/>
    </row>
    <row r="19" spans="1:8" ht="21" customHeight="1">
      <c r="A19" s="276"/>
      <c r="B19" s="276"/>
      <c r="C19" s="873"/>
      <c r="D19" s="873"/>
      <c r="E19" s="276"/>
      <c r="F19" s="35"/>
      <c r="G19" s="35"/>
      <c r="H19" s="35"/>
    </row>
    <row r="20" spans="1:8" ht="21" customHeight="1">
      <c r="A20" s="276"/>
      <c r="B20" s="276"/>
      <c r="C20" s="873"/>
      <c r="D20" s="873"/>
      <c r="E20" s="276"/>
      <c r="F20" s="212"/>
      <c r="G20" s="212"/>
      <c r="H20" s="211" t="b">
        <v>1</v>
      </c>
    </row>
    <row r="21" spans="1:8" ht="21" customHeight="1">
      <c r="A21" s="276"/>
      <c r="B21" s="276"/>
      <c r="C21" s="873"/>
      <c r="D21" s="873"/>
      <c r="E21" s="276"/>
      <c r="F21" s="212"/>
      <c r="G21" s="212"/>
      <c r="H21" s="213"/>
    </row>
    <row r="22" spans="1:8" ht="16.5" customHeight="1">
      <c r="D22" s="33"/>
      <c r="E22" s="33"/>
      <c r="F22" s="35"/>
      <c r="G22" s="35"/>
      <c r="H22" s="35"/>
    </row>
    <row r="23" spans="1:8" s="25" customFormat="1" ht="51.75" customHeight="1">
      <c r="A23" s="835" t="s">
        <v>53</v>
      </c>
      <c r="B23" s="835"/>
      <c r="C23" s="835"/>
      <c r="D23" s="835"/>
      <c r="E23" s="835"/>
      <c r="F23" s="35"/>
      <c r="G23" s="35"/>
      <c r="H23" s="35"/>
    </row>
    <row r="24" spans="1:8" s="25" customFormat="1" ht="96.75" customHeight="1">
      <c r="A24" s="835" t="s">
        <v>54</v>
      </c>
      <c r="B24" s="835"/>
      <c r="C24" s="835"/>
      <c r="D24" s="835"/>
      <c r="E24" s="835"/>
      <c r="F24" s="35"/>
      <c r="G24" s="35"/>
      <c r="H24" s="35"/>
    </row>
    <row r="25" spans="1:8" s="25" customFormat="1" ht="24" customHeight="1">
      <c r="A25" s="206"/>
      <c r="B25" s="206"/>
      <c r="C25" s="206"/>
      <c r="D25" s="38"/>
      <c r="E25" s="206"/>
      <c r="F25" s="35"/>
      <c r="G25" s="35"/>
      <c r="H25" s="35"/>
    </row>
    <row r="26" spans="1:8" ht="24" customHeight="1">
      <c r="A26" s="37" t="s">
        <v>6</v>
      </c>
      <c r="B26" s="73" t="str">
        <f>'Attach 3(JV)'!B24</f>
        <v/>
      </c>
      <c r="C26" s="40"/>
      <c r="D26" s="38" t="s">
        <v>4</v>
      </c>
      <c r="E26" s="265" t="str">
        <f>'Attach 3(JV)'!E24</f>
        <v/>
      </c>
    </row>
    <row r="27" spans="1:8" ht="24" customHeight="1">
      <c r="A27" s="37" t="s">
        <v>7</v>
      </c>
      <c r="B27" s="265" t="str">
        <f>'Attach 3(JV)'!B25</f>
        <v/>
      </c>
      <c r="C27" s="40"/>
      <c r="D27" s="38" t="s">
        <v>5</v>
      </c>
      <c r="E27" s="265" t="str">
        <f>'Attach 3(JV)'!E25</f>
        <v/>
      </c>
    </row>
    <row r="28" spans="1:8" ht="24" customHeight="1">
      <c r="D28" s="38"/>
    </row>
    <row r="29" spans="1:8" ht="24" customHeight="1">
      <c r="D29" s="38"/>
    </row>
    <row r="30" spans="1:8" s="54" customFormat="1" ht="32.25" customHeight="1">
      <c r="A30" s="34" t="str">
        <f>A1</f>
        <v>Specification No. :CC/NT/W-MISC/DOM/A06/26/08429</v>
      </c>
      <c r="B30" s="34"/>
      <c r="C30" s="34"/>
      <c r="D30" s="34"/>
      <c r="E30" s="61" t="str">
        <f>"Annexure I to" &amp; E1</f>
        <v xml:space="preserve">Annexure I toAttachment-6 </v>
      </c>
      <c r="F30" s="53"/>
      <c r="G30" s="53"/>
      <c r="H30" s="53"/>
    </row>
    <row r="31" spans="1:8" ht="15.75" customHeight="1">
      <c r="A31" s="875"/>
      <c r="B31" s="875"/>
      <c r="C31" s="875"/>
      <c r="D31" s="875"/>
      <c r="E31" s="875"/>
    </row>
    <row r="32" spans="1:8" ht="20.100000000000001" customHeight="1">
      <c r="A32" s="620" t="str">
        <f>A5</f>
        <v>(Alternative, Deviations and Exceptions to the Provisions)</v>
      </c>
      <c r="B32" s="620"/>
      <c r="C32" s="620"/>
      <c r="D32" s="620"/>
      <c r="E32" s="620"/>
    </row>
    <row r="33" spans="1:5" ht="20.100000000000001" customHeight="1">
      <c r="A33" s="620" t="s">
        <v>177</v>
      </c>
      <c r="B33" s="620"/>
      <c r="C33" s="620"/>
      <c r="D33" s="620"/>
      <c r="E33" s="620"/>
    </row>
    <row r="34" spans="1:5" ht="20.100000000000001" customHeight="1"/>
    <row r="35" spans="1:5" ht="42" customHeight="1">
      <c r="A35" s="46" t="s">
        <v>345</v>
      </c>
      <c r="B35" s="46" t="s">
        <v>50</v>
      </c>
      <c r="C35" s="874" t="s">
        <v>51</v>
      </c>
      <c r="D35" s="874"/>
      <c r="E35" s="46" t="s">
        <v>52</v>
      </c>
    </row>
    <row r="36" spans="1:5" ht="39.950000000000003" customHeight="1">
      <c r="A36" s="276"/>
      <c r="B36" s="276"/>
      <c r="C36" s="871"/>
      <c r="D36" s="872"/>
      <c r="E36" s="276"/>
    </row>
    <row r="37" spans="1:5" ht="39.950000000000003" customHeight="1">
      <c r="A37" s="276"/>
      <c r="B37" s="276"/>
      <c r="C37" s="871"/>
      <c r="D37" s="872"/>
      <c r="E37" s="276"/>
    </row>
    <row r="38" spans="1:5" ht="39.950000000000003" customHeight="1">
      <c r="A38" s="276"/>
      <c r="B38" s="276"/>
      <c r="C38" s="871"/>
      <c r="D38" s="872"/>
      <c r="E38" s="276"/>
    </row>
    <row r="39" spans="1:5" ht="39.950000000000003" customHeight="1">
      <c r="A39" s="276"/>
      <c r="B39" s="276"/>
      <c r="C39" s="871"/>
      <c r="D39" s="872"/>
      <c r="E39" s="276"/>
    </row>
    <row r="40" spans="1:5" ht="39.950000000000003" customHeight="1">
      <c r="A40" s="276"/>
      <c r="B40" s="276"/>
      <c r="C40" s="871"/>
      <c r="D40" s="872"/>
      <c r="E40" s="276"/>
    </row>
    <row r="41" spans="1:5" ht="39.950000000000003" customHeight="1">
      <c r="A41" s="276"/>
      <c r="B41" s="276"/>
      <c r="C41" s="871"/>
      <c r="D41" s="872"/>
      <c r="E41" s="276"/>
    </row>
    <row r="42" spans="1:5" ht="39.950000000000003" customHeight="1">
      <c r="A42" s="276"/>
      <c r="B42" s="276"/>
      <c r="C42" s="871"/>
      <c r="D42" s="872"/>
      <c r="E42" s="276"/>
    </row>
    <row r="43" spans="1:5" ht="39.950000000000003" customHeight="1">
      <c r="A43" s="276"/>
      <c r="B43" s="276"/>
      <c r="C43" s="871"/>
      <c r="D43" s="872"/>
      <c r="E43" s="276"/>
    </row>
    <row r="44" spans="1:5" ht="39.950000000000003" customHeight="1">
      <c r="A44" s="276"/>
      <c r="B44" s="276"/>
      <c r="C44" s="871"/>
      <c r="D44" s="872"/>
      <c r="E44" s="276"/>
    </row>
    <row r="45" spans="1:5" ht="39.950000000000003" customHeight="1">
      <c r="A45" s="276"/>
      <c r="B45" s="276"/>
      <c r="C45" s="871"/>
      <c r="D45" s="872"/>
      <c r="E45" s="276"/>
    </row>
    <row r="46" spans="1:5" ht="20.100000000000001" customHeight="1"/>
    <row r="47" spans="1:5" ht="25.5" customHeight="1"/>
    <row r="48" spans="1:5" ht="25.5" customHeight="1">
      <c r="A48" s="26"/>
      <c r="B48" s="26"/>
      <c r="C48" s="26"/>
      <c r="D48" s="38"/>
      <c r="E48" s="26"/>
    </row>
    <row r="49" spans="1:5" ht="25.5" customHeight="1">
      <c r="A49" s="37" t="s">
        <v>6</v>
      </c>
      <c r="B49" s="73" t="str">
        <f>B26</f>
        <v/>
      </c>
      <c r="C49" s="40"/>
      <c r="D49" s="38" t="s">
        <v>4</v>
      </c>
      <c r="E49" s="265" t="str">
        <f>E26</f>
        <v/>
      </c>
    </row>
    <row r="50" spans="1:5" ht="25.5" customHeight="1">
      <c r="A50" s="37" t="s">
        <v>7</v>
      </c>
      <c r="B50" s="270" t="str">
        <f>B27</f>
        <v/>
      </c>
      <c r="C50" s="40"/>
      <c r="D50" s="38" t="s">
        <v>5</v>
      </c>
      <c r="E50" s="265" t="str">
        <f>E27</f>
        <v/>
      </c>
    </row>
    <row r="51" spans="1:5" ht="25.5" customHeight="1">
      <c r="D51" s="38"/>
    </row>
  </sheetData>
  <sheetProtection password="DECE" sheet="1" objects="1" scenarios="1"/>
  <customSheetViews>
    <customSheetView guid="{B7CC3635-BEA1-4EB6-9397-ABEDC5D04D5E}" showPageBreaks="1" showGridLines="0" printArea="1" hiddenColumns="1" view="pageBreakPreview">
      <selection activeCell="A17" sqref="A17"/>
      <rowBreaks count="1" manualBreakCount="1">
        <brk id="27" max="4" man="1"/>
      </rowBreaks>
      <pageMargins left="0.75" right="0.63" top="0.57999999999999996" bottom="0.4" header="0.34" footer="0.2"/>
      <pageSetup scale="94" orientation="portrait" r:id="rId1"/>
      <headerFooter alignWithMargins="0">
        <oddFooter>&amp;R&amp;"Book Antiqua,Bold"&amp;8 Page &amp;P of &amp;N</oddFooter>
      </headerFooter>
    </customSheetView>
    <customSheetView guid="{7518E083-431A-45D0-A3DD-DF0866826B90}" showPageBreaks="1" showGridLines="0" printArea="1" hiddenColumns="1" view="pageBreakPreview" topLeftCell="A31">
      <selection activeCell="A17" sqref="A17"/>
      <rowBreaks count="1" manualBreakCount="1">
        <brk id="27" max="4" man="1"/>
      </rowBreaks>
      <pageMargins left="0.75" right="0.63" top="0.57999999999999996" bottom="0.4" header="0.34" footer="0.2"/>
      <pageSetup scale="94" orientation="portrait" r:id="rId2"/>
      <headerFooter alignWithMargins="0">
        <oddFooter>&amp;R&amp;"Book Antiqua,Bold"&amp;8 Page &amp;P of &amp;N</oddFooter>
      </headerFooter>
    </customSheetView>
    <customSheetView guid="{CD28740F-9825-447C-B887-B18F0232D126}" showPageBreaks="1" showGridLines="0" printArea="1" hiddenColumns="1" view="pageBreakPreview">
      <selection activeCell="A17" sqref="A17"/>
      <rowBreaks count="1" manualBreakCount="1">
        <brk id="27" max="4" man="1"/>
      </rowBreaks>
      <pageMargins left="0.75" right="0.63" top="0.57999999999999996" bottom="0.4" header="0.34" footer="0.2"/>
      <pageSetup scale="94" orientation="portrait" r:id="rId3"/>
      <headerFooter alignWithMargins="0">
        <oddFooter>&amp;R&amp;"Book Antiqua,Bold"&amp;8 Page &amp;P of &amp;N</oddFooter>
      </headerFooter>
    </customSheetView>
    <customSheetView guid="{012A8702-091E-4FD1-8E26-12B65B8B3B8C}" showPageBreaks="1" showGridLines="0" printArea="1" hiddenColumns="1" view="pageBreakPreview">
      <selection activeCell="A17" sqref="A17"/>
      <rowBreaks count="1" manualBreakCount="1">
        <brk id="27" max="4" man="1"/>
      </rowBreaks>
      <pageMargins left="0.75" right="0.63" top="0.57999999999999996" bottom="0.4" header="0.34" footer="0.2"/>
      <pageSetup scale="94" orientation="portrait" r:id="rId4"/>
      <headerFooter alignWithMargins="0">
        <oddFooter>&amp;R&amp;"Book Antiqua,Bold"&amp;8 Page &amp;P of &amp;N</oddFooter>
      </headerFooter>
    </customSheetView>
    <customSheetView guid="{0D490C87-B003-4943-9825-ACE0B8E7CC06}" showPageBreaks="1" showGridLines="0" printArea="1" hiddenColumns="1" view="pageBreakPreview" topLeftCell="A4">
      <selection activeCell="A17" sqref="A17"/>
      <rowBreaks count="1" manualBreakCount="1">
        <brk id="27" max="4" man="1"/>
      </rowBreaks>
      <pageMargins left="0.75" right="0.63" top="0.57999999999999996" bottom="0.4" header="0.34" footer="0.2"/>
      <pageSetup scale="94" orientation="portrait" r:id="rId5"/>
      <headerFooter alignWithMargins="0">
        <oddFooter>&amp;R&amp;"Book Antiqua,Bold"&amp;8 Page &amp;P of &amp;N</oddFooter>
      </headerFooter>
    </customSheetView>
    <customSheetView guid="{4D67A8FB-66CE-4EFD-8932-C754BE25ED43}" showPageBreaks="1" showGridLines="0" printArea="1" hiddenColumns="1" view="pageBreakPreview">
      <selection activeCell="A17" sqref="A17"/>
      <rowBreaks count="1" manualBreakCount="1">
        <brk id="27" max="4" man="1"/>
      </rowBreaks>
      <pageMargins left="0.75" right="0.63" top="0.57999999999999996" bottom="0.4" header="0.34" footer="0.2"/>
      <pageSetup scale="94" orientation="portrait" r:id="rId6"/>
      <headerFooter alignWithMargins="0">
        <oddFooter>&amp;R&amp;"Book Antiqua,Bold"&amp;8 Page &amp;P of &amp;N</oddFooter>
      </headerFooter>
    </customSheetView>
    <customSheetView guid="{B07CB001-8FAF-40AD-8AD5-A65A64B33B35}" showPageBreaks="1" showGridLines="0" printArea="1" hiddenColumns="1" view="pageBreakPreview">
      <selection activeCell="A17" sqref="A17"/>
      <rowBreaks count="1" manualBreakCount="1">
        <brk id="27" max="4" man="1"/>
      </rowBreaks>
      <pageMargins left="0.75" right="0.63" top="0.57999999999999996" bottom="0.4" header="0.34" footer="0.2"/>
      <pageSetup scale="94" orientation="portrait" r:id="rId7"/>
      <headerFooter alignWithMargins="0">
        <oddFooter>&amp;R&amp;"Book Antiqua,Bold"&amp;8 Page &amp;P of &amp;N</oddFooter>
      </headerFooter>
    </customSheetView>
    <customSheetView guid="{8CF338B0-8CA3-4AF4-816D-CB7A6D8E33BC}" showPageBreaks="1" showGridLines="0" printArea="1" hiddenColumns="1" view="pageBreakPreview" topLeftCell="A13">
      <selection activeCell="C40" sqref="C40:D40"/>
      <rowBreaks count="1" manualBreakCount="1">
        <brk id="27" max="4" man="1"/>
      </rowBreaks>
      <pageMargins left="0.75" right="0.63" top="0.57999999999999996" bottom="0.4" header="0.34" footer="0.2"/>
      <pageSetup scale="94" orientation="portrait" r:id="rId8"/>
      <headerFooter alignWithMargins="0">
        <oddFooter>&amp;R&amp;"Book Antiqua,Bold"&amp;8 Page &amp;P of &amp;N</oddFooter>
      </headerFooter>
    </customSheetView>
    <customSheetView guid="{D05C69EC-C4A6-4AED-AFBA-A3044FD4B3FB}" showPageBreaks="1" showGridLines="0" printArea="1" hiddenColumns="1" view="pageBreakPreview" topLeftCell="A10">
      <selection activeCell="C40" sqref="C40:D40"/>
      <rowBreaks count="1" manualBreakCount="1">
        <brk id="27" max="4" man="1"/>
      </rowBreaks>
      <pageMargins left="0.75" right="0.63" top="0.57999999999999996" bottom="0.4" header="0.34" footer="0.2"/>
      <pageSetup scale="94" orientation="portrait" r:id="rId9"/>
      <headerFooter alignWithMargins="0">
        <oddFooter>&amp;R&amp;"Book Antiqua,Bold"&amp;8 Page &amp;P of &amp;N</oddFooter>
      </headerFooter>
    </customSheetView>
    <customSheetView guid="{BE615921-12B2-47E1-81BB-292B559B4C46}" showPageBreaks="1" showGridLines="0" printArea="1" hiddenColumns="1" view="pageBreakPreview" topLeftCell="A24">
      <selection activeCell="C40" sqref="C40:D40"/>
      <rowBreaks count="1" manualBreakCount="1">
        <brk id="27" max="4" man="1"/>
      </rowBreaks>
      <pageMargins left="0.75" right="0.63" top="0.57999999999999996" bottom="0.4" header="0.34" footer="0.2"/>
      <pageSetup scale="94" orientation="portrait" r:id="rId10"/>
      <headerFooter alignWithMargins="0">
        <oddFooter>&amp;R&amp;"Book Antiqua,Bold"&amp;8 Page &amp;P of &amp;N</oddFooter>
      </headerFooter>
    </customSheetView>
    <customSheetView guid="{13A93EBF-985A-49FD-9FE0-DC75D238EC8C}" showPageBreaks="1" showGridLines="0" printArea="1" hiddenColumns="1" view="pageBreakPreview" topLeftCell="A7">
      <selection activeCell="E20" sqref="E20"/>
      <rowBreaks count="1" manualBreakCount="1">
        <brk id="27" max="4" man="1"/>
      </rowBreaks>
      <pageMargins left="0.75" right="0.63" top="0.57999999999999996" bottom="0.4" header="0.34" footer="0.2"/>
      <pageSetup scale="94" orientation="portrait" r:id="rId11"/>
      <headerFooter alignWithMargins="0">
        <oddFooter>&amp;R&amp;"Book Antiqua,Bold"&amp;8 Page &amp;P of &amp;N</oddFooter>
      </headerFooter>
    </customSheetView>
    <customSheetView guid="{1E2D7167-D6B7-4690-9A83-BF768C4223A4}" showPageBreaks="1" showGridLines="0" printArea="1" hiddenColumns="1" view="pageBreakPreview">
      <selection activeCell="B75" sqref="B75:C75"/>
      <rowBreaks count="1" manualBreakCount="1">
        <brk id="27" max="4" man="1"/>
      </rowBreaks>
      <pageMargins left="0.75" right="0.63" top="0.57999999999999996" bottom="0.4" header="0.34" footer="0.2"/>
      <pageSetup scale="94" orientation="portrait" r:id="rId12"/>
      <headerFooter alignWithMargins="0">
        <oddFooter>&amp;R&amp;"Book Antiqua,Bold"&amp;8 Page &amp;P of &amp;N</oddFooter>
      </headerFooter>
    </customSheetView>
    <customSheetView guid="{7A88FC7A-7690-48AB-B789-172043AFADC8}" showPageBreaks="1" showGridLines="0" printArea="1" hiddenColumns="1" view="pageBreakPreview" topLeftCell="A13">
      <selection activeCell="B75" sqref="B75:C75"/>
      <rowBreaks count="1" manualBreakCount="1">
        <brk id="27" max="4" man="1"/>
      </rowBreaks>
      <pageMargins left="0.75" right="0.63" top="0.57999999999999996" bottom="0.4" header="0.34" footer="0.2"/>
      <pageSetup scale="94" orientation="portrait" r:id="rId13"/>
      <headerFooter alignWithMargins="0">
        <oddFooter>&amp;R&amp;"Book Antiqua,Bold"&amp;8 Page &amp;P of &amp;N</oddFooter>
      </headerFooter>
    </customSheetView>
    <customSheetView guid="{CB7CD015-9A92-451A-BEF4-2BC98E3768DD}" showPageBreaks="1" showGridLines="0" printArea="1" hiddenColumns="1" view="pageBreakPreview">
      <selection activeCell="A17" sqref="A17"/>
      <pageMargins left="0.75" right="0.63" top="0.57999999999999996" bottom="0.4" header="0.34" footer="0.2"/>
      <pageSetup scale="96" orientation="portrait" r:id="rId14"/>
      <headerFooter alignWithMargins="0">
        <oddFooter>&amp;R&amp;"Book Antiqua,Bold"&amp;8 Page &amp;P of &amp;N</oddFooter>
      </headerFooter>
    </customSheetView>
    <customSheetView guid="{44C1C443-3199-4288-884A-D16AF7B2CD69}" showPageBreaks="1" showGridLines="0" printArea="1" hiddenColumns="1" view="pageBreakPreview">
      <selection activeCell="A17" sqref="A17"/>
      <pageMargins left="0.75" right="0.63" top="0.57999999999999996" bottom="0.4" header="0.34" footer="0.2"/>
      <pageSetup scale="96" orientation="portrait" r:id="rId15"/>
      <headerFooter alignWithMargins="0">
        <oddFooter>&amp;R&amp;"Book Antiqua,Bold"&amp;8 Page &amp;P of &amp;N</oddFooter>
      </headerFooter>
    </customSheetView>
    <customSheetView guid="{82E8A0F5-0020-4355-95CF-28601763A783}" showPageBreaks="1" showGridLines="0" printArea="1" hiddenColumns="1" view="pageBreakPreview" topLeftCell="A13">
      <selection activeCell="A17" sqref="A17"/>
      <pageMargins left="0.75" right="0.63" top="0.57999999999999996" bottom="0.4" header="0.34" footer="0.2"/>
      <pageSetup scale="96" orientation="portrait" r:id="rId16"/>
      <headerFooter alignWithMargins="0">
        <oddFooter>&amp;R&amp;"Book Antiqua,Bold"&amp;8 Page &amp;P of &amp;N</oddFooter>
      </headerFooter>
    </customSheetView>
    <customSheetView guid="{240327DD-375F-45D4-BA52-89AFD79FE6A1}" showPageBreaks="1" showGridLines="0" printArea="1" hiddenColumns="1" view="pageBreakPreview" topLeftCell="A13">
      <selection activeCell="A17" sqref="A17"/>
      <pageMargins left="0.75" right="0.63" top="0.57999999999999996" bottom="0.4" header="0.34" footer="0.2"/>
      <pageSetup scale="96" orientation="portrait" r:id="rId17"/>
      <headerFooter alignWithMargins="0">
        <oddFooter>&amp;R&amp;"Book Antiqua,Bold"&amp;8 Page &amp;P of &amp;N</oddFooter>
      </headerFooter>
    </customSheetView>
    <customSheetView guid="{DC28ED1E-3E35-4094-9C2B-5C0A1C1D459C}" showGridLines="0" hiddenColumns="1">
      <selection activeCell="E36" sqref="E36"/>
      <pageMargins left="0.75" right="0.63" top="0.57999999999999996" bottom="0.4" header="0.34" footer="0.2"/>
      <pageSetup orientation="portrait" r:id="rId18"/>
      <headerFooter alignWithMargins="0">
        <oddFooter>&amp;R&amp;"Book Antiqua,Bold"&amp;8 Page &amp;P of &amp;N</oddFooter>
      </headerFooter>
    </customSheetView>
    <customSheetView guid="{7A9EA6D6-4DDF-43D9-92E6-C6AFAD14E266}" showGridLines="0" hiddenColumns="1">
      <selection activeCell="E21" sqref="E21"/>
      <pageMargins left="0.75" right="0.63" top="0.57999999999999996" bottom="0.4" header="0.34" footer="0.2"/>
      <pageSetup orientation="portrait" r:id="rId19"/>
      <headerFooter alignWithMargins="0">
        <oddFooter>&amp;R&amp;"Book Antiqua,Bold"&amp;8 Page &amp;P of &amp;N</oddFooter>
      </headerFooter>
    </customSheetView>
    <customSheetView guid="{43BCBF1E-CDCF-4541-8D79-87EDCECBC1FD}" showGridLines="0" hiddenColumns="1">
      <selection activeCell="A17" sqref="A17"/>
      <pageMargins left="0.75" right="0.63" top="0.57999999999999996" bottom="0.4" header="0.34" footer="0.2"/>
      <pageSetup orientation="portrait" r:id="rId20"/>
      <headerFooter alignWithMargins="0">
        <oddFooter>&amp;R&amp;"Book Antiqua,Bold"&amp;8 Page &amp;P of &amp;N</oddFooter>
      </headerFooter>
    </customSheetView>
    <customSheetView guid="{ECEBABD0-566A-41C4-AA9A-38EA30EFEDA8}" showPageBreaks="1" showGridLines="0" zeroValues="0" printArea="1" showRuler="0">
      <selection activeCell="H20" sqref="H20:H21"/>
      <pageMargins left="0.75" right="0.63" top="0.55000000000000004" bottom="0.64" header="0.34" footer="0.38"/>
      <pageSetup orientation="portrait" r:id="rId21"/>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zeroValues="0" showRuler="0">
      <selection activeCell="A17" sqref="A17"/>
      <pageMargins left="0.75" right="0.75" top="0.41" bottom="0.37" header="0.23" footer="0.16"/>
      <pageSetup orientation="portrait" r:id="rId22"/>
      <headerFooter alignWithMargins="0">
        <oddFooter>&amp;L&amp;8Tower Package-P238-TW04, TL associated with Phase-I Generation Project in Orissa (Part-C)&amp;R&amp;"Book Antiqua,Bold"&amp;8Attachment-6 TW04  / Page &amp;P</oddFooter>
      </headerFooter>
    </customSheetView>
    <customSheetView guid="{8E7B022F-1113-4BA2-B2BA-8EDBE02A2557}" showPageBreaks="1" showGridLines="0" printArea="1" showRuler="0">
      <selection activeCell="B17" sqref="B17"/>
      <pageMargins left="0.75" right="0.63" top="0.57999999999999996" bottom="0.6" header="0.34" footer="0.35"/>
      <pageSetup orientation="portrait" r:id="rId23"/>
      <headerFooter alignWithMargins="0">
        <oddFooter>&amp;L&amp;8Tower Package-TW05, TL associated with Phase-I Generation Project in Orissa (Part-C)&amp;R&amp;"Book Antiqua,Bold"&amp;8 Page &amp;P of &amp;N</oddFooter>
      </headerFooter>
    </customSheetView>
    <customSheetView guid="{CD4CA1A8-824A-452F-BDBA-32A47C1B3013}" showGridLines="0" hiddenColumns="1">
      <selection activeCell="E17" sqref="E17"/>
      <pageMargins left="0.75" right="0.63" top="0.57999999999999996" bottom="0.4" header="0.34" footer="0.2"/>
      <pageSetup orientation="portrait" r:id="rId24"/>
      <headerFooter alignWithMargins="0">
        <oddFooter>&amp;R&amp;"Book Antiqua,Bold"&amp;8 Page &amp;P of &amp;N</oddFooter>
      </headerFooter>
    </customSheetView>
    <customSheetView guid="{494F6778-23FE-4AAC-B37D-6C7543FC13B9}" showGridLines="0" hiddenColumns="1" topLeftCell="A22">
      <selection activeCell="E21" sqref="E21"/>
      <pageMargins left="0.75" right="0.63" top="0.57999999999999996" bottom="0.4" header="0.34" footer="0.2"/>
      <pageSetup orientation="portrait" r:id="rId25"/>
      <headerFooter alignWithMargins="0">
        <oddFooter>&amp;R&amp;"Book Antiqua,Bold"&amp;8 Page &amp;P of &amp;N</oddFooter>
      </headerFooter>
    </customSheetView>
    <customSheetView guid="{F9FE2C60-2849-4C32-B532-2B1A89FFA9CD}" showGridLines="0" hiddenColumns="1" topLeftCell="A11">
      <selection activeCell="A17" sqref="A17"/>
      <pageMargins left="0.75" right="0.63" top="0.57999999999999996" bottom="0.4" header="0.34" footer="0.2"/>
      <pageSetup orientation="portrait" r:id="rId26"/>
      <headerFooter alignWithMargins="0">
        <oddFooter>&amp;R&amp;"Book Antiqua,Bold"&amp;8 Page &amp;P of &amp;N</oddFooter>
      </headerFooter>
    </customSheetView>
    <customSheetView guid="{FE4EC9C4-31B9-4D40-8323-5B16C3BC840F}" showPageBreaks="1" showGridLines="0" printArea="1" hiddenColumns="1" view="pageBreakPreview">
      <selection activeCell="A17" sqref="A17"/>
      <pageMargins left="0.75" right="0.63" top="0.57999999999999996" bottom="0.4" header="0.34" footer="0.2"/>
      <pageSetup scale="96" orientation="portrait" r:id="rId27"/>
      <headerFooter alignWithMargins="0">
        <oddFooter>&amp;R&amp;"Book Antiqua,Bold"&amp;8 Page &amp;P of &amp;N</oddFooter>
      </headerFooter>
    </customSheetView>
    <customSheetView guid="{82C64B11-1F50-45B5-B7BB-9F1DC733C833}" showPageBreaks="1" showGridLines="0" printArea="1" hiddenColumns="1" view="pageBreakPreview" topLeftCell="A11">
      <selection activeCell="B75" sqref="B75:C75"/>
      <rowBreaks count="1" manualBreakCount="1">
        <brk id="27" max="4" man="1"/>
      </rowBreaks>
      <pageMargins left="0.75" right="0.63" top="0.57999999999999996" bottom="0.4" header="0.34" footer="0.2"/>
      <pageSetup scale="94" orientation="portrait" r:id="rId28"/>
      <headerFooter alignWithMargins="0">
        <oddFooter>&amp;R&amp;"Book Antiqua,Bold"&amp;8 Page &amp;P of &amp;N</oddFooter>
      </headerFooter>
    </customSheetView>
    <customSheetView guid="{CFBF18EC-8277-4311-991B-395AF21BB33B}" showPageBreaks="1" showGridLines="0" printArea="1" hiddenColumns="1" view="pageBreakPreview">
      <selection activeCell="B75" sqref="B75:C75"/>
      <rowBreaks count="1" manualBreakCount="1">
        <brk id="27" max="4" man="1"/>
      </rowBreaks>
      <pageMargins left="0.75" right="0.63" top="0.57999999999999996" bottom="0.4" header="0.34" footer="0.2"/>
      <pageSetup scale="94" orientation="portrait" r:id="rId29"/>
      <headerFooter alignWithMargins="0">
        <oddFooter>&amp;R&amp;"Book Antiqua,Bold"&amp;8 Page &amp;P of &amp;N</oddFooter>
      </headerFooter>
    </customSheetView>
    <customSheetView guid="{AA750348-930C-43DE-ADD0-8D60980F5013}" showPageBreaks="1" showGridLines="0" printArea="1" hiddenColumns="1" view="pageBreakPreview">
      <selection activeCell="B75" sqref="B75:C75"/>
      <rowBreaks count="1" manualBreakCount="1">
        <brk id="27" max="4" man="1"/>
      </rowBreaks>
      <pageMargins left="0.75" right="0.63" top="0.57999999999999996" bottom="0.4" header="0.34" footer="0.2"/>
      <pageSetup scale="94" orientation="portrait" r:id="rId30"/>
      <headerFooter alignWithMargins="0">
        <oddFooter>&amp;R&amp;"Book Antiqua,Bold"&amp;8 Page &amp;P of &amp;N</oddFooter>
      </headerFooter>
    </customSheetView>
    <customSheetView guid="{14C32814-5A59-4863-9FB1-822FBB75D7D1}" showPageBreaks="1" showGridLines="0" printArea="1" hiddenColumns="1" view="pageBreakPreview">
      <selection activeCell="A17" sqref="A17"/>
      <rowBreaks count="1" manualBreakCount="1">
        <brk id="27" max="4" man="1"/>
      </rowBreaks>
      <pageMargins left="0.75" right="0.63" top="0.57999999999999996" bottom="0.4" header="0.34" footer="0.2"/>
      <pageSetup scale="94" orientation="portrait" r:id="rId31"/>
      <headerFooter alignWithMargins="0">
        <oddFooter>&amp;R&amp;"Book Antiqua,Bold"&amp;8 Page &amp;P of &amp;N</oddFooter>
      </headerFooter>
    </customSheetView>
    <customSheetView guid="{1F125E51-1799-42D0-B41E-DC039BB17D59}" showPageBreaks="1" showGridLines="0" printArea="1" hiddenColumns="1" view="pageBreakPreview">
      <selection activeCell="C40" sqref="C40:D40"/>
      <rowBreaks count="1" manualBreakCount="1">
        <brk id="27" max="4" man="1"/>
      </rowBreaks>
      <pageMargins left="0.75" right="0.63" top="0.57999999999999996" bottom="0.4" header="0.34" footer="0.2"/>
      <pageSetup scale="94" orientation="portrait" r:id="rId32"/>
      <headerFooter alignWithMargins="0">
        <oddFooter>&amp;R&amp;"Book Antiqua,Bold"&amp;8 Page &amp;P of &amp;N</oddFooter>
      </headerFooter>
    </customSheetView>
    <customSheetView guid="{77353208-2D17-4D2E-ADE3-4F168F350B73}" showPageBreaks="1" showGridLines="0" printArea="1" hiddenColumns="1" view="pageBreakPreview">
      <selection activeCell="A17" sqref="A17"/>
      <rowBreaks count="1" manualBreakCount="1">
        <brk id="27" max="4" man="1"/>
      </rowBreaks>
      <pageMargins left="0.75" right="0.63" top="0.57999999999999996" bottom="0.4" header="0.34" footer="0.2"/>
      <pageSetup scale="94" orientation="portrait" r:id="rId33"/>
      <headerFooter alignWithMargins="0">
        <oddFooter>&amp;R&amp;"Book Antiqua,Bold"&amp;8 Page &amp;P of &amp;N</oddFooter>
      </headerFooter>
    </customSheetView>
    <customSheetView guid="{010B040B-83D1-42E5-9354-A9BE9113BDAC}" showPageBreaks="1" showGridLines="0" printArea="1" hiddenColumns="1" view="pageBreakPreview">
      <selection activeCell="A17" sqref="A17"/>
      <rowBreaks count="1" manualBreakCount="1">
        <brk id="27" max="4" man="1"/>
      </rowBreaks>
      <pageMargins left="0.75" right="0.63" top="0.57999999999999996" bottom="0.4" header="0.34" footer="0.2"/>
      <pageSetup scale="94" orientation="portrait" r:id="rId34"/>
      <headerFooter alignWithMargins="0">
        <oddFooter>&amp;R&amp;"Book Antiqua,Bold"&amp;8 Page &amp;P of &amp;N</oddFooter>
      </headerFooter>
    </customSheetView>
    <customSheetView guid="{FC200EB0-6614-47DB-96CE-7610471486D9}" showPageBreaks="1" showGridLines="0" printArea="1" hiddenColumns="1" view="pageBreakPreview">
      <selection activeCell="A17" sqref="A17"/>
      <rowBreaks count="1" manualBreakCount="1">
        <brk id="27" max="4" man="1"/>
      </rowBreaks>
      <pageMargins left="0.75" right="0.63" top="0.57999999999999996" bottom="0.4" header="0.34" footer="0.2"/>
      <pageSetup scale="94" orientation="portrait" r:id="rId35"/>
      <headerFooter alignWithMargins="0">
        <oddFooter>&amp;R&amp;"Book Antiqua,Bold"&amp;8 Page &amp;P of &amp;N</oddFooter>
      </headerFooter>
    </customSheetView>
    <customSheetView guid="{35C772BD-8F05-4A18-BEC8-6AF744E22539}" showPageBreaks="1" showGridLines="0" printArea="1" hiddenColumns="1" view="pageBreakPreview">
      <selection activeCell="A17" sqref="A17"/>
      <rowBreaks count="1" manualBreakCount="1">
        <brk id="27" max="4" man="1"/>
      </rowBreaks>
      <pageMargins left="0.75" right="0.63" top="0.57999999999999996" bottom="0.4" header="0.34" footer="0.2"/>
      <pageSetup scale="94" orientation="portrait" r:id="rId36"/>
      <headerFooter alignWithMargins="0">
        <oddFooter>&amp;R&amp;"Book Antiqua,Bold"&amp;8 Page &amp;P of &amp;N</oddFooter>
      </headerFooter>
    </customSheetView>
    <customSheetView guid="{FADCBE67-C557-4BB1-9129-D4D2EFCC4742}" showPageBreaks="1" showGridLines="0" printArea="1" hiddenColumns="1" view="pageBreakPreview" topLeftCell="A31">
      <selection activeCell="A17" sqref="A17"/>
      <rowBreaks count="1" manualBreakCount="1">
        <brk id="27" max="4" man="1"/>
      </rowBreaks>
      <pageMargins left="0.75" right="0.63" top="0.57999999999999996" bottom="0.4" header="0.34" footer="0.2"/>
      <pageSetup scale="94" orientation="portrait" r:id="rId37"/>
      <headerFooter alignWithMargins="0">
        <oddFooter>&amp;R&amp;"Book Antiqua,Bold"&amp;8 Page &amp;P of &amp;N</oddFooter>
      </headerFooter>
    </customSheetView>
    <customSheetView guid="{E1B28BB1-ED8F-4C22-9AA1-AB162FCA7917}" showPageBreaks="1" showGridLines="0" printArea="1" hiddenColumns="1" view="pageBreakPreview">
      <selection activeCell="A17" sqref="A17"/>
      <rowBreaks count="1" manualBreakCount="1">
        <brk id="27" max="4" man="1"/>
      </rowBreaks>
      <pageMargins left="0.75" right="0.63" top="0.57999999999999996" bottom="0.4" header="0.34" footer="0.2"/>
      <pageSetup scale="94" orientation="portrait" r:id="rId38"/>
      <headerFooter alignWithMargins="0">
        <oddFooter>&amp;R&amp;"Book Antiqua,Bold"&amp;8 Page &amp;P of &amp;N</oddFooter>
      </headerFooter>
    </customSheetView>
  </customSheetViews>
  <mergeCells count="30">
    <mergeCell ref="C16:D16"/>
    <mergeCell ref="A8:D8"/>
    <mergeCell ref="A31:E31"/>
    <mergeCell ref="A3:E3"/>
    <mergeCell ref="A5:E5"/>
    <mergeCell ref="A14:E14"/>
    <mergeCell ref="B9:D9"/>
    <mergeCell ref="B10:D10"/>
    <mergeCell ref="B11:D11"/>
    <mergeCell ref="B12:D12"/>
    <mergeCell ref="C17:D17"/>
    <mergeCell ref="C20:D20"/>
    <mergeCell ref="C18:D18"/>
    <mergeCell ref="C19:D19"/>
    <mergeCell ref="C45:D45"/>
    <mergeCell ref="C41:D41"/>
    <mergeCell ref="C42:D42"/>
    <mergeCell ref="C21:D21"/>
    <mergeCell ref="A23:E23"/>
    <mergeCell ref="A24:E24"/>
    <mergeCell ref="A32:E32"/>
    <mergeCell ref="C39:D39"/>
    <mergeCell ref="C37:D37"/>
    <mergeCell ref="C38:D38"/>
    <mergeCell ref="C44:D44"/>
    <mergeCell ref="A33:E33"/>
    <mergeCell ref="C35:D35"/>
    <mergeCell ref="C36:D36"/>
    <mergeCell ref="C40:D40"/>
    <mergeCell ref="C43:D43"/>
  </mergeCells>
  <phoneticPr fontId="6" type="noConversion"/>
  <conditionalFormatting sqref="A30:E30">
    <cfRule type="expression" dxfId="25" priority="1" stopIfTrue="1">
      <formula>$H$20=FALSE</formula>
    </cfRule>
  </conditionalFormatting>
  <conditionalFormatting sqref="A31:E51">
    <cfRule type="expression" dxfId="24" priority="3" stopIfTrue="1">
      <formula>$H$20=FALSE</formula>
    </cfRule>
  </conditionalFormatting>
  <conditionalFormatting sqref="A52:E52">
    <cfRule type="expression" dxfId="23" priority="2" stopIfTrue="1">
      <formula>$H$20="No"</formula>
    </cfRule>
  </conditionalFormatting>
  <pageMargins left="0.75" right="0.63" top="0.57999999999999996" bottom="0.4" header="0.34" footer="0.2"/>
  <pageSetup scale="94" orientation="portrait" r:id="rId39"/>
  <headerFooter alignWithMargins="0">
    <oddFooter>&amp;R&amp;"Book Antiqua,Bold"&amp;8 Page &amp;P of &amp;N</oddFooter>
  </headerFooter>
  <rowBreaks count="1" manualBreakCount="1">
    <brk id="27" max="4" man="1"/>
  </rowBreaks>
  <drawing r:id="rId40"/>
  <legacyDrawing r:id="rId41"/>
  <mc:AlternateContent xmlns:mc="http://schemas.openxmlformats.org/markup-compatibility/2006">
    <mc:Choice Requires="x14">
      <controls>
        <mc:AlternateContent xmlns:mc="http://schemas.openxmlformats.org/markup-compatibility/2006">
          <mc:Choice Requires="x14">
            <control shapeId="10254" r:id="rId42" name="Check Box 14">
              <controlPr defaultSize="0" print="0" autoFill="0" autoLine="0" autoPict="0">
                <anchor moveWithCells="1">
                  <from>
                    <xdr:col>4</xdr:col>
                    <xdr:colOff>2209800</xdr:colOff>
                    <xdr:row>21</xdr:row>
                    <xdr:rowOff>0</xdr:rowOff>
                  </from>
                  <to>
                    <xdr:col>4</xdr:col>
                    <xdr:colOff>2514600</xdr:colOff>
                    <xdr:row>22</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indexed="12"/>
  </sheetPr>
  <dimension ref="A1:I38"/>
  <sheetViews>
    <sheetView showGridLines="0" view="pageBreakPreview" zoomScaleNormal="100" zoomScaleSheetLayoutView="100" workbookViewId="0">
      <selection activeCell="A5" sqref="A5:E5"/>
    </sheetView>
  </sheetViews>
  <sheetFormatPr defaultRowHeight="16.5"/>
  <cols>
    <col min="1" max="1" width="12.140625" style="30" customWidth="1"/>
    <col min="2" max="2" width="20.5703125" style="30" customWidth="1"/>
    <col min="3" max="3" width="11.42578125" style="30" customWidth="1"/>
    <col min="4" max="4" width="17.7109375" style="30" customWidth="1"/>
    <col min="5" max="5" width="39.28515625" style="30" customWidth="1"/>
    <col min="6" max="8" width="9.140625" style="25"/>
    <col min="9" max="16384" width="9.140625" style="26"/>
  </cols>
  <sheetData>
    <row r="1" spans="1:9">
      <c r="A1" s="22" t="str">
        <f>Basic!A3&amp;Basic!B3</f>
        <v>Specification No. :CC/NT/W-MISC/DOM/A06/26/08429</v>
      </c>
      <c r="B1" s="23"/>
      <c r="C1" s="23"/>
      <c r="D1" s="23"/>
      <c r="E1" s="19" t="str">
        <f>"Attachment-7 "</f>
        <v xml:space="preserve">Attachment-7 </v>
      </c>
    </row>
    <row r="2" spans="1:9">
      <c r="E2" s="249"/>
    </row>
    <row r="3" spans="1:9" ht="87" customHeight="1">
      <c r="A3" s="616" t="str">
        <f>'Attach 3(JV)'!A3</f>
        <v>Package P01 for Development of Pole Structures for 765 kV D/C Transmission Lines.</v>
      </c>
      <c r="B3" s="616"/>
      <c r="C3" s="616"/>
      <c r="D3" s="616"/>
      <c r="E3" s="616"/>
      <c r="F3" s="27"/>
      <c r="G3" s="28"/>
      <c r="H3" s="27"/>
    </row>
    <row r="4" spans="1:9" ht="20.100000000000001" customHeight="1">
      <c r="A4" s="29"/>
      <c r="H4" s="31"/>
      <c r="I4" s="10"/>
    </row>
    <row r="5" spans="1:9" ht="20.100000000000001" customHeight="1">
      <c r="A5" s="617" t="s">
        <v>180</v>
      </c>
      <c r="B5" s="617"/>
      <c r="C5" s="617"/>
      <c r="D5" s="617"/>
      <c r="E5" s="617"/>
      <c r="F5" s="32"/>
      <c r="H5" s="31"/>
      <c r="I5" s="10"/>
    </row>
    <row r="6" spans="1:9" ht="20.100000000000001" customHeight="1">
      <c r="A6" s="33"/>
      <c r="H6" s="31"/>
      <c r="I6" s="10"/>
    </row>
    <row r="7" spans="1:9" ht="20.100000000000001" customHeight="1">
      <c r="A7" s="34" t="str">
        <f>'Attach 3(JV)'!A7</f>
        <v>Bidder’s Name and Address :</v>
      </c>
      <c r="E7" s="14" t="str">
        <f>'Attach 3(JV)'!E7</f>
        <v>To:</v>
      </c>
      <c r="H7" s="31"/>
      <c r="I7" s="10"/>
    </row>
    <row r="8" spans="1:9" ht="36" customHeight="1">
      <c r="A8" s="615">
        <f>'Attach 3(JV)'!A8</f>
        <v>0</v>
      </c>
      <c r="B8" s="615"/>
      <c r="C8" s="615"/>
      <c r="D8" s="615"/>
      <c r="E8" s="155" t="str">
        <f>'Attach 3(JV)'!E8</f>
        <v>Contract Services</v>
      </c>
      <c r="H8" s="31"/>
      <c r="I8" s="10"/>
    </row>
    <row r="9" spans="1:9" ht="20.100000000000001" customHeight="1">
      <c r="A9" s="12" t="s">
        <v>347</v>
      </c>
      <c r="B9" s="619">
        <f>'Attach 3(JV)'!B9</f>
        <v>0</v>
      </c>
      <c r="C9" s="619"/>
      <c r="D9" s="619"/>
      <c r="E9" s="155" t="str">
        <f>'Attach 3(JV)'!E9</f>
        <v>Power Grid Corporation of India Ltd.,</v>
      </c>
      <c r="H9" s="31"/>
      <c r="I9" s="10"/>
    </row>
    <row r="10" spans="1:9" ht="20.100000000000001" customHeight="1">
      <c r="A10" s="12" t="s">
        <v>349</v>
      </c>
      <c r="B10" s="619">
        <f>'Attach 3(JV)'!B10</f>
        <v>0</v>
      </c>
      <c r="C10" s="619"/>
      <c r="D10" s="619"/>
      <c r="E10" s="155" t="str">
        <f>'Attach 3(JV)'!E10</f>
        <v>"Saudamini", Plot No. 2, Sector 29</v>
      </c>
      <c r="H10" s="31"/>
      <c r="I10" s="10"/>
    </row>
    <row r="11" spans="1:9" ht="20.100000000000001" customHeight="1">
      <c r="B11" s="619">
        <f>'Attach 3(JV)'!B11</f>
        <v>0</v>
      </c>
      <c r="C11" s="619"/>
      <c r="D11" s="619"/>
      <c r="E11" s="155" t="str">
        <f>'Attach 3(JV)'!E11</f>
        <v>Gurgaon (Haryana) - 122001</v>
      </c>
    </row>
    <row r="12" spans="1:9" ht="20.100000000000001" customHeight="1">
      <c r="A12" s="33"/>
      <c r="B12" s="619">
        <f>'Attach 3(JV)'!B12</f>
        <v>0</v>
      </c>
      <c r="C12" s="619"/>
      <c r="D12" s="619"/>
      <c r="E12" s="14"/>
    </row>
    <row r="13" spans="1:9" ht="20.100000000000001" customHeight="1"/>
    <row r="14" spans="1:9" ht="20.100000000000001" customHeight="1">
      <c r="A14" s="33"/>
    </row>
    <row r="15" spans="1:9" ht="27.75" customHeight="1">
      <c r="A15" s="620" t="s">
        <v>181</v>
      </c>
      <c r="B15" s="620"/>
      <c r="C15" s="620"/>
      <c r="D15" s="620"/>
      <c r="E15" s="620"/>
      <c r="F15" s="35"/>
      <c r="G15" s="35"/>
      <c r="H15" s="35"/>
    </row>
    <row r="16" spans="1:9" ht="20.100000000000001" customHeight="1">
      <c r="A16" s="33"/>
    </row>
    <row r="17" spans="1:5" ht="20.100000000000001" customHeight="1">
      <c r="A17" s="36"/>
    </row>
    <row r="18" spans="1:5" ht="20.100000000000001" customHeight="1"/>
    <row r="19" spans="1:5" ht="20.100000000000001" customHeight="1">
      <c r="A19" s="36"/>
    </row>
    <row r="20" spans="1:5" ht="20.100000000000001" customHeight="1">
      <c r="A20" s="36"/>
    </row>
    <row r="21" spans="1:5" ht="20.100000000000001" customHeight="1">
      <c r="D21" s="38"/>
    </row>
    <row r="22" spans="1:5" ht="33" customHeight="1">
      <c r="A22" s="37" t="s">
        <v>6</v>
      </c>
      <c r="B22" s="73" t="str">
        <f>'Attach 3(JV)'!B24</f>
        <v/>
      </c>
      <c r="C22" s="34"/>
      <c r="D22" s="38" t="s">
        <v>4</v>
      </c>
      <c r="E22" s="265" t="str">
        <f>'Attach 3(JV)'!E24</f>
        <v/>
      </c>
    </row>
    <row r="23" spans="1:5" ht="33" customHeight="1">
      <c r="A23" s="37" t="s">
        <v>7</v>
      </c>
      <c r="B23" s="265" t="str">
        <f>'Attach 3(JV)'!B25</f>
        <v/>
      </c>
      <c r="C23" s="34"/>
      <c r="D23" s="38" t="s">
        <v>5</v>
      </c>
      <c r="E23" s="265" t="str">
        <f>'Attach 3(JV)'!E25</f>
        <v/>
      </c>
    </row>
    <row r="24" spans="1:5" ht="33" customHeight="1">
      <c r="D24" s="38"/>
    </row>
    <row r="25" spans="1:5" ht="33" customHeight="1">
      <c r="A25" s="34"/>
      <c r="B25" s="34"/>
      <c r="C25" s="34"/>
      <c r="D25" s="38"/>
      <c r="E25" s="34"/>
    </row>
    <row r="26" spans="1:5" ht="20.100000000000001" customHeight="1"/>
    <row r="27" spans="1:5" ht="20.100000000000001" customHeight="1">
      <c r="A27" s="39"/>
    </row>
    <row r="28" spans="1:5" ht="20.100000000000001" customHeight="1"/>
    <row r="29" spans="1:5" ht="20.100000000000001" customHeight="1"/>
    <row r="30" spans="1:5" ht="20.100000000000001" customHeight="1">
      <c r="A30" s="39"/>
    </row>
    <row r="31" spans="1:5" ht="20.100000000000001" customHeight="1"/>
    <row r="32" spans="1:5" ht="20.100000000000001" customHeight="1">
      <c r="A32" s="39"/>
    </row>
    <row r="33" spans="1:1" ht="20.100000000000001" customHeight="1"/>
    <row r="34" spans="1:1" ht="20.100000000000001" customHeight="1">
      <c r="A34" s="39"/>
    </row>
    <row r="35" spans="1:1" ht="20.100000000000001" customHeight="1"/>
    <row r="36" spans="1:1" ht="20.100000000000001" customHeight="1"/>
    <row r="37" spans="1:1" ht="20.100000000000001" customHeight="1"/>
    <row r="38" spans="1:1" ht="20.100000000000001" customHeight="1"/>
  </sheetData>
  <sheetProtection password="DECE" sheet="1" objects="1" scenarios="1"/>
  <customSheetViews>
    <customSheetView guid="{B7CC3635-BEA1-4EB6-9397-ABEDC5D04D5E}" showPageBreaks="1" showGridLines="0" printArea="1" view="pageBreakPreview">
      <selection activeCell="A5" sqref="A5:E5"/>
      <pageMargins left="0.75" right="0.63" top="0.57999999999999996" bottom="0.6" header="0.34" footer="0.35"/>
      <pageSetup orientation="portrait" r:id="rId1"/>
      <headerFooter alignWithMargins="0">
        <oddFooter>&amp;R&amp;"Book Antiqua,Bold"&amp;8 Page &amp;P of &amp;N</oddFooter>
      </headerFooter>
    </customSheetView>
    <customSheetView guid="{7518E083-431A-45D0-A3DD-DF0866826B90}" showPageBreaks="1" showGridLines="0" printArea="1" view="pageBreakPreview" topLeftCell="A7">
      <selection activeCell="A5" sqref="A5:E5"/>
      <pageMargins left="0.75" right="0.63" top="0.57999999999999996" bottom="0.6" header="0.34" footer="0.35"/>
      <pageSetup orientation="portrait" r:id="rId2"/>
      <headerFooter alignWithMargins="0">
        <oddFooter>&amp;R&amp;"Book Antiqua,Bold"&amp;8 Page &amp;P of &amp;N</oddFooter>
      </headerFooter>
    </customSheetView>
    <customSheetView guid="{CD28740F-9825-447C-B887-B18F0232D126}" showPageBreaks="1" showGridLines="0" printArea="1" view="pageBreakPreview">
      <selection activeCell="A5" sqref="A5:E5"/>
      <pageMargins left="0.75" right="0.63" top="0.57999999999999996" bottom="0.6" header="0.34" footer="0.35"/>
      <pageSetup orientation="portrait" r:id="rId3"/>
      <headerFooter alignWithMargins="0">
        <oddFooter>&amp;R&amp;"Book Antiqua,Bold"&amp;8 Page &amp;P of &amp;N</oddFooter>
      </headerFooter>
    </customSheetView>
    <customSheetView guid="{012A8702-091E-4FD1-8E26-12B65B8B3B8C}" showPageBreaks="1" showGridLines="0" printArea="1" view="pageBreakPreview">
      <selection activeCell="E14" sqref="E14"/>
      <pageMargins left="0.75" right="0.63" top="0.57999999999999996" bottom="0.6" header="0.34" footer="0.35"/>
      <pageSetup orientation="portrait" r:id="rId4"/>
      <headerFooter alignWithMargins="0">
        <oddFooter>&amp;R&amp;"Book Antiqua,Bold"&amp;8 Page &amp;P of &amp;N</oddFooter>
      </headerFooter>
    </customSheetView>
    <customSheetView guid="{0D490C87-B003-4943-9825-ACE0B8E7CC06}" showPageBreaks="1" showGridLines="0" printArea="1" view="pageBreakPreview">
      <selection activeCell="D18" sqref="D18"/>
      <pageMargins left="0.75" right="0.63" top="0.57999999999999996" bottom="0.6" header="0.34" footer="0.35"/>
      <pageSetup orientation="portrait" r:id="rId5"/>
      <headerFooter alignWithMargins="0">
        <oddFooter>&amp;R&amp;"Book Antiqua,Bold"&amp;8 Page &amp;P of &amp;N</oddFooter>
      </headerFooter>
    </customSheetView>
    <customSheetView guid="{4D67A8FB-66CE-4EFD-8932-C754BE25ED43}" showPageBreaks="1" showGridLines="0" printArea="1" view="pageBreakPreview">
      <selection activeCell="A2" sqref="A2"/>
      <pageMargins left="0.75" right="0.63" top="0.57999999999999996" bottom="0.6" header="0.34" footer="0.35"/>
      <pageSetup orientation="portrait" r:id="rId6"/>
      <headerFooter alignWithMargins="0">
        <oddFooter>&amp;R&amp;"Book Antiqua,Bold"&amp;8 Page &amp;P of &amp;N</oddFooter>
      </headerFooter>
    </customSheetView>
    <customSheetView guid="{B07CB001-8FAF-40AD-8AD5-A65A64B33B35}" showPageBreaks="1" showGridLines="0" printArea="1" view="pageBreakPreview">
      <selection activeCell="A2" sqref="A2"/>
      <pageMargins left="0.75" right="0.63" top="0.57999999999999996" bottom="0.6" header="0.34" footer="0.35"/>
      <pageSetup orientation="portrait" r:id="rId7"/>
      <headerFooter alignWithMargins="0">
        <oddFooter>&amp;R&amp;"Book Antiqua,Bold"&amp;8 Page &amp;P of &amp;N</oddFooter>
      </headerFooter>
    </customSheetView>
    <customSheetView guid="{8CF338B0-8CA3-4AF4-816D-CB7A6D8E33BC}" showPageBreaks="1" showGridLines="0" printArea="1" view="pageBreakPreview" topLeftCell="A16">
      <selection activeCell="A3" sqref="A3:E3"/>
      <pageMargins left="0.75" right="0.63" top="0.57999999999999996" bottom="0.6" header="0.34" footer="0.35"/>
      <pageSetup orientation="portrait" r:id="rId8"/>
      <headerFooter alignWithMargins="0">
        <oddFooter>&amp;R&amp;"Book Antiqua,Bold"&amp;8 Page &amp;P of &amp;N</oddFooter>
      </headerFooter>
    </customSheetView>
    <customSheetView guid="{D05C69EC-C4A6-4AED-AFBA-A3044FD4B3FB}" showPageBreaks="1" showGridLines="0" printArea="1" view="pageBreakPreview" topLeftCell="A4">
      <selection activeCell="A3" sqref="A3:E3"/>
      <pageMargins left="0.75" right="0.63" top="0.57999999999999996" bottom="0.6" header="0.34" footer="0.35"/>
      <pageSetup orientation="portrait" r:id="rId9"/>
      <headerFooter alignWithMargins="0">
        <oddFooter>&amp;R&amp;"Book Antiqua,Bold"&amp;8 Page &amp;P of &amp;N</oddFooter>
      </headerFooter>
    </customSheetView>
    <customSheetView guid="{BE615921-12B2-47E1-81BB-292B559B4C46}" showPageBreaks="1" showGridLines="0" printArea="1" view="pageBreakPreview">
      <selection activeCell="A3" sqref="A3:E3"/>
      <pageMargins left="0.75" right="0.63" top="0.57999999999999996" bottom="0.6" header="0.34" footer="0.35"/>
      <pageSetup orientation="portrait" r:id="rId10"/>
      <headerFooter alignWithMargins="0">
        <oddFooter>&amp;R&amp;"Book Antiqua,Bold"&amp;8 Page &amp;P of &amp;N</oddFooter>
      </headerFooter>
    </customSheetView>
    <customSheetView guid="{13A93EBF-985A-49FD-9FE0-DC75D238EC8C}" showPageBreaks="1" showGridLines="0" printArea="1" view="pageBreakPreview">
      <selection activeCell="A3" sqref="A3:E3"/>
      <pageMargins left="0.75" right="0.63" top="0.57999999999999996" bottom="0.6" header="0.34" footer="0.35"/>
      <pageSetup orientation="portrait" r:id="rId11"/>
      <headerFooter alignWithMargins="0">
        <oddFooter>&amp;R&amp;"Book Antiqua,Bold"&amp;8 Page &amp;P of &amp;N</oddFooter>
      </headerFooter>
    </customSheetView>
    <customSheetView guid="{1E2D7167-D6B7-4690-9A83-BF768C4223A4}" showPageBreaks="1" showGridLines="0" printArea="1" view="pageBreakPreview" topLeftCell="A3">
      <selection activeCell="B75" sqref="B75:C75"/>
      <pageMargins left="0.75" right="0.63" top="0.57999999999999996" bottom="0.6" header="0.34" footer="0.35"/>
      <pageSetup orientation="portrait" r:id="rId12"/>
      <headerFooter alignWithMargins="0">
        <oddFooter>&amp;R&amp;"Book Antiqua,Bold"&amp;8 Page &amp;P of &amp;N</oddFooter>
      </headerFooter>
    </customSheetView>
    <customSheetView guid="{7A88FC7A-7690-48AB-B789-172043AFADC8}" showPageBreaks="1" showGridLines="0" printArea="1" view="pageBreakPreview">
      <selection activeCell="B75" sqref="B75:C75"/>
      <pageMargins left="0.75" right="0.63" top="0.57999999999999996" bottom="0.6" header="0.34" footer="0.35"/>
      <pageSetup orientation="portrait" r:id="rId13"/>
      <headerFooter alignWithMargins="0">
        <oddFooter>&amp;R&amp;"Book Antiqua,Bold"&amp;8 Page &amp;P of &amp;N</oddFooter>
      </headerFooter>
    </customSheetView>
    <customSheetView guid="{CB7CD015-9A92-451A-BEF4-2BC98E3768DD}" showPageBreaks="1" showGridLines="0" printArea="1" view="pageBreakPreview">
      <pageMargins left="0.75" right="0.63" top="0.57999999999999996" bottom="0.6" header="0.34" footer="0.35"/>
      <pageSetup orientation="portrait" r:id="rId14"/>
      <headerFooter alignWithMargins="0">
        <oddFooter>&amp;R&amp;"Book Antiqua,Bold"&amp;8 Page &amp;P of &amp;N</oddFooter>
      </headerFooter>
    </customSheetView>
    <customSheetView guid="{44C1C443-3199-4288-884A-D16AF7B2CD69}" showPageBreaks="1" showGridLines="0" printArea="1" view="pageBreakPreview">
      <pageMargins left="0.75" right="0.63" top="0.57999999999999996" bottom="0.6" header="0.34" footer="0.35"/>
      <pageSetup orientation="portrait" r:id="rId15"/>
      <headerFooter alignWithMargins="0">
        <oddFooter>&amp;R&amp;"Book Antiqua,Bold"&amp;8 Page &amp;P of &amp;N</oddFooter>
      </headerFooter>
    </customSheetView>
    <customSheetView guid="{82E8A0F5-0020-4355-95CF-28601763A783}" showPageBreaks="1" showGridLines="0" printArea="1" view="pageBreakPreview" topLeftCell="A4">
      <pageMargins left="0.75" right="0.63" top="0.57999999999999996" bottom="0.6" header="0.34" footer="0.35"/>
      <pageSetup orientation="portrait" r:id="rId16"/>
      <headerFooter alignWithMargins="0">
        <oddFooter>&amp;R&amp;"Book Antiqua,Bold"&amp;8 Page &amp;P of &amp;N</oddFooter>
      </headerFooter>
    </customSheetView>
    <customSheetView guid="{240327DD-375F-45D4-BA52-89AFD79FE6A1}" scale="60" showPageBreaks="1" showGridLines="0" printArea="1" view="pageBreakPreview">
      <pageMargins left="0.75" right="0.63" top="0.57999999999999996" bottom="0.6" header="0.34" footer="0.35"/>
      <pageSetup orientation="portrait" r:id="rId17"/>
      <headerFooter alignWithMargins="0">
        <oddFooter>&amp;R&amp;"Book Antiqua,Bold"&amp;8 Page &amp;P of &amp;N</oddFooter>
      </headerFooter>
    </customSheetView>
    <customSheetView guid="{DC28ED1E-3E35-4094-9C2B-5C0A1C1D459C}" showGridLines="0">
      <selection activeCell="E36" sqref="E36"/>
      <pageMargins left="0.75" right="0.63" top="0.57999999999999996" bottom="0.6" header="0.34" footer="0.35"/>
      <pageSetup orientation="portrait" r:id="rId18"/>
      <headerFooter alignWithMargins="0">
        <oddFooter>&amp;R&amp;"Book Antiqua,Bold"&amp;8 Page &amp;P of &amp;N</oddFooter>
      </headerFooter>
    </customSheetView>
    <customSheetView guid="{7A9EA6D6-4DDF-43D9-92E6-C6AFAD14E266}" showGridLines="0">
      <selection activeCell="A3" sqref="A3:E3"/>
      <pageMargins left="0.75" right="0.63" top="0.57999999999999996" bottom="0.6" header="0.34" footer="0.35"/>
      <pageSetup orientation="portrait" r:id="rId19"/>
      <headerFooter alignWithMargins="0">
        <oddFooter>&amp;R&amp;"Book Antiqua,Bold"&amp;8 Page &amp;P of &amp;N</oddFooter>
      </headerFooter>
    </customSheetView>
    <customSheetView guid="{43BCBF1E-CDCF-4541-8D79-87EDCECBC1FD}" scale="110" showGridLines="0">
      <selection activeCell="A3" sqref="A3:E3"/>
      <pageMargins left="0.75" right="0.63" top="0.57999999999999996" bottom="0.6" header="0.34" footer="0.35"/>
      <pageSetup orientation="portrait" r:id="rId20"/>
      <headerFooter alignWithMargins="0">
        <oddFooter>&amp;R&amp;"Book Antiqua,Bold"&amp;8 Page &amp;P of &amp;N</oddFooter>
      </headerFooter>
    </customSheetView>
    <customSheetView guid="{ECEBABD0-566A-41C4-AA9A-38EA30EFEDA8}" showGridLines="0" zeroValues="0" showRuler="0">
      <pageMargins left="0.75" right="0.63" top="0.55000000000000004" bottom="0.64" header="0.34" footer="0.38"/>
      <pageSetup orientation="portrait" r:id="rId21"/>
      <headerFooter alignWithMargins="0">
        <oddFooter>&amp;L&amp;8Tower Package-TW03, TL associated with Phase-I Generation Project in Orissa (Part-C)&amp;R&amp;"Book Antiqua,Bold"&amp;8Attachment-3(JV) TW03  /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22"/>
      <headerFooter alignWithMargins="0">
        <oddFooter>&amp;L&amp;8Tower Package-TW05, TL associated with Phase-I Generation Project in Orissa (Part-C)&amp;R&amp;"Book Antiqua,Bold"&amp;8 Page &amp;P of &amp;N</oddFooter>
      </headerFooter>
    </customSheetView>
    <customSheetView guid="{CD4CA1A8-824A-452F-BDBA-32A47C1B3013}" showGridLines="0">
      <selection activeCell="E1" sqref="E1"/>
      <pageMargins left="0.75" right="0.63" top="0.57999999999999996" bottom="0.6" header="0.34" footer="0.35"/>
      <pageSetup orientation="portrait" r:id="rId23"/>
      <headerFooter alignWithMargins="0">
        <oddFooter>&amp;R&amp;"Book Antiqua,Bold"&amp;8 Page &amp;P of &amp;N</oddFooter>
      </headerFooter>
    </customSheetView>
    <customSheetView guid="{494F6778-23FE-4AAC-B37D-6C7543FC13B9}" scale="110" showGridLines="0" topLeftCell="A16">
      <selection activeCell="A3" sqref="A3:E3"/>
      <pageMargins left="0.75" right="0.63" top="0.57999999999999996" bottom="0.6" header="0.34" footer="0.35"/>
      <pageSetup orientation="portrait" r:id="rId24"/>
      <headerFooter alignWithMargins="0">
        <oddFooter>&amp;R&amp;"Book Antiqua,Bold"&amp;8 Page &amp;P of &amp;N</oddFooter>
      </headerFooter>
    </customSheetView>
    <customSheetView guid="{F9FE2C60-2849-4C32-B532-2B1A89FFA9CD}" showGridLines="0" topLeftCell="A25">
      <pageMargins left="0.75" right="0.63" top="0.57999999999999996" bottom="0.6" header="0.34" footer="0.35"/>
      <pageSetup orientation="portrait" r:id="rId25"/>
      <headerFooter alignWithMargins="0">
        <oddFooter>&amp;R&amp;"Book Antiqua,Bold"&amp;8 Page &amp;P of &amp;N</oddFooter>
      </headerFooter>
    </customSheetView>
    <customSheetView guid="{FE4EC9C4-31B9-4D40-8323-5B16C3BC840F}" scale="60" showPageBreaks="1" showGridLines="0" printArea="1" view="pageBreakPreview" topLeftCell="A13">
      <pageMargins left="0.75" right="0.63" top="0.57999999999999996" bottom="0.6" header="0.34" footer="0.35"/>
      <pageSetup orientation="portrait" r:id="rId26"/>
      <headerFooter alignWithMargins="0">
        <oddFooter>&amp;R&amp;"Book Antiqua,Bold"&amp;8 Page &amp;P of &amp;N</oddFooter>
      </headerFooter>
    </customSheetView>
    <customSheetView guid="{82C64B11-1F50-45B5-B7BB-9F1DC733C833}" showPageBreaks="1" showGridLines="0" printArea="1" view="pageBreakPreview" topLeftCell="A16">
      <selection activeCell="B75" sqref="B75:C75"/>
      <pageMargins left="0.75" right="0.63" top="0.57999999999999996" bottom="0.6" header="0.34" footer="0.35"/>
      <pageSetup orientation="portrait" r:id="rId27"/>
      <headerFooter alignWithMargins="0">
        <oddFooter>&amp;R&amp;"Book Antiqua,Bold"&amp;8 Page &amp;P of &amp;N</oddFooter>
      </headerFooter>
    </customSheetView>
    <customSheetView guid="{CFBF18EC-8277-4311-991B-395AF21BB33B}" showPageBreaks="1" showGridLines="0" printArea="1" view="pageBreakPreview" topLeftCell="A3">
      <selection activeCell="B75" sqref="B75:C75"/>
      <pageMargins left="0.75" right="0.63" top="0.57999999999999996" bottom="0.6" header="0.34" footer="0.35"/>
      <pageSetup orientation="portrait" r:id="rId28"/>
      <headerFooter alignWithMargins="0">
        <oddFooter>&amp;R&amp;"Book Antiqua,Bold"&amp;8 Page &amp;P of &amp;N</oddFooter>
      </headerFooter>
    </customSheetView>
    <customSheetView guid="{AA750348-930C-43DE-ADD0-8D60980F5013}" showPageBreaks="1" showGridLines="0" printArea="1" view="pageBreakPreview" topLeftCell="A3">
      <selection activeCell="B75" sqref="B75:C75"/>
      <pageMargins left="0.75" right="0.63" top="0.57999999999999996" bottom="0.6" header="0.34" footer="0.35"/>
      <pageSetup orientation="portrait" r:id="rId29"/>
      <headerFooter alignWithMargins="0">
        <oddFooter>&amp;R&amp;"Book Antiqua,Bold"&amp;8 Page &amp;P of &amp;N</oddFooter>
      </headerFooter>
    </customSheetView>
    <customSheetView guid="{14C32814-5A59-4863-9FB1-822FBB75D7D1}" showPageBreaks="1" showGridLines="0" printArea="1" view="pageBreakPreview">
      <selection activeCell="B75" sqref="B75:C75"/>
      <pageMargins left="0.75" right="0.63" top="0.57999999999999996" bottom="0.6" header="0.34" footer="0.35"/>
      <pageSetup orientation="portrait" r:id="rId30"/>
      <headerFooter alignWithMargins="0">
        <oddFooter>&amp;R&amp;"Book Antiqua,Bold"&amp;8 Page &amp;P of &amp;N</oddFooter>
      </headerFooter>
    </customSheetView>
    <customSheetView guid="{1F125E51-1799-42D0-B41E-DC039BB17D59}" showPageBreaks="1" showGridLines="0" printArea="1" view="pageBreakPreview">
      <selection activeCell="A3" sqref="A3:E3"/>
      <pageMargins left="0.75" right="0.63" top="0.57999999999999996" bottom="0.6" header="0.34" footer="0.35"/>
      <pageSetup orientation="portrait" r:id="rId31"/>
      <headerFooter alignWithMargins="0">
        <oddFooter>&amp;R&amp;"Book Antiqua,Bold"&amp;8 Page &amp;P of &amp;N</oddFooter>
      </headerFooter>
    </customSheetView>
    <customSheetView guid="{77353208-2D17-4D2E-ADE3-4F168F350B73}" showPageBreaks="1" showGridLines="0" printArea="1" view="pageBreakPreview">
      <selection activeCell="A2" sqref="A2"/>
      <pageMargins left="0.75" right="0.63" top="0.57999999999999996" bottom="0.6" header="0.34" footer="0.35"/>
      <pageSetup orientation="portrait" r:id="rId32"/>
      <headerFooter alignWithMargins="0">
        <oddFooter>&amp;R&amp;"Book Antiqua,Bold"&amp;8 Page &amp;P of &amp;N</oddFooter>
      </headerFooter>
    </customSheetView>
    <customSheetView guid="{010B040B-83D1-42E5-9354-A9BE9113BDAC}" showPageBreaks="1" showGridLines="0" printArea="1" view="pageBreakPreview">
      <selection activeCell="E14" sqref="E14"/>
      <pageMargins left="0.75" right="0.63" top="0.57999999999999996" bottom="0.6" header="0.34" footer="0.35"/>
      <pageSetup orientation="portrait" r:id="rId33"/>
      <headerFooter alignWithMargins="0">
        <oddFooter>&amp;R&amp;"Book Antiqua,Bold"&amp;8 Page &amp;P of &amp;N</oddFooter>
      </headerFooter>
    </customSheetView>
    <customSheetView guid="{FC200EB0-6614-47DB-96CE-7610471486D9}" showPageBreaks="1" showGridLines="0" printArea="1" view="pageBreakPreview">
      <selection activeCell="E14" sqref="E14"/>
      <pageMargins left="0.75" right="0.63" top="0.57999999999999996" bottom="0.6" header="0.34" footer="0.35"/>
      <pageSetup orientation="portrait" r:id="rId34"/>
      <headerFooter alignWithMargins="0">
        <oddFooter>&amp;R&amp;"Book Antiqua,Bold"&amp;8 Page &amp;P of &amp;N</oddFooter>
      </headerFooter>
    </customSheetView>
    <customSheetView guid="{35C772BD-8F05-4A18-BEC8-6AF744E22539}" showPageBreaks="1" showGridLines="0" printArea="1" view="pageBreakPreview">
      <selection activeCell="E14" sqref="E14"/>
      <pageMargins left="0.75" right="0.63" top="0.57999999999999996" bottom="0.6" header="0.34" footer="0.35"/>
      <pageSetup orientation="portrait" r:id="rId35"/>
      <headerFooter alignWithMargins="0">
        <oddFooter>&amp;R&amp;"Book Antiqua,Bold"&amp;8 Page &amp;P of &amp;N</oddFooter>
      </headerFooter>
    </customSheetView>
    <customSheetView guid="{FADCBE67-C557-4BB1-9129-D4D2EFCC4742}" showPageBreaks="1" showGridLines="0" printArea="1" view="pageBreakPreview" topLeftCell="A7">
      <selection activeCell="A5" sqref="A5:E5"/>
      <pageMargins left="0.75" right="0.63" top="0.57999999999999996" bottom="0.6" header="0.34" footer="0.35"/>
      <pageSetup orientation="portrait" r:id="rId36"/>
      <headerFooter alignWithMargins="0">
        <oddFooter>&amp;R&amp;"Book Antiqua,Bold"&amp;8 Page &amp;P of &amp;N</oddFooter>
      </headerFooter>
    </customSheetView>
    <customSheetView guid="{E1B28BB1-ED8F-4C22-9AA1-AB162FCA7917}" showPageBreaks="1" showGridLines="0" printArea="1" view="pageBreakPreview">
      <selection activeCell="A5" sqref="A5:E5"/>
      <pageMargins left="0.75" right="0.63" top="0.57999999999999996" bottom="0.6" header="0.34" footer="0.35"/>
      <pageSetup orientation="portrait" r:id="rId37"/>
      <headerFooter alignWithMargins="0">
        <oddFooter>&amp;R&amp;"Book Antiqua,Bold"&amp;8 Page &amp;P of &amp;N</oddFooter>
      </headerFooter>
    </customSheetView>
  </customSheetViews>
  <mergeCells count="8">
    <mergeCell ref="A3:E3"/>
    <mergeCell ref="A5:E5"/>
    <mergeCell ref="A15:E15"/>
    <mergeCell ref="B9:D9"/>
    <mergeCell ref="B10:D10"/>
    <mergeCell ref="B11:D11"/>
    <mergeCell ref="B12:D12"/>
    <mergeCell ref="A8:D8"/>
  </mergeCells>
  <phoneticPr fontId="6" type="noConversion"/>
  <pageMargins left="0.75" right="0.63" top="0.57999999999999996" bottom="0.6" header="0.34" footer="0.35"/>
  <pageSetup orientation="portrait" r:id="rId38"/>
  <headerFooter alignWithMargins="0">
    <oddFooter>&amp;R&amp;"Book Antiqua,Bold"&amp;8 Page &amp;P of &amp;N</oddFooter>
  </headerFooter>
  <drawing r:id="rId3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EBD5-AAF6-4C18-8C35-E2B839E9869D}">
  <dimension ref="A1:J64"/>
  <sheetViews>
    <sheetView view="pageBreakPreview" topLeftCell="A18" zoomScale="90" zoomScaleNormal="90" zoomScaleSheetLayoutView="90" workbookViewId="0">
      <selection activeCell="M54" sqref="M54"/>
    </sheetView>
  </sheetViews>
  <sheetFormatPr defaultRowHeight="16.5"/>
  <cols>
    <col min="1" max="1" width="12.140625" style="30" customWidth="1"/>
    <col min="2" max="2" width="20.5703125" style="30" customWidth="1"/>
    <col min="3" max="3" width="11.42578125" style="30" customWidth="1"/>
    <col min="4" max="4" width="16.5703125" style="30" customWidth="1"/>
    <col min="5" max="5" width="9.42578125" style="30" customWidth="1"/>
    <col min="6" max="6" width="8.42578125" style="25" customWidth="1"/>
    <col min="7" max="7" width="10.7109375" style="25" customWidth="1"/>
    <col min="8" max="8" width="24.85546875" style="26" customWidth="1"/>
    <col min="9" max="16384" width="9.140625" style="26"/>
  </cols>
  <sheetData>
    <row r="1" spans="1:8" s="88" customFormat="1" ht="21.75" customHeight="1">
      <c r="A1" s="877" t="str">
        <f>Cover!B3</f>
        <v>Specification No.: CC/NT/W-MISC/DOM/A06/26/08429</v>
      </c>
      <c r="B1" s="877"/>
      <c r="C1" s="877"/>
      <c r="D1" s="877"/>
      <c r="E1" s="568"/>
      <c r="F1" s="569"/>
      <c r="G1" s="569"/>
      <c r="H1" s="570" t="s">
        <v>711</v>
      </c>
    </row>
    <row r="2" spans="1:8" ht="15" customHeight="1"/>
    <row r="3" spans="1:8" ht="60.75" customHeight="1">
      <c r="A3" s="878" t="str">
        <f>Basic!B1</f>
        <v>Package P01 for Development of Pole Structures for 765 kV D/C Transmission Lines.</v>
      </c>
      <c r="B3" s="879"/>
      <c r="C3" s="879"/>
      <c r="D3" s="879"/>
      <c r="E3" s="879"/>
      <c r="F3" s="879"/>
      <c r="G3" s="879"/>
      <c r="H3" s="879"/>
    </row>
    <row r="4" spans="1:8" ht="15" customHeight="1">
      <c r="A4" s="29"/>
      <c r="G4" s="31"/>
    </row>
    <row r="5" spans="1:8" ht="20.100000000000001" customHeight="1">
      <c r="A5" s="880" t="s">
        <v>368</v>
      </c>
      <c r="B5" s="880"/>
      <c r="C5" s="880"/>
      <c r="D5" s="880"/>
      <c r="E5" s="880"/>
      <c r="F5" s="880"/>
      <c r="G5" s="880"/>
      <c r="H5" s="880"/>
    </row>
    <row r="6" spans="1:8" ht="12.75" customHeight="1">
      <c r="A6" s="33"/>
      <c r="G6" s="31"/>
    </row>
    <row r="7" spans="1:8" ht="20.100000000000001" customHeight="1">
      <c r="A7" s="34" t="str">
        <f>'[3]Attach 3(JV)'!A7</f>
        <v>Bidder’s Name and Address :</v>
      </c>
      <c r="E7" s="30" t="s">
        <v>346</v>
      </c>
      <c r="G7" s="31"/>
    </row>
    <row r="8" spans="1:8" ht="36" customHeight="1">
      <c r="A8" s="615">
        <f>'Names of Bidder'!D13</f>
        <v>0</v>
      </c>
      <c r="B8" s="615"/>
      <c r="C8" s="615"/>
      <c r="D8" s="615"/>
      <c r="E8" s="30" t="s">
        <v>348</v>
      </c>
      <c r="G8" s="31"/>
    </row>
    <row r="9" spans="1:8" ht="20.100000000000001" customHeight="1">
      <c r="A9" s="12" t="s">
        <v>347</v>
      </c>
      <c r="B9" s="619">
        <f>'Names of Bidder'!D13</f>
        <v>0</v>
      </c>
      <c r="C9" s="619"/>
      <c r="D9" s="619"/>
      <c r="E9" s="30" t="s">
        <v>350</v>
      </c>
      <c r="G9" s="31"/>
    </row>
    <row r="10" spans="1:8" ht="20.100000000000001" customHeight="1">
      <c r="A10" s="12" t="s">
        <v>349</v>
      </c>
      <c r="B10" s="619">
        <f>'Names of Bidder'!D14</f>
        <v>0</v>
      </c>
      <c r="C10" s="619"/>
      <c r="D10" s="619"/>
      <c r="E10" s="30" t="s">
        <v>176</v>
      </c>
      <c r="G10" s="31"/>
    </row>
    <row r="11" spans="1:8" ht="20.100000000000001" customHeight="1">
      <c r="B11" s="619">
        <f>'Names of Bidder'!D15</f>
        <v>0</v>
      </c>
      <c r="C11" s="619"/>
      <c r="D11" s="619"/>
      <c r="E11" s="30" t="s">
        <v>351</v>
      </c>
    </row>
    <row r="12" spans="1:8" ht="20.100000000000001" customHeight="1">
      <c r="A12" s="33"/>
      <c r="B12" s="619">
        <f>'Names of Bidder'!D16</f>
        <v>0</v>
      </c>
      <c r="C12" s="619"/>
      <c r="D12" s="619"/>
      <c r="E12" s="11"/>
    </row>
    <row r="13" spans="1:8" ht="13.5" customHeight="1">
      <c r="A13" s="33"/>
      <c r="B13" s="136"/>
      <c r="C13" s="136"/>
      <c r="D13" s="136"/>
    </row>
    <row r="14" spans="1:8" ht="20.100000000000001" customHeight="1">
      <c r="A14" s="30" t="s">
        <v>341</v>
      </c>
    </row>
    <row r="15" spans="1:8" ht="15" customHeight="1">
      <c r="A15" s="33"/>
    </row>
    <row r="16" spans="1:8" ht="62.25" customHeight="1">
      <c r="A16" s="881" t="s">
        <v>717</v>
      </c>
      <c r="B16" s="881"/>
      <c r="C16" s="881"/>
      <c r="D16" s="881"/>
      <c r="E16" s="881"/>
      <c r="F16" s="881"/>
      <c r="G16" s="881"/>
      <c r="H16" s="881"/>
    </row>
    <row r="17" spans="1:8" ht="14.25" customHeight="1">
      <c r="A17" s="33"/>
      <c r="B17" s="33"/>
      <c r="C17" s="33"/>
      <c r="D17" s="33"/>
      <c r="E17" s="33"/>
      <c r="F17" s="35"/>
      <c r="G17" s="35"/>
    </row>
    <row r="18" spans="1:8" ht="41.25" customHeight="1">
      <c r="A18" s="882" t="s">
        <v>345</v>
      </c>
      <c r="B18" s="882" t="s">
        <v>718</v>
      </c>
      <c r="C18" s="882"/>
      <c r="D18" s="882"/>
      <c r="E18" s="883" t="s">
        <v>719</v>
      </c>
      <c r="F18" s="883"/>
      <c r="G18" s="883"/>
      <c r="H18" s="883"/>
    </row>
    <row r="19" spans="1:8" ht="27" customHeight="1">
      <c r="A19" s="882"/>
      <c r="B19" s="882"/>
      <c r="C19" s="882"/>
      <c r="D19" s="882"/>
      <c r="E19" s="883" t="s">
        <v>720</v>
      </c>
      <c r="F19" s="883"/>
      <c r="G19" s="883"/>
      <c r="H19" s="576" t="s">
        <v>729</v>
      </c>
    </row>
    <row r="20" spans="1:8" ht="20.100000000000001" customHeight="1">
      <c r="A20" s="578">
        <v>1</v>
      </c>
      <c r="B20" s="876" t="s">
        <v>721</v>
      </c>
      <c r="C20" s="876"/>
      <c r="D20" s="876"/>
      <c r="E20" s="884"/>
      <c r="F20" s="884"/>
      <c r="G20" s="884"/>
      <c r="H20" s="134"/>
    </row>
    <row r="21" spans="1:8" ht="20.100000000000001" customHeight="1">
      <c r="A21" s="578">
        <v>2</v>
      </c>
      <c r="B21" s="876" t="s">
        <v>722</v>
      </c>
      <c r="C21" s="876"/>
      <c r="D21" s="876"/>
      <c r="E21" s="884"/>
      <c r="F21" s="884"/>
      <c r="G21" s="884"/>
      <c r="H21" s="577"/>
    </row>
    <row r="22" spans="1:8" ht="20.100000000000001" customHeight="1">
      <c r="A22" s="578">
        <v>3</v>
      </c>
      <c r="B22" s="876" t="s">
        <v>723</v>
      </c>
      <c r="C22" s="876"/>
      <c r="D22" s="876"/>
      <c r="E22" s="884"/>
      <c r="F22" s="884"/>
      <c r="G22" s="884"/>
      <c r="H22" s="577"/>
    </row>
    <row r="23" spans="1:8" ht="20.100000000000001" hidden="1" customHeight="1">
      <c r="A23" s="578">
        <v>2</v>
      </c>
      <c r="B23" s="876"/>
      <c r="C23" s="876"/>
      <c r="D23" s="876"/>
      <c r="E23" s="885"/>
      <c r="F23" s="885"/>
      <c r="G23" s="885"/>
      <c r="H23" s="885"/>
    </row>
    <row r="24" spans="1:8" ht="20.100000000000001" hidden="1" customHeight="1">
      <c r="A24" s="578"/>
      <c r="B24" s="876"/>
      <c r="C24" s="876"/>
      <c r="D24" s="876"/>
      <c r="E24" s="884"/>
      <c r="F24" s="884"/>
      <c r="G24" s="884"/>
      <c r="H24" s="884"/>
    </row>
    <row r="25" spans="1:8" ht="20.100000000000001" hidden="1" customHeight="1">
      <c r="A25" s="578"/>
      <c r="B25" s="876"/>
      <c r="C25" s="876"/>
      <c r="D25" s="876"/>
      <c r="E25" s="884"/>
      <c r="F25" s="884"/>
      <c r="G25" s="884"/>
      <c r="H25" s="884"/>
    </row>
    <row r="26" spans="1:8" ht="20.100000000000001" hidden="1" customHeight="1">
      <c r="A26" s="578">
        <v>3</v>
      </c>
      <c r="B26" s="876"/>
      <c r="C26" s="876"/>
      <c r="D26" s="876"/>
      <c r="E26" s="885"/>
      <c r="F26" s="885"/>
      <c r="G26" s="885"/>
      <c r="H26" s="885"/>
    </row>
    <row r="27" spans="1:8" ht="20.100000000000001" hidden="1" customHeight="1">
      <c r="A27" s="578"/>
      <c r="B27" s="876"/>
      <c r="C27" s="876"/>
      <c r="D27" s="876"/>
      <c r="E27" s="884"/>
      <c r="F27" s="884"/>
      <c r="G27" s="884"/>
      <c r="H27" s="884"/>
    </row>
    <row r="28" spans="1:8" ht="20.100000000000001" hidden="1" customHeight="1">
      <c r="A28" s="578"/>
      <c r="B28" s="876"/>
      <c r="C28" s="876"/>
      <c r="D28" s="876"/>
      <c r="E28" s="884"/>
      <c r="F28" s="884"/>
      <c r="G28" s="884"/>
      <c r="H28" s="884"/>
    </row>
    <row r="29" spans="1:8" ht="20.100000000000001" hidden="1" customHeight="1">
      <c r="A29" s="578">
        <v>4</v>
      </c>
      <c r="B29" s="876"/>
      <c r="C29" s="876"/>
      <c r="D29" s="876"/>
      <c r="E29" s="885"/>
      <c r="F29" s="885"/>
      <c r="G29" s="885"/>
      <c r="H29" s="885"/>
    </row>
    <row r="30" spans="1:8" ht="20.100000000000001" hidden="1" customHeight="1">
      <c r="A30" s="578"/>
      <c r="B30" s="876"/>
      <c r="C30" s="876"/>
      <c r="D30" s="876"/>
      <c r="E30" s="884"/>
      <c r="F30" s="884"/>
      <c r="G30" s="884"/>
      <c r="H30" s="884"/>
    </row>
    <row r="31" spans="1:8" ht="20.100000000000001" hidden="1" customHeight="1">
      <c r="A31" s="578"/>
      <c r="B31" s="876"/>
      <c r="C31" s="876"/>
      <c r="D31" s="876"/>
      <c r="E31" s="884"/>
      <c r="F31" s="884"/>
      <c r="G31" s="884"/>
      <c r="H31" s="884"/>
    </row>
    <row r="32" spans="1:8" ht="33.75" customHeight="1">
      <c r="A32" s="578">
        <v>4</v>
      </c>
      <c r="B32" s="876" t="s">
        <v>724</v>
      </c>
      <c r="C32" s="876"/>
      <c r="D32" s="876"/>
      <c r="E32" s="884"/>
      <c r="F32" s="884"/>
      <c r="G32" s="884"/>
      <c r="H32" s="579"/>
    </row>
    <row r="33" spans="1:10" ht="20.100000000000001" customHeight="1">
      <c r="A33" s="578">
        <v>5</v>
      </c>
      <c r="B33" s="876" t="s">
        <v>725</v>
      </c>
      <c r="C33" s="876"/>
      <c r="D33" s="876"/>
      <c r="E33" s="884"/>
      <c r="F33" s="884"/>
      <c r="G33" s="884"/>
      <c r="H33" s="579"/>
    </row>
    <row r="34" spans="1:10" ht="42" customHeight="1">
      <c r="A34" s="578">
        <v>6</v>
      </c>
      <c r="B34" s="876" t="s">
        <v>726</v>
      </c>
      <c r="C34" s="876"/>
      <c r="D34" s="876"/>
      <c r="E34" s="886"/>
      <c r="F34" s="886"/>
      <c r="G34" s="886"/>
      <c r="H34" s="134"/>
    </row>
    <row r="35" spans="1:10" ht="20.100000000000001" customHeight="1">
      <c r="A35" s="578">
        <v>7</v>
      </c>
      <c r="B35" s="876" t="s">
        <v>727</v>
      </c>
      <c r="C35" s="876"/>
      <c r="D35" s="876"/>
      <c r="E35" s="884"/>
      <c r="F35" s="884"/>
      <c r="G35" s="884"/>
      <c r="H35" s="134"/>
    </row>
    <row r="36" spans="1:10" ht="20.100000000000001" customHeight="1">
      <c r="A36" s="578">
        <v>8</v>
      </c>
      <c r="B36" s="876" t="s">
        <v>728</v>
      </c>
      <c r="C36" s="876"/>
      <c r="D36" s="876"/>
      <c r="E36" s="884"/>
      <c r="F36" s="884"/>
      <c r="G36" s="884"/>
      <c r="H36" s="577"/>
    </row>
    <row r="37" spans="1:10" ht="20.100000000000001" hidden="1" customHeight="1">
      <c r="A37" s="43">
        <v>6</v>
      </c>
      <c r="B37" s="887" t="s">
        <v>371</v>
      </c>
      <c r="C37" s="887"/>
      <c r="D37" s="887"/>
      <c r="E37" s="888"/>
      <c r="F37" s="889"/>
      <c r="G37" s="889"/>
      <c r="H37" s="890"/>
    </row>
    <row r="38" spans="1:10" ht="20.100000000000001" hidden="1" customHeight="1">
      <c r="A38" s="885">
        <v>7</v>
      </c>
      <c r="B38" s="891" t="s">
        <v>372</v>
      </c>
      <c r="C38" s="891"/>
      <c r="D38" s="891"/>
      <c r="E38" s="892"/>
      <c r="F38" s="893"/>
      <c r="G38" s="893"/>
      <c r="H38" s="894"/>
    </row>
    <row r="39" spans="1:10" ht="20.100000000000001" hidden="1" customHeight="1">
      <c r="A39" s="885"/>
      <c r="B39" s="895" t="s">
        <v>369</v>
      </c>
      <c r="C39" s="895"/>
      <c r="D39" s="895"/>
      <c r="E39" s="896"/>
      <c r="F39" s="897"/>
      <c r="G39" s="897"/>
      <c r="H39" s="898"/>
    </row>
    <row r="40" spans="1:10" ht="20.100000000000001" hidden="1" customHeight="1">
      <c r="A40" s="885"/>
      <c r="B40" s="899" t="s">
        <v>370</v>
      </c>
      <c r="C40" s="899"/>
      <c r="D40" s="899"/>
      <c r="E40" s="900"/>
      <c r="F40" s="901"/>
      <c r="G40" s="901"/>
      <c r="H40" s="902"/>
    </row>
    <row r="41" spans="1:10" ht="20.100000000000001" hidden="1" customHeight="1">
      <c r="A41" s="885">
        <v>8</v>
      </c>
      <c r="B41" s="891" t="s">
        <v>373</v>
      </c>
      <c r="C41" s="891"/>
      <c r="D41" s="891"/>
      <c r="E41" s="892"/>
      <c r="F41" s="893"/>
      <c r="G41" s="893"/>
      <c r="H41" s="894"/>
    </row>
    <row r="42" spans="1:10" ht="20.100000000000001" hidden="1" customHeight="1">
      <c r="A42" s="885"/>
      <c r="B42" s="895" t="s">
        <v>369</v>
      </c>
      <c r="C42" s="895"/>
      <c r="D42" s="895"/>
      <c r="E42" s="903"/>
      <c r="F42" s="904"/>
      <c r="G42" s="904"/>
      <c r="H42" s="905"/>
    </row>
    <row r="43" spans="1:10" ht="20.100000000000001" hidden="1" customHeight="1">
      <c r="A43" s="885"/>
      <c r="B43" s="899" t="s">
        <v>370</v>
      </c>
      <c r="C43" s="899"/>
      <c r="D43" s="899"/>
      <c r="E43" s="900"/>
      <c r="F43" s="901"/>
      <c r="G43" s="901"/>
      <c r="H43" s="902"/>
    </row>
    <row r="44" spans="1:10" ht="20.100000000000001" hidden="1" customHeight="1">
      <c r="A44" s="885">
        <v>9</v>
      </c>
      <c r="B44" s="891" t="s">
        <v>374</v>
      </c>
      <c r="C44" s="891"/>
      <c r="D44" s="891"/>
      <c r="E44" s="892"/>
      <c r="F44" s="893"/>
      <c r="G44" s="893"/>
      <c r="H44" s="894"/>
    </row>
    <row r="45" spans="1:10" ht="20.100000000000001" hidden="1" customHeight="1">
      <c r="A45" s="885"/>
      <c r="B45" s="895" t="s">
        <v>369</v>
      </c>
      <c r="C45" s="895"/>
      <c r="D45" s="895"/>
      <c r="E45" s="903"/>
      <c r="F45" s="904"/>
      <c r="G45" s="904"/>
      <c r="H45" s="905"/>
    </row>
    <row r="46" spans="1:10" ht="21.75" hidden="1" customHeight="1">
      <c r="A46" s="908"/>
      <c r="B46" s="909" t="s">
        <v>370</v>
      </c>
      <c r="C46" s="909"/>
      <c r="D46" s="909"/>
      <c r="E46" s="910"/>
      <c r="F46" s="911"/>
      <c r="G46" s="911"/>
      <c r="H46" s="911"/>
      <c r="I46" s="571"/>
      <c r="J46" s="572"/>
    </row>
    <row r="47" spans="1:10" ht="15" customHeight="1">
      <c r="A47" s="906"/>
      <c r="B47" s="906"/>
      <c r="C47" s="906"/>
      <c r="D47" s="906"/>
      <c r="E47" s="906"/>
      <c r="F47" s="30"/>
      <c r="G47" s="31"/>
    </row>
    <row r="48" spans="1:10" ht="18" customHeight="1">
      <c r="A48" s="906" t="str">
        <f>IF(E36&gt;12,"You are exceeding the completion schedule of 12 months as specified in the bidding documents.","")</f>
        <v/>
      </c>
      <c r="B48" s="906"/>
      <c r="C48" s="906"/>
      <c r="D48" s="906"/>
      <c r="E48" s="906"/>
    </row>
    <row r="49" spans="1:8" ht="18" customHeight="1">
      <c r="A49" s="573"/>
      <c r="B49" s="573"/>
      <c r="C49" s="573"/>
      <c r="D49" s="573"/>
      <c r="E49" s="573"/>
    </row>
    <row r="50" spans="1:8" ht="29.25" customHeight="1">
      <c r="A50" s="37" t="s">
        <v>6</v>
      </c>
      <c r="B50" s="73">
        <f>'Names of Bidder'!D35</f>
        <v>0</v>
      </c>
      <c r="D50" s="38"/>
      <c r="E50" s="574"/>
      <c r="F50" s="38" t="s">
        <v>4</v>
      </c>
      <c r="G50" s="128">
        <f>'Names of Bidder'!D32</f>
        <v>0</v>
      </c>
    </row>
    <row r="51" spans="1:8" ht="22.5" customHeight="1">
      <c r="A51" s="37" t="s">
        <v>7</v>
      </c>
      <c r="B51" s="265">
        <f>'Names of Bidder'!D36</f>
        <v>0</v>
      </c>
      <c r="D51" s="38"/>
      <c r="E51" s="574"/>
      <c r="F51" s="38" t="s">
        <v>5</v>
      </c>
      <c r="G51" s="128">
        <f>'Names of Bidder'!D33</f>
        <v>0</v>
      </c>
    </row>
    <row r="52" spans="1:8" ht="8.25" customHeight="1">
      <c r="D52" s="38"/>
      <c r="E52" s="40"/>
    </row>
    <row r="53" spans="1:8" ht="12" customHeight="1">
      <c r="A53" s="39"/>
    </row>
    <row r="54" spans="1:8" ht="61.5" customHeight="1">
      <c r="A54" s="45" t="s">
        <v>377</v>
      </c>
      <c r="B54" s="907" t="s">
        <v>376</v>
      </c>
      <c r="C54" s="907"/>
      <c r="D54" s="907"/>
      <c r="E54" s="907"/>
      <c r="F54" s="907"/>
      <c r="G54" s="907"/>
      <c r="H54" s="907"/>
    </row>
    <row r="55" spans="1:8" ht="20.100000000000001" customHeight="1"/>
    <row r="56" spans="1:8" ht="20.100000000000001" customHeight="1">
      <c r="A56" s="39"/>
    </row>
    <row r="57" spans="1:8" ht="20.100000000000001" customHeight="1"/>
    <row r="58" spans="1:8" ht="20.100000000000001" customHeight="1">
      <c r="A58" s="39"/>
    </row>
    <row r="59" spans="1:8" ht="20.100000000000001" customHeight="1"/>
    <row r="60" spans="1:8" ht="20.100000000000001" customHeight="1">
      <c r="A60" s="39"/>
    </row>
    <row r="61" spans="1:8" ht="20.100000000000001" customHeight="1"/>
    <row r="62" spans="1:8" ht="20.100000000000001" customHeight="1"/>
    <row r="63" spans="1:8" ht="20.100000000000001" customHeight="1"/>
    <row r="64" spans="1:8" ht="20.100000000000001" customHeight="1"/>
  </sheetData>
  <sheetProtection algorithmName="SHA-512" hashValue="0ZKfWR0EQIyaKHsE7Iudm9NNnwCkvvfvW9kVSv1ZssM/obHNJU0qHmb8Elq35VWVzZYz8VwdPhOr1Wv7IwyEwg==" saltValue="Qjs9iMqvlOa0W7Z60V29vw==" spinCount="100000" sheet="1" objects="1" scenarios="1"/>
  <mergeCells count="73">
    <mergeCell ref="A47:E47"/>
    <mergeCell ref="A48:E48"/>
    <mergeCell ref="B54:H54"/>
    <mergeCell ref="A44:A46"/>
    <mergeCell ref="B44:D44"/>
    <mergeCell ref="E44:H44"/>
    <mergeCell ref="B45:D45"/>
    <mergeCell ref="E45:H45"/>
    <mergeCell ref="B46:D46"/>
    <mergeCell ref="E46:H46"/>
    <mergeCell ref="A41:A43"/>
    <mergeCell ref="B41:D41"/>
    <mergeCell ref="E41:H41"/>
    <mergeCell ref="B42:D42"/>
    <mergeCell ref="E42:H42"/>
    <mergeCell ref="B43:D43"/>
    <mergeCell ref="E43:H43"/>
    <mergeCell ref="B37:D37"/>
    <mergeCell ref="E37:H37"/>
    <mergeCell ref="A38:A40"/>
    <mergeCell ref="B38:D38"/>
    <mergeCell ref="E38:H38"/>
    <mergeCell ref="B39:D39"/>
    <mergeCell ref="E39:H39"/>
    <mergeCell ref="B40:D40"/>
    <mergeCell ref="E40:H40"/>
    <mergeCell ref="B32:D32"/>
    <mergeCell ref="B36:D36"/>
    <mergeCell ref="E32:G32"/>
    <mergeCell ref="E34:G34"/>
    <mergeCell ref="E35:G35"/>
    <mergeCell ref="E36:G36"/>
    <mergeCell ref="E33:G33"/>
    <mergeCell ref="B29:D29"/>
    <mergeCell ref="E29:H29"/>
    <mergeCell ref="B30:D30"/>
    <mergeCell ref="E30:H30"/>
    <mergeCell ref="B31:D31"/>
    <mergeCell ref="E31:H31"/>
    <mergeCell ref="B26:D26"/>
    <mergeCell ref="E26:H26"/>
    <mergeCell ref="B27:D27"/>
    <mergeCell ref="E27:H27"/>
    <mergeCell ref="B28:D28"/>
    <mergeCell ref="E28:H28"/>
    <mergeCell ref="B23:D23"/>
    <mergeCell ref="E23:H23"/>
    <mergeCell ref="B24:D24"/>
    <mergeCell ref="E24:H24"/>
    <mergeCell ref="B25:D25"/>
    <mergeCell ref="E25:H25"/>
    <mergeCell ref="B20:D20"/>
    <mergeCell ref="B21:D21"/>
    <mergeCell ref="B22:D22"/>
    <mergeCell ref="E20:G20"/>
    <mergeCell ref="E21:G21"/>
    <mergeCell ref="E22:G22"/>
    <mergeCell ref="B10:D10"/>
    <mergeCell ref="B33:D33"/>
    <mergeCell ref="B34:D34"/>
    <mergeCell ref="B35:D35"/>
    <mergeCell ref="A1:D1"/>
    <mergeCell ref="A3:H3"/>
    <mergeCell ref="A5:H5"/>
    <mergeCell ref="A8:D8"/>
    <mergeCell ref="B9:D9"/>
    <mergeCell ref="B11:D11"/>
    <mergeCell ref="B12:D12"/>
    <mergeCell ref="A16:H16"/>
    <mergeCell ref="A18:A19"/>
    <mergeCell ref="B18:D19"/>
    <mergeCell ref="E18:H18"/>
    <mergeCell ref="E19:G19"/>
  </mergeCells>
  <dataValidations count="5">
    <dataValidation type="whole" operator="lessThanOrEqual" allowBlank="1" showInputMessage="1" showErrorMessage="1" error="Enter period in numeric figure only !" sqref="E36:G36 H36" xr:uid="{4176C8E1-F91A-4832-900B-2992082BA62C}">
      <formula1>12</formula1>
    </dataValidation>
    <dataValidation type="whole" operator="lessThanOrEqual" allowBlank="1" showInputMessage="1" showErrorMessage="1" prompt="Completion period should not exceed 14 months" sqref="E46:H46" xr:uid="{16AE6D88-69E8-4DCC-881C-CB9E9714DB2C}">
      <formula1>14</formula1>
    </dataValidation>
    <dataValidation type="decimal" allowBlank="1" showInputMessage="1" showErrorMessage="1" error="Enter period in numeric figure only !" sqref="F26:G26 E43:G45 F23:G23 E37:G41 F29:G31 E21:E32 E34:E35" xr:uid="{BDD82127-E1AE-47CD-A6D0-05EEF54FA074}">
      <formula1>0</formula1>
      <formula2>100</formula2>
    </dataValidation>
    <dataValidation type="whole" operator="lessThanOrEqual" allowBlank="1" showInputMessage="1" showErrorMessage="1" error="The completion period shall not exceed 15 months" prompt="The completion period shall not exceed 15 months" sqref="I46:J46" xr:uid="{8ECF6CF3-C849-4B9E-BD12-B6C58F37B576}">
      <formula1>15</formula1>
    </dataValidation>
    <dataValidation type="whole" operator="lessThanOrEqual" allowBlank="1" showInputMessage="1" showErrorMessage="1" error="The Testing &amp; Commissioning period shall not exceed 15 months_x000a_" prompt="The Testing &amp; Commissioning period shall not exceed 15 months" sqref="E42:G42" xr:uid="{8484A398-9D4F-4010-83B1-4446E220B1E6}">
      <formula1>15</formula1>
    </dataValidation>
  </dataValidations>
  <pageMargins left="0.7" right="0.7" top="0.75" bottom="0.75" header="0.3" footer="0.3"/>
  <pageSetup paperSize="9" scale="6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indexed="58"/>
  </sheetPr>
  <dimension ref="A1:I30"/>
  <sheetViews>
    <sheetView showGridLines="0" view="pageBreakPreview" topLeftCell="A3" zoomScaleNormal="100" zoomScaleSheetLayoutView="100" workbookViewId="0">
      <selection activeCell="A5" sqref="A5:E5"/>
    </sheetView>
  </sheetViews>
  <sheetFormatPr defaultRowHeight="16.5"/>
  <cols>
    <col min="1" max="1" width="15.7109375" style="4" customWidth="1"/>
    <col min="2" max="2" width="20.5703125" style="4" customWidth="1"/>
    <col min="3" max="3" width="11.42578125" style="4" customWidth="1"/>
    <col min="4" max="4" width="13.28515625" style="4" customWidth="1"/>
    <col min="5" max="5" width="39.28515625" style="4" customWidth="1"/>
    <col min="6" max="8" width="9.140625" style="1" customWidth="1"/>
  </cols>
  <sheetData>
    <row r="1" spans="1:9">
      <c r="A1" s="22" t="str">
        <f>Basic!A3&amp;Basic!B3</f>
        <v>Specification No. :CC/NT/W-MISC/DOM/A06/26/08429</v>
      </c>
      <c r="B1" s="18"/>
      <c r="C1" s="18"/>
      <c r="D1" s="18"/>
      <c r="E1" s="19" t="str">
        <f>"Attachment-10 "</f>
        <v xml:space="preserve">Attachment-10 </v>
      </c>
    </row>
    <row r="3" spans="1:9" ht="91.5" customHeight="1">
      <c r="A3" s="914" t="str">
        <f>'Attach 3(JV)'!A3</f>
        <v>Package P01 for Development of Pole Structures for 765 kV D/C Transmission Lines.</v>
      </c>
      <c r="B3" s="914"/>
      <c r="C3" s="914"/>
      <c r="D3" s="914"/>
      <c r="E3" s="914"/>
      <c r="F3" s="2"/>
      <c r="G3" s="8"/>
      <c r="H3" s="2"/>
    </row>
    <row r="4" spans="1:9" ht="20.100000000000001" customHeight="1">
      <c r="A4" s="5"/>
      <c r="H4" s="9"/>
      <c r="I4" s="10"/>
    </row>
    <row r="5" spans="1:9" ht="20.100000000000001" customHeight="1">
      <c r="A5" s="915" t="s">
        <v>375</v>
      </c>
      <c r="B5" s="915"/>
      <c r="C5" s="915"/>
      <c r="D5" s="915"/>
      <c r="E5" s="915"/>
      <c r="F5" s="3"/>
      <c r="H5" s="9"/>
      <c r="I5" s="10"/>
    </row>
    <row r="6" spans="1:9" ht="20.100000000000001" customHeight="1">
      <c r="A6" s="6"/>
      <c r="H6" s="9"/>
      <c r="I6" s="10"/>
    </row>
    <row r="7" spans="1:9" ht="20.100000000000001" customHeight="1">
      <c r="A7" s="13" t="str">
        <f>'Attach 3(JV)'!A7</f>
        <v>Bidder’s Name and Address :</v>
      </c>
      <c r="E7" s="14" t="str">
        <f>'Attach 3(JV)'!E7</f>
        <v>To:</v>
      </c>
      <c r="H7" s="9"/>
      <c r="I7" s="10"/>
    </row>
    <row r="8" spans="1:9" ht="36" customHeight="1">
      <c r="A8" s="912">
        <f>'Attach 3(JV)'!A8</f>
        <v>0</v>
      </c>
      <c r="B8" s="912"/>
      <c r="C8" s="912"/>
      <c r="D8" s="912"/>
      <c r="E8" s="11" t="str">
        <f>'Attach 3(JV)'!E8</f>
        <v>Contract Services</v>
      </c>
      <c r="H8" s="9"/>
      <c r="I8" s="10"/>
    </row>
    <row r="9" spans="1:9" ht="20.100000000000001" customHeight="1">
      <c r="A9" s="12" t="s">
        <v>347</v>
      </c>
      <c r="B9" s="619">
        <f>'Attach 3(JV)'!B9</f>
        <v>0</v>
      </c>
      <c r="C9" s="619"/>
      <c r="D9" s="619"/>
      <c r="E9" s="11" t="str">
        <f>'Attach 3(JV)'!E9</f>
        <v>Power Grid Corporation of India Ltd.,</v>
      </c>
      <c r="H9" s="9"/>
      <c r="I9" s="10"/>
    </row>
    <row r="10" spans="1:9" ht="20.100000000000001" customHeight="1">
      <c r="A10" s="12" t="s">
        <v>349</v>
      </c>
      <c r="B10" s="619">
        <f>'Attach 3(JV)'!B10</f>
        <v>0</v>
      </c>
      <c r="C10" s="619"/>
      <c r="D10" s="619"/>
      <c r="E10" s="11" t="str">
        <f>'Attach 3(JV)'!E10</f>
        <v>"Saudamini", Plot No. 2, Sector 29</v>
      </c>
      <c r="H10" s="9"/>
      <c r="I10" s="10"/>
    </row>
    <row r="11" spans="1:9" ht="20.100000000000001" customHeight="1">
      <c r="B11" s="619">
        <f>'Attach 3(JV)'!B11</f>
        <v>0</v>
      </c>
      <c r="C11" s="619"/>
      <c r="D11" s="619"/>
      <c r="E11" s="11" t="str">
        <f>'Attach 3(JV)'!E11</f>
        <v>Gurgaon (Haryana) - 122001</v>
      </c>
    </row>
    <row r="12" spans="1:9" ht="20.100000000000001" customHeight="1">
      <c r="A12" s="6"/>
      <c r="B12" s="619">
        <f>'Attach 3(JV)'!B12</f>
        <v>0</v>
      </c>
      <c r="C12" s="619"/>
      <c r="D12" s="619"/>
      <c r="E12" s="11"/>
    </row>
    <row r="13" spans="1:9" ht="20.100000000000001" customHeight="1">
      <c r="A13" s="6"/>
      <c r="B13" s="180"/>
      <c r="C13" s="180"/>
      <c r="D13" s="180"/>
      <c r="G13" s="11"/>
    </row>
    <row r="14" spans="1:9" ht="20.100000000000001" customHeight="1">
      <c r="A14" s="4" t="s">
        <v>341</v>
      </c>
    </row>
    <row r="15" spans="1:9" ht="20.100000000000001" customHeight="1">
      <c r="A15" s="6"/>
    </row>
    <row r="16" spans="1:9" s="362" customFormat="1" ht="48.75" customHeight="1">
      <c r="A16" s="913" t="s">
        <v>526</v>
      </c>
      <c r="B16" s="913"/>
      <c r="C16" s="913"/>
      <c r="D16" s="913"/>
      <c r="E16" s="913"/>
      <c r="F16" s="361"/>
      <c r="G16" s="361"/>
      <c r="H16" s="361"/>
    </row>
    <row r="17" spans="1:5" ht="33" customHeight="1">
      <c r="D17" s="21"/>
    </row>
    <row r="18" spans="1:5" ht="33" customHeight="1">
      <c r="A18" s="20" t="s">
        <v>6</v>
      </c>
      <c r="B18" s="196" t="str">
        <f>'Attach 3(JV)'!B24</f>
        <v/>
      </c>
      <c r="C18" s="17"/>
      <c r="D18" s="21" t="s">
        <v>4</v>
      </c>
      <c r="E18" s="271" t="str">
        <f>'Attach 3(JV)'!E24</f>
        <v/>
      </c>
    </row>
    <row r="19" spans="1:5" ht="33" customHeight="1">
      <c r="A19" s="20" t="s">
        <v>7</v>
      </c>
      <c r="B19" s="271" t="str">
        <f>'Attach 3(JV)'!B25</f>
        <v/>
      </c>
      <c r="C19" s="17"/>
      <c r="D19" s="21" t="s">
        <v>5</v>
      </c>
      <c r="E19" s="271" t="str">
        <f>'Attach 3(JV)'!E25</f>
        <v/>
      </c>
    </row>
    <row r="20" spans="1:5" ht="33" customHeight="1">
      <c r="B20" s="17"/>
      <c r="C20" s="17"/>
      <c r="D20" s="21"/>
      <c r="E20" s="17"/>
    </row>
    <row r="21" spans="1:5" ht="20.100000000000001" customHeight="1"/>
    <row r="22" spans="1:5" ht="20.100000000000001" customHeight="1">
      <c r="A22" s="7"/>
    </row>
    <row r="23" spans="1:5" ht="20.100000000000001" customHeight="1"/>
    <row r="24" spans="1:5" ht="20.100000000000001" customHeight="1">
      <c r="A24" s="7"/>
    </row>
    <row r="25" spans="1:5" ht="20.100000000000001" customHeight="1"/>
    <row r="26" spans="1:5" ht="20.100000000000001" customHeight="1">
      <c r="A26" s="7"/>
    </row>
    <row r="27" spans="1:5" ht="20.100000000000001" customHeight="1"/>
    <row r="28" spans="1:5" ht="20.100000000000001" customHeight="1"/>
    <row r="29" spans="1:5" ht="20.100000000000001" customHeight="1"/>
    <row r="30" spans="1:5" ht="20.100000000000001" customHeight="1"/>
  </sheetData>
  <sheetProtection password="DECE" sheet="1" objects="1" scenarios="1"/>
  <customSheetViews>
    <customSheetView guid="{B7CC3635-BEA1-4EB6-9397-ABEDC5D04D5E}" showPageBreaks="1" showGridLines="0" printArea="1" view="pageBreakPreview">
      <selection activeCell="A5" sqref="A5:E5"/>
      <pageMargins left="0.75" right="0.63" top="0.57999999999999996" bottom="0.6" header="0.34" footer="0.35"/>
      <pageSetup scale="98" orientation="portrait" r:id="rId1"/>
      <headerFooter alignWithMargins="0">
        <oddFooter>&amp;R&amp;"Book Antiqua,Bold"&amp;8 Page &amp;P of &amp;N</oddFooter>
      </headerFooter>
    </customSheetView>
    <customSheetView guid="{7518E083-431A-45D0-A3DD-DF0866826B90}" showPageBreaks="1" showGridLines="0" printArea="1" view="pageBreakPreview">
      <selection activeCell="A5" sqref="A5:E5"/>
      <pageMargins left="0.75" right="0.63" top="0.57999999999999996" bottom="0.6" header="0.34" footer="0.35"/>
      <pageSetup scale="98" orientation="portrait" r:id="rId2"/>
      <headerFooter alignWithMargins="0">
        <oddFooter>&amp;R&amp;"Book Antiqua,Bold"&amp;8 Page &amp;P of &amp;N</oddFooter>
      </headerFooter>
    </customSheetView>
    <customSheetView guid="{CD28740F-9825-447C-B887-B18F0232D126}" showPageBreaks="1" showGridLines="0" printArea="1" view="pageBreakPreview">
      <selection activeCell="A5" sqref="A5:E5"/>
      <pageMargins left="0.75" right="0.63" top="0.57999999999999996" bottom="0.6" header="0.34" footer="0.35"/>
      <pageSetup scale="98" orientation="portrait" r:id="rId3"/>
      <headerFooter alignWithMargins="0">
        <oddFooter>&amp;R&amp;"Book Antiqua,Bold"&amp;8 Page &amp;P of &amp;N</oddFooter>
      </headerFooter>
    </customSheetView>
    <customSheetView guid="{012A8702-091E-4FD1-8E26-12B65B8B3B8C}" showPageBreaks="1" showGridLines="0" printArea="1" view="pageBreakPreview" topLeftCell="A13">
      <selection activeCell="A16" sqref="A16:E16"/>
      <pageMargins left="0.75" right="0.63" top="0.57999999999999996" bottom="0.6" header="0.34" footer="0.35"/>
      <pageSetup scale="98" orientation="portrait" r:id="rId4"/>
      <headerFooter alignWithMargins="0">
        <oddFooter>&amp;R&amp;"Book Antiqua,Bold"&amp;8 Page &amp;P of &amp;N</oddFooter>
      </headerFooter>
    </customSheetView>
    <customSheetView guid="{0D490C87-B003-4943-9825-ACE0B8E7CC06}" showPageBreaks="1" showGridLines="0" printArea="1" view="pageBreakPreview" topLeftCell="A7">
      <selection activeCell="A16" sqref="A16:E16"/>
      <pageMargins left="0.75" right="0.63" top="0.57999999999999996" bottom="0.6" header="0.34" footer="0.35"/>
      <pageSetup scale="98" orientation="portrait" r:id="rId5"/>
      <headerFooter alignWithMargins="0">
        <oddFooter>&amp;R&amp;"Book Antiqua,Bold"&amp;8 Page &amp;P of &amp;N</oddFooter>
      </headerFooter>
    </customSheetView>
    <customSheetView guid="{4D67A8FB-66CE-4EFD-8932-C754BE25ED43}" showPageBreaks="1" showGridLines="0" printArea="1" view="pageBreakPreview" topLeftCell="A7">
      <selection activeCell="A2" sqref="A2"/>
      <pageMargins left="0.75" right="0.63" top="0.57999999999999996" bottom="0.6" header="0.34" footer="0.35"/>
      <pageSetup scale="98" orientation="portrait" r:id="rId6"/>
      <headerFooter alignWithMargins="0">
        <oddFooter>&amp;R&amp;"Book Antiqua,Bold"&amp;8 Page &amp;P of &amp;N</oddFooter>
      </headerFooter>
    </customSheetView>
    <customSheetView guid="{B07CB001-8FAF-40AD-8AD5-A65A64B33B35}" showPageBreaks="1" showGridLines="0" printArea="1" view="pageBreakPreview">
      <selection activeCell="A2" sqref="A2"/>
      <pageMargins left="0.75" right="0.63" top="0.57999999999999996" bottom="0.6" header="0.34" footer="0.35"/>
      <pageSetup scale="98" orientation="portrait" r:id="rId7"/>
      <headerFooter alignWithMargins="0">
        <oddFooter>&amp;R&amp;"Book Antiqua,Bold"&amp;8 Page &amp;P of &amp;N</oddFooter>
      </headerFooter>
    </customSheetView>
    <customSheetView guid="{8CF338B0-8CA3-4AF4-816D-CB7A6D8E33BC}" showPageBreaks="1" showGridLines="0" printArea="1" view="pageBreakPreview">
      <selection activeCell="A3" sqref="A3:E3"/>
      <pageMargins left="0.75" right="0.63" top="0.57999999999999996" bottom="0.6" header="0.34" footer="0.35"/>
      <pageSetup scale="98" orientation="portrait" r:id="rId8"/>
      <headerFooter alignWithMargins="0">
        <oddFooter>&amp;R&amp;"Book Antiqua,Bold"&amp;8 Page &amp;P of &amp;N</oddFooter>
      </headerFooter>
    </customSheetView>
    <customSheetView guid="{D05C69EC-C4A6-4AED-AFBA-A3044FD4B3FB}" showPageBreaks="1" showGridLines="0" printArea="1" view="pageBreakPreview">
      <selection activeCell="A3" sqref="A3:E3"/>
      <pageMargins left="0.75" right="0.63" top="0.57999999999999996" bottom="0.6" header="0.34" footer="0.35"/>
      <pageSetup scale="98" orientation="portrait" r:id="rId9"/>
      <headerFooter alignWithMargins="0">
        <oddFooter>&amp;R&amp;"Book Antiqua,Bold"&amp;8 Page &amp;P of &amp;N</oddFooter>
      </headerFooter>
    </customSheetView>
    <customSheetView guid="{BE615921-12B2-47E1-81BB-292B559B4C46}" showPageBreaks="1" showGridLines="0" printArea="1" view="pageBreakPreview">
      <selection activeCell="A3" sqref="A3:E3"/>
      <pageMargins left="0.75" right="0.63" top="0.57999999999999996" bottom="0.6" header="0.34" footer="0.35"/>
      <pageSetup scale="98" orientation="portrait" r:id="rId10"/>
      <headerFooter alignWithMargins="0">
        <oddFooter>&amp;R&amp;"Book Antiqua,Bold"&amp;8 Page &amp;P of &amp;N</oddFooter>
      </headerFooter>
    </customSheetView>
    <customSheetView guid="{13A93EBF-985A-49FD-9FE0-DC75D238EC8C}" showPageBreaks="1" showGridLines="0" printArea="1" view="pageBreakPreview">
      <selection activeCell="I12" sqref="I12"/>
      <pageMargins left="0.75" right="0.63" top="0.57999999999999996" bottom="0.6" header="0.34" footer="0.35"/>
      <pageSetup scale="98" orientation="portrait" r:id="rId11"/>
      <headerFooter alignWithMargins="0">
        <oddFooter>&amp;R&amp;"Book Antiqua,Bold"&amp;8 Page &amp;P of &amp;N</oddFooter>
      </headerFooter>
    </customSheetView>
    <customSheetView guid="{1E2D7167-D6B7-4690-9A83-BF768C4223A4}" showPageBreaks="1" showGridLines="0" printArea="1" view="pageBreakPreview" topLeftCell="A7">
      <selection activeCell="A16" sqref="A16:E16"/>
      <pageMargins left="0.75" right="0.63" top="0.57999999999999996" bottom="0.6" header="0.34" footer="0.35"/>
      <pageSetup scale="99" orientation="portrait" r:id="rId12"/>
      <headerFooter alignWithMargins="0">
        <oddFooter>&amp;R&amp;"Book Antiqua,Bold"&amp;8 Page &amp;P of &amp;N</oddFooter>
      </headerFooter>
    </customSheetView>
    <customSheetView guid="{7A88FC7A-7690-48AB-B789-172043AFADC8}" showPageBreaks="1" showGridLines="0" printArea="1" view="pageBreakPreview" topLeftCell="A13">
      <selection activeCell="B20" sqref="B20"/>
      <pageMargins left="0.75" right="0.63" top="0.57999999999999996" bottom="0.6" header="0.34" footer="0.35"/>
      <pageSetup scale="99" orientation="portrait" r:id="rId13"/>
      <headerFooter alignWithMargins="0">
        <oddFooter>&amp;R&amp;"Book Antiqua,Bold"&amp;8 Page &amp;P of &amp;N</oddFooter>
      </headerFooter>
    </customSheetView>
    <customSheetView guid="{CB7CD015-9A92-451A-BEF4-2BC98E3768DD}" showPageBreaks="1" showGridLines="0" printArea="1" view="pageBreakPreview">
      <pageMargins left="0.75" right="0.63" top="0.57999999999999996" bottom="0.6" header="0.34" footer="0.35"/>
      <pageSetup orientation="portrait" r:id="rId14"/>
      <headerFooter alignWithMargins="0">
        <oddFooter>&amp;R&amp;"Book Antiqua,Bold"&amp;8 Page &amp;P of &amp;N</oddFooter>
      </headerFooter>
    </customSheetView>
    <customSheetView guid="{44C1C443-3199-4288-884A-D16AF7B2CD69}" showPageBreaks="1" showGridLines="0" printArea="1" view="pageBreakPreview">
      <pageMargins left="0.75" right="0.63" top="0.57999999999999996" bottom="0.6" header="0.34" footer="0.35"/>
      <pageSetup orientation="portrait" r:id="rId15"/>
      <headerFooter alignWithMargins="0">
        <oddFooter>&amp;R&amp;"Book Antiqua,Bold"&amp;8 Page &amp;P of &amp;N</oddFooter>
      </headerFooter>
    </customSheetView>
    <customSheetView guid="{82E8A0F5-0020-4355-95CF-28601763A783}" showPageBreaks="1" showGridLines="0" printArea="1" view="pageBreakPreview" topLeftCell="A10">
      <pageMargins left="0.75" right="0.63" top="0.57999999999999996" bottom="0.6" header="0.34" footer="0.35"/>
      <pageSetup orientation="portrait" r:id="rId16"/>
      <headerFooter alignWithMargins="0">
        <oddFooter>&amp;R&amp;"Book Antiqua,Bold"&amp;8 Page &amp;P of &amp;N</oddFooter>
      </headerFooter>
    </customSheetView>
    <customSheetView guid="{240327DD-375F-45D4-BA52-89AFD79FE6A1}" showPageBreaks="1" showGridLines="0" printArea="1" view="pageBreakPreview">
      <pageMargins left="0.75" right="0.63" top="0.57999999999999996" bottom="0.6" header="0.34" footer="0.35"/>
      <pageSetup orientation="portrait" r:id="rId17"/>
      <headerFooter alignWithMargins="0">
        <oddFooter>&amp;R&amp;"Book Antiqua,Bold"&amp;8 Page &amp;P of &amp;N</oddFooter>
      </headerFooter>
    </customSheetView>
    <customSheetView guid="{DC28ED1E-3E35-4094-9C2B-5C0A1C1D459C}" showGridLines="0">
      <selection activeCell="A3" sqref="A3:E3"/>
      <pageMargins left="0.75" right="0.63" top="0.57999999999999996" bottom="0.6" header="0.34" footer="0.35"/>
      <pageSetup orientation="portrait" r:id="rId18"/>
      <headerFooter alignWithMargins="0">
        <oddFooter>&amp;R&amp;"Book Antiqua,Bold"&amp;8 Page &amp;P of &amp;N</oddFooter>
      </headerFooter>
    </customSheetView>
    <customSheetView guid="{7A9EA6D6-4DDF-43D9-92E6-C6AFAD14E266}" showGridLines="0">
      <selection activeCell="A3" sqref="A3:E3"/>
      <pageMargins left="0.75" right="0.63" top="0.57999999999999996" bottom="0.6" header="0.34" footer="0.35"/>
      <pageSetup orientation="portrait" r:id="rId19"/>
      <headerFooter alignWithMargins="0">
        <oddFooter>&amp;R&amp;"Book Antiqua,Bold"&amp;8 Page &amp;P of &amp;N</oddFooter>
      </headerFooter>
    </customSheetView>
    <customSheetView guid="{43BCBF1E-CDCF-4541-8D79-87EDCECBC1FD}" showGridLines="0">
      <selection activeCell="A3" sqref="A3:E3"/>
      <pageMargins left="0.75" right="0.63" top="0.57999999999999996" bottom="0.6" header="0.34" footer="0.35"/>
      <pageSetup orientation="portrait" r:id="rId20"/>
      <headerFooter alignWithMargins="0">
        <oddFooter>&amp;R&amp;"Book Antiqua,Bold"&amp;8 Page &amp;P of &amp;N</oddFooter>
      </headerFooter>
    </customSheetView>
    <customSheetView guid="{ECEBABD0-566A-41C4-AA9A-38EA30EFEDA8}" showGridLines="0" zeroValues="0" showRuler="0">
      <pageMargins left="0.75" right="0.63" top="0.55000000000000004" bottom="0.64" header="0.34" footer="0.38"/>
      <pageSetup orientation="portrait" r:id="rId21"/>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zeroValues="0" showRuler="0">
      <pageMargins left="0.75" right="0.75" top="0.77" bottom="1" header="0.5" footer="0.5"/>
      <pageSetup orientation="portrait" r:id="rId22"/>
      <headerFooter alignWithMargins="0">
        <oddFooter>&amp;L&amp;8Tower Package-P238-TW04, TL associated with Phase-I Generation Project in Orissa (Part-C)&amp;R&amp;"Book Antiqua,Bold"&amp;8Attachment-10 TW04  /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23"/>
      <headerFooter alignWithMargins="0">
        <oddFooter>&amp;L&amp;8Tower Package-TW05, TL associated with Phase-I Generation Project in Orissa (Part-C)&amp;R&amp;"Book Antiqua,Bold"&amp;8 Page &amp;P of &amp;N</oddFooter>
      </headerFooter>
    </customSheetView>
    <customSheetView guid="{CD4CA1A8-824A-452F-BDBA-32A47C1B3013}" showGridLines="0">
      <selection activeCell="E1" sqref="E1"/>
      <pageMargins left="0.75" right="0.63" top="0.57999999999999996" bottom="0.6" header="0.34" footer="0.35"/>
      <pageSetup orientation="portrait" r:id="rId24"/>
      <headerFooter alignWithMargins="0">
        <oddFooter>&amp;R&amp;"Book Antiqua,Bold"&amp;8 Page &amp;P of &amp;N</oddFooter>
      </headerFooter>
    </customSheetView>
    <customSheetView guid="{494F6778-23FE-4AAC-B37D-6C7543FC13B9}" showGridLines="0" topLeftCell="A16">
      <selection activeCell="A3" sqref="A3:E3"/>
      <pageMargins left="0.75" right="0.63" top="0.57999999999999996" bottom="0.6" header="0.34" footer="0.35"/>
      <pageSetup orientation="portrait" r:id="rId25"/>
      <headerFooter alignWithMargins="0">
        <oddFooter>&amp;R&amp;"Book Antiqua,Bold"&amp;8 Page &amp;P of &amp;N</oddFooter>
      </headerFooter>
    </customSheetView>
    <customSheetView guid="{F9FE2C60-2849-4C32-B532-2B1A89FFA9CD}" showGridLines="0">
      <pageMargins left="0.75" right="0.63" top="0.57999999999999996" bottom="0.6" header="0.34" footer="0.35"/>
      <pageSetup orientation="portrait" r:id="rId26"/>
      <headerFooter alignWithMargins="0">
        <oddFooter>&amp;R&amp;"Book Antiqua,Bold"&amp;8 Page &amp;P of &amp;N</oddFooter>
      </headerFooter>
    </customSheetView>
    <customSheetView guid="{FE4EC9C4-31B9-4D40-8323-5B16C3BC840F}" showPageBreaks="1" showGridLines="0" printArea="1" view="pageBreakPreview" topLeftCell="A4">
      <pageMargins left="0.75" right="0.63" top="0.57999999999999996" bottom="0.6" header="0.34" footer="0.35"/>
      <pageSetup orientation="portrait" r:id="rId27"/>
      <headerFooter alignWithMargins="0">
        <oddFooter>&amp;R&amp;"Book Antiqua,Bold"&amp;8 Page &amp;P of &amp;N</oddFooter>
      </headerFooter>
    </customSheetView>
    <customSheetView guid="{82C64B11-1F50-45B5-B7BB-9F1DC733C833}" showPageBreaks="1" showGridLines="0" printArea="1" view="pageBreakPreview">
      <selection activeCell="B75" sqref="B75:C75"/>
      <pageMargins left="0.75" right="0.63" top="0.57999999999999996" bottom="0.6" header="0.34" footer="0.35"/>
      <pageSetup orientation="portrait" r:id="rId28"/>
      <headerFooter alignWithMargins="0">
        <oddFooter>&amp;R&amp;"Book Antiqua,Bold"&amp;8 Page &amp;P of &amp;N</oddFooter>
      </headerFooter>
    </customSheetView>
    <customSheetView guid="{CFBF18EC-8277-4311-991B-395AF21BB33B}" showPageBreaks="1" showGridLines="0" printArea="1" view="pageBreakPreview" topLeftCell="A7">
      <selection activeCell="A16" sqref="A16:E16"/>
      <pageMargins left="0.75" right="0.63" top="0.57999999999999996" bottom="0.6" header="0.34" footer="0.35"/>
      <pageSetup scale="99" orientation="portrait" r:id="rId29"/>
      <headerFooter alignWithMargins="0">
        <oddFooter>&amp;R&amp;"Book Antiqua,Bold"&amp;8 Page &amp;P of &amp;N</oddFooter>
      </headerFooter>
    </customSheetView>
    <customSheetView guid="{AA750348-930C-43DE-ADD0-8D60980F5013}" showPageBreaks="1" showGridLines="0" printArea="1" view="pageBreakPreview" topLeftCell="A7">
      <selection activeCell="A16" sqref="A16:E16"/>
      <pageMargins left="0.75" right="0.63" top="0.57999999999999996" bottom="0.6" header="0.34" footer="0.35"/>
      <pageSetup scale="99" orientation="portrait" r:id="rId30"/>
      <headerFooter alignWithMargins="0">
        <oddFooter>&amp;R&amp;"Book Antiqua,Bold"&amp;8 Page &amp;P of &amp;N</oddFooter>
      </headerFooter>
    </customSheetView>
    <customSheetView guid="{14C32814-5A59-4863-9FB1-822FBB75D7D1}" showPageBreaks="1" showGridLines="0" printArea="1" view="pageBreakPreview">
      <selection activeCell="A16" sqref="A16:E16"/>
      <pageMargins left="0.75" right="0.63" top="0.57999999999999996" bottom="0.6" header="0.34" footer="0.35"/>
      <pageSetup scale="99" orientation="portrait" r:id="rId31"/>
      <headerFooter alignWithMargins="0">
        <oddFooter>&amp;R&amp;"Book Antiqua,Bold"&amp;8 Page &amp;P of &amp;N</oddFooter>
      </headerFooter>
    </customSheetView>
    <customSheetView guid="{1F125E51-1799-42D0-B41E-DC039BB17D59}" showPageBreaks="1" showGridLines="0" printArea="1" view="pageBreakPreview">
      <selection activeCell="A3" sqref="A3:E3"/>
      <pageMargins left="0.75" right="0.63" top="0.57999999999999996" bottom="0.6" header="0.34" footer="0.35"/>
      <pageSetup scale="98" orientation="portrait" r:id="rId32"/>
      <headerFooter alignWithMargins="0">
        <oddFooter>&amp;R&amp;"Book Antiqua,Bold"&amp;8 Page &amp;P of &amp;N</oddFooter>
      </headerFooter>
    </customSheetView>
    <customSheetView guid="{77353208-2D17-4D2E-ADE3-4F168F350B73}" showPageBreaks="1" showGridLines="0" printArea="1" view="pageBreakPreview">
      <selection activeCell="A2" sqref="A2"/>
      <pageMargins left="0.75" right="0.63" top="0.57999999999999996" bottom="0.6" header="0.34" footer="0.35"/>
      <pageSetup scale="98" orientation="portrait" r:id="rId33"/>
      <headerFooter alignWithMargins="0">
        <oddFooter>&amp;R&amp;"Book Antiqua,Bold"&amp;8 Page &amp;P of &amp;N</oddFooter>
      </headerFooter>
    </customSheetView>
    <customSheetView guid="{010B040B-83D1-42E5-9354-A9BE9113BDAC}" showPageBreaks="1" showGridLines="0" printArea="1" view="pageBreakPreview" topLeftCell="A13">
      <selection activeCell="A16" sqref="A16:E16"/>
      <pageMargins left="0.75" right="0.63" top="0.57999999999999996" bottom="0.6" header="0.34" footer="0.35"/>
      <pageSetup scale="98" orientation="portrait" r:id="rId34"/>
      <headerFooter alignWithMargins="0">
        <oddFooter>&amp;R&amp;"Book Antiqua,Bold"&amp;8 Page &amp;P of &amp;N</oddFooter>
      </headerFooter>
    </customSheetView>
    <customSheetView guid="{FC200EB0-6614-47DB-96CE-7610471486D9}" showPageBreaks="1" showGridLines="0" printArea="1" view="pageBreakPreview">
      <selection activeCell="A16" sqref="A16:E16"/>
      <pageMargins left="0.75" right="0.63" top="0.57999999999999996" bottom="0.6" header="0.34" footer="0.35"/>
      <pageSetup scale="98" orientation="portrait" r:id="rId35"/>
      <headerFooter alignWithMargins="0">
        <oddFooter>&amp;R&amp;"Book Antiqua,Bold"&amp;8 Page &amp;P of &amp;N</oddFooter>
      </headerFooter>
    </customSheetView>
    <customSheetView guid="{35C772BD-8F05-4A18-BEC8-6AF744E22539}" showPageBreaks="1" showGridLines="0" printArea="1" view="pageBreakPreview" topLeftCell="A7">
      <selection activeCell="A16" sqref="A16:E16"/>
      <pageMargins left="0.75" right="0.63" top="0.57999999999999996" bottom="0.6" header="0.34" footer="0.35"/>
      <pageSetup scale="98" orientation="portrait" r:id="rId36"/>
      <headerFooter alignWithMargins="0">
        <oddFooter>&amp;R&amp;"Book Antiqua,Bold"&amp;8 Page &amp;P of &amp;N</oddFooter>
      </headerFooter>
    </customSheetView>
    <customSheetView guid="{FADCBE67-C557-4BB1-9129-D4D2EFCC4742}" showPageBreaks="1" showGridLines="0" printArea="1" view="pageBreakPreview">
      <selection activeCell="A5" sqref="A5:E5"/>
      <pageMargins left="0.75" right="0.63" top="0.57999999999999996" bottom="0.6" header="0.34" footer="0.35"/>
      <pageSetup scale="98" orientation="portrait" r:id="rId37"/>
      <headerFooter alignWithMargins="0">
        <oddFooter>&amp;R&amp;"Book Antiqua,Bold"&amp;8 Page &amp;P of &amp;N</oddFooter>
      </headerFooter>
    </customSheetView>
    <customSheetView guid="{E1B28BB1-ED8F-4C22-9AA1-AB162FCA7917}" showPageBreaks="1" showGridLines="0" printArea="1" view="pageBreakPreview">
      <selection activeCell="A5" sqref="A5:E5"/>
      <pageMargins left="0.75" right="0.63" top="0.57999999999999996" bottom="0.6" header="0.34" footer="0.35"/>
      <pageSetup scale="98" orientation="portrait" r:id="rId38"/>
      <headerFooter alignWithMargins="0">
        <oddFooter>&amp;R&amp;"Book Antiqua,Bold"&amp;8 Page &amp;P of &amp;N</oddFooter>
      </headerFooter>
    </customSheetView>
  </customSheetViews>
  <mergeCells count="8">
    <mergeCell ref="B12:D12"/>
    <mergeCell ref="A8:D8"/>
    <mergeCell ref="A16:E16"/>
    <mergeCell ref="A3:E3"/>
    <mergeCell ref="A5:E5"/>
    <mergeCell ref="B9:D9"/>
    <mergeCell ref="B10:D10"/>
    <mergeCell ref="B11:D11"/>
  </mergeCells>
  <phoneticPr fontId="6" type="noConversion"/>
  <pageMargins left="0.75" right="0.63" top="0.57999999999999996" bottom="0.6" header="0.34" footer="0.35"/>
  <pageSetup scale="98" orientation="portrait" r:id="rId39"/>
  <headerFooter alignWithMargins="0">
    <oddFooter>&amp;R&amp;"Book Antiqua,Bold"&amp;8 Page &amp;P of &amp;N</oddFooter>
  </headerFooter>
  <drawing r:id="rId4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indexed="14"/>
  </sheetPr>
  <dimension ref="A1:Z85"/>
  <sheetViews>
    <sheetView showGridLines="0" view="pageBreakPreview" topLeftCell="A24" zoomScaleNormal="100" zoomScaleSheetLayoutView="100" workbookViewId="0">
      <selection activeCell="G15" sqref="G15"/>
    </sheetView>
  </sheetViews>
  <sheetFormatPr defaultRowHeight="16.5"/>
  <cols>
    <col min="1" max="1" width="12.140625" style="30" customWidth="1"/>
    <col min="2" max="2" width="30.7109375" style="30" customWidth="1"/>
    <col min="3" max="3" width="17.85546875" style="30" customWidth="1"/>
    <col min="4" max="4" width="18.85546875" style="30" customWidth="1"/>
    <col min="5" max="5" width="20" style="30" customWidth="1"/>
    <col min="6" max="8" width="9.140625" style="25"/>
    <col min="9" max="16384" width="9.140625" style="26"/>
  </cols>
  <sheetData>
    <row r="1" spans="1:26">
      <c r="A1" s="22" t="str">
        <f>Basic!A3&amp;Basic!B3</f>
        <v>Specification No. :CC/NT/W-MISC/DOM/A06/26/08429</v>
      </c>
      <c r="B1" s="23"/>
      <c r="C1" s="23"/>
      <c r="D1" s="23"/>
      <c r="E1" s="24" t="str">
        <f>"Attachment-11 "</f>
        <v xml:space="preserve">Attachment-11 </v>
      </c>
    </row>
    <row r="2" spans="1:26" ht="19.5" customHeight="1">
      <c r="Z2" s="162">
        <f>'Attach 3(JV)'!Z2</f>
        <v>0</v>
      </c>
    </row>
    <row r="3" spans="1:26" ht="123.75" customHeight="1">
      <c r="A3" s="616" t="str">
        <f>Basic!B1</f>
        <v>Package P01 for Development of Pole Structures for 765 kV D/C Transmission Lines.</v>
      </c>
      <c r="B3" s="616"/>
      <c r="C3" s="616"/>
      <c r="D3" s="616"/>
      <c r="E3" s="616"/>
      <c r="F3" s="27"/>
      <c r="G3" s="28"/>
      <c r="H3" s="27"/>
    </row>
    <row r="4" spans="1:26" ht="19.5" customHeight="1">
      <c r="A4" s="29"/>
      <c r="H4" s="31"/>
      <c r="I4" s="10"/>
    </row>
    <row r="5" spans="1:26" ht="19.5" customHeight="1">
      <c r="A5" s="617" t="s">
        <v>378</v>
      </c>
      <c r="B5" s="617"/>
      <c r="C5" s="617"/>
      <c r="D5" s="617"/>
      <c r="E5" s="617"/>
      <c r="F5" s="32"/>
      <c r="H5" s="31"/>
      <c r="I5" s="10"/>
    </row>
    <row r="6" spans="1:26" ht="19.5" customHeight="1">
      <c r="A6" s="33"/>
      <c r="H6" s="31"/>
      <c r="I6" s="10"/>
    </row>
    <row r="7" spans="1:26" ht="19.5" customHeight="1">
      <c r="A7" s="34" t="str">
        <f>'Attach 3(JV)'!A7</f>
        <v>Bidder’s Name and Address :</v>
      </c>
      <c r="B7" s="33"/>
      <c r="C7" s="33"/>
      <c r="D7" s="14" t="str">
        <f>'Attach 3(JV)'!E7</f>
        <v>To:</v>
      </c>
      <c r="H7" s="31"/>
      <c r="I7" s="10"/>
    </row>
    <row r="8" spans="1:26" ht="36" customHeight="1">
      <c r="A8" s="615">
        <f>'Attach 3(JV)'!A8</f>
        <v>0</v>
      </c>
      <c r="B8" s="615"/>
      <c r="C8" s="615"/>
      <c r="D8" s="11" t="str">
        <f>'Attach 3(JV)'!E8</f>
        <v>Contract Services</v>
      </c>
      <c r="H8" s="31"/>
      <c r="I8" s="10"/>
    </row>
    <row r="9" spans="1:26" ht="19.5" customHeight="1">
      <c r="A9" s="12" t="s">
        <v>347</v>
      </c>
      <c r="B9" s="619">
        <f>'Attach 3(JV)'!B9</f>
        <v>0</v>
      </c>
      <c r="C9" s="619"/>
      <c r="D9" s="11" t="str">
        <f>'Attach 3(JV)'!E9</f>
        <v>Power Grid Corporation of India Ltd.,</v>
      </c>
      <c r="H9" s="31"/>
      <c r="I9" s="10"/>
    </row>
    <row r="10" spans="1:26" ht="19.5" customHeight="1">
      <c r="A10" s="12" t="s">
        <v>349</v>
      </c>
      <c r="B10" s="619">
        <f>'Attach 3(JV)'!B10</f>
        <v>0</v>
      </c>
      <c r="C10" s="619"/>
      <c r="D10" s="11" t="str">
        <f>'Attach 3(JV)'!E10</f>
        <v>"Saudamini", Plot No. 2, Sector 29</v>
      </c>
      <c r="H10" s="31"/>
      <c r="I10" s="10"/>
    </row>
    <row r="11" spans="1:26" ht="19.5" customHeight="1">
      <c r="B11" s="619">
        <f>'Attach 3(JV)'!B11</f>
        <v>0</v>
      </c>
      <c r="C11" s="619"/>
      <c r="D11" s="11" t="str">
        <f>'Attach 3(JV)'!E11</f>
        <v>Gurgaon (Haryana) - 122001</v>
      </c>
    </row>
    <row r="12" spans="1:26" ht="19.5" customHeight="1">
      <c r="A12" s="33"/>
      <c r="B12" s="619">
        <f>'Attach 3(JV)'!B12</f>
        <v>0</v>
      </c>
      <c r="C12" s="619"/>
      <c r="D12" s="11"/>
    </row>
    <row r="13" spans="1:26" ht="19.5" customHeight="1">
      <c r="A13" s="30" t="s">
        <v>341</v>
      </c>
    </row>
    <row r="14" spans="1:26" ht="9.9499999999999993" customHeight="1">
      <c r="A14" s="33"/>
    </row>
    <row r="15" spans="1:26" ht="174" customHeight="1">
      <c r="A15" s="919" t="s">
        <v>495</v>
      </c>
      <c r="B15" s="618"/>
      <c r="C15" s="618"/>
      <c r="D15" s="618"/>
      <c r="E15" s="618"/>
      <c r="F15" s="35"/>
      <c r="G15" s="35"/>
      <c r="H15" s="35"/>
    </row>
    <row r="16" spans="1:26" ht="20.25" customHeight="1">
      <c r="A16" s="33"/>
      <c r="B16" s="33"/>
      <c r="C16" s="33"/>
      <c r="D16" s="33"/>
      <c r="E16" s="33"/>
      <c r="F16" s="35"/>
      <c r="G16" s="35"/>
      <c r="H16" s="35"/>
    </row>
    <row r="17" spans="1:8" s="25" customFormat="1" ht="72" customHeight="1">
      <c r="A17" s="46" t="s">
        <v>345</v>
      </c>
      <c r="B17" s="874" t="s">
        <v>108</v>
      </c>
      <c r="C17" s="874"/>
      <c r="D17" s="46" t="s">
        <v>109</v>
      </c>
      <c r="E17" s="46" t="s">
        <v>110</v>
      </c>
      <c r="G17" s="35"/>
      <c r="H17" s="35"/>
    </row>
    <row r="18" spans="1:8" ht="26.1" customHeight="1">
      <c r="A18" s="101">
        <v>1</v>
      </c>
      <c r="B18" s="917"/>
      <c r="C18" s="917"/>
      <c r="D18" s="275"/>
      <c r="E18" s="275"/>
      <c r="F18" s="35"/>
      <c r="G18" s="35"/>
      <c r="H18" s="35"/>
    </row>
    <row r="19" spans="1:8" ht="26.1" customHeight="1">
      <c r="A19" s="101">
        <v>2</v>
      </c>
      <c r="B19" s="917"/>
      <c r="C19" s="917"/>
      <c r="D19" s="275"/>
      <c r="E19" s="275"/>
      <c r="F19" s="35"/>
      <c r="G19" s="35"/>
      <c r="H19" s="35"/>
    </row>
    <row r="20" spans="1:8" ht="26.1" customHeight="1">
      <c r="A20" s="101">
        <v>3</v>
      </c>
      <c r="B20" s="917"/>
      <c r="C20" s="917"/>
      <c r="D20" s="275"/>
      <c r="E20" s="275"/>
      <c r="F20" s="35"/>
      <c r="G20" s="35"/>
      <c r="H20" s="35"/>
    </row>
    <row r="21" spans="1:8" ht="26.1" customHeight="1">
      <c r="A21" s="101">
        <v>4</v>
      </c>
      <c r="B21" s="917"/>
      <c r="C21" s="917"/>
      <c r="D21" s="275"/>
      <c r="E21" s="275"/>
      <c r="F21" s="35"/>
      <c r="G21" s="35"/>
      <c r="H21" s="35"/>
    </row>
    <row r="22" spans="1:8" ht="26.1" customHeight="1">
      <c r="A22" s="101">
        <v>5</v>
      </c>
      <c r="B22" s="917"/>
      <c r="C22" s="917"/>
      <c r="D22" s="275"/>
      <c r="E22" s="275"/>
      <c r="F22" s="35"/>
      <c r="G22" s="35"/>
      <c r="H22" s="35"/>
    </row>
    <row r="23" spans="1:8" ht="26.1" customHeight="1">
      <c r="A23" s="101">
        <v>6</v>
      </c>
      <c r="B23" s="917"/>
      <c r="C23" s="917"/>
      <c r="D23" s="275"/>
      <c r="E23" s="275"/>
      <c r="F23" s="35"/>
      <c r="G23" s="35"/>
      <c r="H23" s="35"/>
    </row>
    <row r="24" spans="1:8" ht="82.5" customHeight="1">
      <c r="A24" s="580" t="s">
        <v>496</v>
      </c>
      <c r="B24" s="580"/>
      <c r="C24" s="580"/>
      <c r="D24" s="580"/>
      <c r="E24" s="580"/>
      <c r="F24" s="35"/>
      <c r="G24" s="35"/>
      <c r="H24" s="35"/>
    </row>
    <row r="25" spans="1:8" ht="159.75" customHeight="1">
      <c r="A25" s="581" t="s">
        <v>497</v>
      </c>
      <c r="B25" s="918"/>
      <c r="C25" s="918"/>
      <c r="D25" s="918"/>
      <c r="E25" s="918"/>
    </row>
    <row r="26" spans="1:8" ht="26.1" customHeight="1">
      <c r="A26" s="37" t="s">
        <v>6</v>
      </c>
      <c r="B26" s="73" t="str">
        <f>'Attach 3(JV)'!B24</f>
        <v/>
      </c>
      <c r="C26" s="38" t="s">
        <v>4</v>
      </c>
      <c r="D26" s="265" t="str">
        <f>'Attach 3(JV)'!E24</f>
        <v/>
      </c>
    </row>
    <row r="27" spans="1:8" ht="26.1" customHeight="1">
      <c r="A27" s="37" t="s">
        <v>7</v>
      </c>
      <c r="B27" s="265" t="str">
        <f>'Attach 3(JV)'!B25</f>
        <v/>
      </c>
      <c r="C27" s="38" t="s">
        <v>5</v>
      </c>
      <c r="D27" s="265" t="str">
        <f>'Attach 3(JV)'!E25</f>
        <v/>
      </c>
    </row>
    <row r="28" spans="1:8" ht="219.75" customHeight="1">
      <c r="A28" s="581" t="s">
        <v>498</v>
      </c>
      <c r="B28" s="918"/>
      <c r="C28" s="918"/>
      <c r="D28" s="918"/>
      <c r="E28" s="918"/>
    </row>
    <row r="29" spans="1:8" ht="20.100000000000001" hidden="1" customHeight="1">
      <c r="A29" s="22" t="str">
        <f>A1</f>
        <v>Specification No. :CC/NT/W-MISC/DOM/A06/26/08429</v>
      </c>
      <c r="B29" s="23"/>
      <c r="C29" s="23"/>
      <c r="D29" s="23"/>
      <c r="E29" s="24" t="str">
        <f>E1</f>
        <v xml:space="preserve">Attachment-11 </v>
      </c>
    </row>
    <row r="30" spans="1:8" ht="19.5" hidden="1" customHeight="1"/>
    <row r="31" spans="1:8" ht="48" hidden="1" customHeight="1">
      <c r="A31" s="870" t="str">
        <f>A3</f>
        <v>Package P01 for Development of Pole Structures for 765 kV D/C Transmission Lines.</v>
      </c>
      <c r="B31" s="870"/>
      <c r="C31" s="870"/>
      <c r="D31" s="870"/>
      <c r="E31" s="870"/>
    </row>
    <row r="32" spans="1:8" ht="19.5" hidden="1" customHeight="1">
      <c r="A32" s="29"/>
    </row>
    <row r="33" spans="1:5" ht="19.5" hidden="1" customHeight="1">
      <c r="A33" s="620" t="s">
        <v>378</v>
      </c>
      <c r="B33" s="620"/>
      <c r="C33" s="620"/>
      <c r="D33" s="620"/>
      <c r="E33" s="620"/>
    </row>
    <row r="34" spans="1:5" ht="19.5" hidden="1" customHeight="1">
      <c r="A34" s="33"/>
    </row>
    <row r="35" spans="1:5" ht="19.5" hidden="1" customHeight="1">
      <c r="A35" s="34" t="str">
        <f>'Attach 3(JV)'!A15</f>
        <v>Name(s) and Addresse(s) of other partner(s)</v>
      </c>
      <c r="B35" s="33"/>
      <c r="C35" s="33"/>
      <c r="D35" s="14" t="str">
        <f>D7</f>
        <v>To:</v>
      </c>
    </row>
    <row r="36" spans="1:5" ht="19.5" hidden="1" customHeight="1">
      <c r="A36" s="34" t="str">
        <f>'Attach 3(JV)'!B16</f>
        <v/>
      </c>
      <c r="B36" s="33"/>
      <c r="C36" s="33"/>
      <c r="D36" s="11" t="str">
        <f>D8</f>
        <v>Contract Services</v>
      </c>
    </row>
    <row r="37" spans="1:5" ht="19.5" hidden="1" customHeight="1">
      <c r="A37" s="12" t="s">
        <v>347</v>
      </c>
      <c r="B37" s="619" t="str">
        <f>'Attach 3(JV)'!B17:D17</f>
        <v/>
      </c>
      <c r="C37" s="619"/>
      <c r="D37" s="11" t="str">
        <f>D9</f>
        <v>Power Grid Corporation of India Ltd.,</v>
      </c>
    </row>
    <row r="38" spans="1:5" ht="19.5" hidden="1" customHeight="1">
      <c r="A38" s="12" t="s">
        <v>349</v>
      </c>
      <c r="B38" s="619" t="str">
        <f>'Attach 3(JV)'!B18:D18</f>
        <v/>
      </c>
      <c r="C38" s="619"/>
      <c r="D38" s="11" t="str">
        <f>D10</f>
        <v>"Saudamini", Plot No. 2, Sector 29</v>
      </c>
    </row>
    <row r="39" spans="1:5" ht="19.5" hidden="1" customHeight="1">
      <c r="B39" s="619" t="str">
        <f>'Attach 3(JV)'!B19:D19</f>
        <v/>
      </c>
      <c r="C39" s="619"/>
      <c r="D39" s="11" t="str">
        <f>D11</f>
        <v>Gurgaon (Haryana) - 122001</v>
      </c>
    </row>
    <row r="40" spans="1:5" ht="19.5" hidden="1" customHeight="1">
      <c r="A40" s="33"/>
      <c r="B40" s="619" t="str">
        <f>'Attach 3(JV)'!B20:D20</f>
        <v/>
      </c>
      <c r="C40" s="619"/>
      <c r="D40" s="11"/>
    </row>
    <row r="41" spans="1:5" ht="19.5" hidden="1" customHeight="1">
      <c r="A41" s="30" t="s">
        <v>341</v>
      </c>
    </row>
    <row r="42" spans="1:5" ht="19.5" hidden="1" customHeight="1">
      <c r="A42" s="33"/>
    </row>
    <row r="43" spans="1:5" ht="33.75" hidden="1" customHeight="1">
      <c r="A43" s="618" t="s">
        <v>379</v>
      </c>
      <c r="B43" s="618"/>
      <c r="C43" s="618"/>
      <c r="D43" s="618"/>
      <c r="E43" s="618"/>
    </row>
    <row r="44" spans="1:5" ht="19.5" hidden="1" customHeight="1">
      <c r="A44" s="33"/>
      <c r="B44" s="33"/>
      <c r="C44" s="33"/>
      <c r="D44" s="33"/>
      <c r="E44" s="33"/>
    </row>
    <row r="45" spans="1:5" ht="72" hidden="1" customHeight="1">
      <c r="A45" s="46" t="s">
        <v>345</v>
      </c>
      <c r="B45" s="874" t="s">
        <v>108</v>
      </c>
      <c r="C45" s="874"/>
      <c r="D45" s="46" t="s">
        <v>109</v>
      </c>
      <c r="E45" s="46" t="s">
        <v>110</v>
      </c>
    </row>
    <row r="46" spans="1:5" ht="25.5" hidden="1" customHeight="1">
      <c r="A46" s="101">
        <v>1</v>
      </c>
      <c r="B46" s="916"/>
      <c r="C46" s="916"/>
      <c r="D46" s="277"/>
      <c r="E46" s="277"/>
    </row>
    <row r="47" spans="1:5" ht="25.5" hidden="1" customHeight="1">
      <c r="A47" s="101">
        <v>2</v>
      </c>
      <c r="B47" s="916"/>
      <c r="C47" s="916"/>
      <c r="D47" s="277"/>
      <c r="E47" s="277"/>
    </row>
    <row r="48" spans="1:5" ht="25.5" hidden="1" customHeight="1">
      <c r="A48" s="101">
        <v>3</v>
      </c>
      <c r="B48" s="916"/>
      <c r="C48" s="916"/>
      <c r="D48" s="277"/>
      <c r="E48" s="277"/>
    </row>
    <row r="49" spans="1:5" ht="25.5" hidden="1" customHeight="1">
      <c r="A49" s="101">
        <v>4</v>
      </c>
      <c r="B49" s="916"/>
      <c r="C49" s="916"/>
      <c r="D49" s="277"/>
      <c r="E49" s="277"/>
    </row>
    <row r="50" spans="1:5" ht="25.5" hidden="1" customHeight="1">
      <c r="A50" s="101">
        <v>5</v>
      </c>
      <c r="B50" s="916"/>
      <c r="C50" s="916"/>
      <c r="D50" s="277"/>
      <c r="E50" s="277"/>
    </row>
    <row r="51" spans="1:5" ht="25.5" hidden="1" customHeight="1">
      <c r="A51" s="101">
        <v>6</v>
      </c>
      <c r="B51" s="916"/>
      <c r="C51" s="916"/>
      <c r="D51" s="277"/>
      <c r="E51" s="277"/>
    </row>
    <row r="52" spans="1:5" ht="27.95" hidden="1" customHeight="1">
      <c r="A52" s="33"/>
      <c r="B52" s="33"/>
      <c r="C52" s="33"/>
      <c r="D52" s="33"/>
      <c r="E52" s="33"/>
    </row>
    <row r="53" spans="1:5" ht="27.95" hidden="1" customHeight="1">
      <c r="A53" s="208"/>
      <c r="B53" s="208"/>
      <c r="C53" s="208"/>
      <c r="D53" s="208"/>
      <c r="E53" s="208"/>
    </row>
    <row r="54" spans="1:5" ht="27.95" hidden="1" customHeight="1">
      <c r="A54" s="208" t="s">
        <v>6</v>
      </c>
      <c r="B54" s="73" t="str">
        <f>B26</f>
        <v/>
      </c>
      <c r="C54" s="208" t="s">
        <v>4</v>
      </c>
      <c r="D54" s="208" t="str">
        <f>D26</f>
        <v/>
      </c>
      <c r="E54" s="208"/>
    </row>
    <row r="55" spans="1:5" ht="27.95" hidden="1" customHeight="1">
      <c r="A55" s="208" t="s">
        <v>7</v>
      </c>
      <c r="B55" s="208" t="str">
        <f>B27</f>
        <v/>
      </c>
      <c r="C55" s="208" t="s">
        <v>5</v>
      </c>
      <c r="D55" s="208" t="str">
        <f>D27</f>
        <v/>
      </c>
      <c r="E55" s="208"/>
    </row>
    <row r="56" spans="1:5" ht="27.95" hidden="1" customHeight="1">
      <c r="A56" s="208"/>
      <c r="B56" s="208"/>
      <c r="C56" s="208"/>
      <c r="D56" s="208"/>
      <c r="E56" s="208"/>
    </row>
    <row r="57" spans="1:5" ht="19.5" hidden="1" customHeight="1">
      <c r="A57" s="22" t="str">
        <f>A29</f>
        <v>Specification No. :CC/NT/W-MISC/DOM/A06/26/08429</v>
      </c>
      <c r="B57" s="23"/>
      <c r="C57" s="23"/>
      <c r="D57" s="23"/>
      <c r="E57" s="24" t="str">
        <f>E29</f>
        <v xml:space="preserve">Attachment-11 </v>
      </c>
    </row>
    <row r="58" spans="1:5" ht="19.5" hidden="1" customHeight="1"/>
    <row r="59" spans="1:5" ht="48" hidden="1" customHeight="1">
      <c r="A59" s="870" t="str">
        <f>A31</f>
        <v>Package P01 for Development of Pole Structures for 765 kV D/C Transmission Lines.</v>
      </c>
      <c r="B59" s="870"/>
      <c r="C59" s="870"/>
      <c r="D59" s="870"/>
      <c r="E59" s="870"/>
    </row>
    <row r="60" spans="1:5" ht="19.5" hidden="1" customHeight="1">
      <c r="A60" s="29"/>
    </row>
    <row r="61" spans="1:5" ht="19.5" hidden="1" customHeight="1">
      <c r="A61" s="620" t="s">
        <v>378</v>
      </c>
      <c r="B61" s="620"/>
      <c r="C61" s="620"/>
      <c r="D61" s="620"/>
      <c r="E61" s="620"/>
    </row>
    <row r="62" spans="1:5" ht="19.5" hidden="1" customHeight="1">
      <c r="A62" s="33"/>
    </row>
    <row r="63" spans="1:5" ht="19.5" hidden="1" customHeight="1">
      <c r="A63" s="34" t="str">
        <f>'Attach 3(JV)'!A15</f>
        <v>Name(s) and Addresse(s) of other partner(s)</v>
      </c>
      <c r="B63" s="33"/>
      <c r="C63" s="33"/>
      <c r="D63" s="14" t="str">
        <f>D7</f>
        <v>To:</v>
      </c>
    </row>
    <row r="64" spans="1:5" ht="19.5" hidden="1" customHeight="1">
      <c r="A64" s="34" t="str">
        <f>'Attach 3(JV)'!E16</f>
        <v/>
      </c>
      <c r="B64" s="33"/>
      <c r="C64" s="33"/>
      <c r="D64" s="11" t="str">
        <f>D8</f>
        <v>Contract Services</v>
      </c>
    </row>
    <row r="65" spans="1:5" ht="19.5" hidden="1" customHeight="1">
      <c r="A65" s="12" t="s">
        <v>347</v>
      </c>
      <c r="B65" s="619" t="str">
        <f>'Attach 3(JV)'!E17</f>
        <v/>
      </c>
      <c r="C65" s="619"/>
      <c r="D65" s="11" t="str">
        <f>D9</f>
        <v>Power Grid Corporation of India Ltd.,</v>
      </c>
    </row>
    <row r="66" spans="1:5" ht="19.5" hidden="1" customHeight="1">
      <c r="A66" s="12" t="s">
        <v>349</v>
      </c>
      <c r="B66" s="619" t="str">
        <f>'Attach 3(JV)'!E18</f>
        <v/>
      </c>
      <c r="C66" s="619"/>
      <c r="D66" s="11" t="str">
        <f>D10</f>
        <v>"Saudamini", Plot No. 2, Sector 29</v>
      </c>
    </row>
    <row r="67" spans="1:5" ht="19.5" hidden="1" customHeight="1">
      <c r="B67" s="619" t="str">
        <f>'Attach 3(JV)'!E19</f>
        <v/>
      </c>
      <c r="C67" s="619"/>
      <c r="D67" s="11" t="str">
        <f>D11</f>
        <v>Gurgaon (Haryana) - 122001</v>
      </c>
    </row>
    <row r="68" spans="1:5" ht="19.5" hidden="1" customHeight="1">
      <c r="A68" s="33"/>
      <c r="B68" s="619" t="str">
        <f>'Attach 3(JV)'!E20</f>
        <v/>
      </c>
      <c r="C68" s="619"/>
      <c r="D68" s="11"/>
    </row>
    <row r="69" spans="1:5" ht="19.5" hidden="1" customHeight="1">
      <c r="A69" s="30" t="s">
        <v>341</v>
      </c>
    </row>
    <row r="70" spans="1:5" ht="19.5" hidden="1" customHeight="1">
      <c r="A70" s="33"/>
    </row>
    <row r="71" spans="1:5" ht="33.75" hidden="1" customHeight="1">
      <c r="A71" s="618" t="s">
        <v>379</v>
      </c>
      <c r="B71" s="618"/>
      <c r="C71" s="618"/>
      <c r="D71" s="618"/>
      <c r="E71" s="618"/>
    </row>
    <row r="72" spans="1:5" ht="19.5" hidden="1" customHeight="1">
      <c r="A72" s="33"/>
      <c r="B72" s="33"/>
      <c r="C72" s="33"/>
      <c r="D72" s="33"/>
      <c r="E72" s="33"/>
    </row>
    <row r="73" spans="1:5" ht="72" hidden="1" customHeight="1">
      <c r="A73" s="46" t="s">
        <v>345</v>
      </c>
      <c r="B73" s="874" t="s">
        <v>108</v>
      </c>
      <c r="C73" s="874"/>
      <c r="D73" s="46" t="s">
        <v>109</v>
      </c>
      <c r="E73" s="46" t="s">
        <v>110</v>
      </c>
    </row>
    <row r="74" spans="1:5" ht="25.5" hidden="1" customHeight="1">
      <c r="A74" s="101">
        <v>1</v>
      </c>
      <c r="B74" s="916"/>
      <c r="C74" s="916"/>
      <c r="D74" s="277"/>
      <c r="E74" s="277"/>
    </row>
    <row r="75" spans="1:5" ht="25.5" hidden="1" customHeight="1">
      <c r="A75" s="101">
        <v>2</v>
      </c>
      <c r="B75" s="916"/>
      <c r="C75" s="916"/>
      <c r="D75" s="277"/>
      <c r="E75" s="277"/>
    </row>
    <row r="76" spans="1:5" ht="25.5" hidden="1" customHeight="1">
      <c r="A76" s="101">
        <v>3</v>
      </c>
      <c r="B76" s="916"/>
      <c r="C76" s="916"/>
      <c r="D76" s="277"/>
      <c r="E76" s="277"/>
    </row>
    <row r="77" spans="1:5" ht="25.5" hidden="1" customHeight="1">
      <c r="A77" s="101">
        <v>4</v>
      </c>
      <c r="B77" s="916"/>
      <c r="C77" s="916"/>
      <c r="D77" s="277"/>
      <c r="E77" s="277"/>
    </row>
    <row r="78" spans="1:5" ht="25.5" hidden="1" customHeight="1">
      <c r="A78" s="101">
        <v>5</v>
      </c>
      <c r="B78" s="916"/>
      <c r="C78" s="916"/>
      <c r="D78" s="277"/>
      <c r="E78" s="277"/>
    </row>
    <row r="79" spans="1:5" ht="25.5" hidden="1" customHeight="1">
      <c r="A79" s="101">
        <v>6</v>
      </c>
      <c r="B79" s="916"/>
      <c r="C79" s="916"/>
      <c r="D79" s="277"/>
      <c r="E79" s="277"/>
    </row>
    <row r="80" spans="1:5" ht="19.5" hidden="1" customHeight="1">
      <c r="A80" s="33"/>
      <c r="B80" s="33"/>
      <c r="C80" s="33"/>
      <c r="D80" s="33"/>
      <c r="E80" s="33"/>
    </row>
    <row r="81" spans="1:5" ht="24.75" hidden="1" customHeight="1">
      <c r="A81" s="208"/>
      <c r="B81" s="208"/>
      <c r="C81" s="208"/>
      <c r="D81" s="208"/>
      <c r="E81" s="208"/>
    </row>
    <row r="82" spans="1:5" ht="24.75" hidden="1" customHeight="1">
      <c r="A82" s="208" t="s">
        <v>6</v>
      </c>
      <c r="B82" s="73" t="str">
        <f>B54</f>
        <v/>
      </c>
      <c r="C82" s="208" t="s">
        <v>4</v>
      </c>
      <c r="D82" s="208" t="str">
        <f>D54</f>
        <v/>
      </c>
      <c r="E82" s="208"/>
    </row>
    <row r="83" spans="1:5" ht="24.75" hidden="1" customHeight="1">
      <c r="A83" s="208" t="s">
        <v>7</v>
      </c>
      <c r="B83" s="208" t="str">
        <f>B55</f>
        <v/>
      </c>
      <c r="C83" s="208" t="s">
        <v>5</v>
      </c>
      <c r="D83" s="208" t="str">
        <f>D55</f>
        <v/>
      </c>
      <c r="E83" s="208"/>
    </row>
    <row r="84" spans="1:5" ht="24.75" hidden="1" customHeight="1">
      <c r="A84" s="208"/>
      <c r="B84" s="208"/>
      <c r="C84" s="208"/>
      <c r="D84" s="208"/>
      <c r="E84" s="208"/>
    </row>
    <row r="85" spans="1:5" ht="37.5" hidden="1" customHeight="1">
      <c r="A85" s="68"/>
      <c r="B85" s="68"/>
      <c r="C85" s="68"/>
      <c r="D85" s="68"/>
      <c r="E85" s="68"/>
    </row>
  </sheetData>
  <sheetProtection password="DECE" sheet="1" objects="1" scenarios="1"/>
  <customSheetViews>
    <customSheetView guid="{B7CC3635-BEA1-4EB6-9397-ABEDC5D04D5E}" showPageBreaks="1" showGridLines="0" printArea="1" hiddenRows="1" view="pageBreakPreview">
      <selection activeCell="B18" sqref="B18:C18"/>
      <pageMargins left="0.75" right="0.63" top="0.57999999999999996" bottom="0.6" header="0.34" footer="0.35"/>
      <pageSetup scale="95" orientation="portrait" r:id="rId1"/>
      <headerFooter alignWithMargins="0">
        <oddFooter>&amp;R&amp;"Book Antiqua,Bold"&amp;8 Page &amp;P of &amp;N</oddFooter>
      </headerFooter>
    </customSheetView>
    <customSheetView guid="{7518E083-431A-45D0-A3DD-DF0866826B90}" showPageBreaks="1" showGridLines="0" printArea="1" hiddenRows="1" view="pageBreakPreview" topLeftCell="A10">
      <selection activeCell="B18" sqref="B18:C18"/>
      <pageMargins left="0.75" right="0.63" top="0.57999999999999996" bottom="0.6" header="0.34" footer="0.35"/>
      <pageSetup scale="95" orientation="portrait" r:id="rId2"/>
      <headerFooter alignWithMargins="0">
        <oddFooter>&amp;R&amp;"Book Antiqua,Bold"&amp;8 Page &amp;P of &amp;N</oddFooter>
      </headerFooter>
    </customSheetView>
    <customSheetView guid="{CD28740F-9825-447C-B887-B18F0232D126}" showPageBreaks="1" showGridLines="0" printArea="1" hiddenRows="1" view="pageBreakPreview" topLeftCell="A4">
      <selection activeCell="B18" sqref="B18:C18"/>
      <pageMargins left="0.75" right="0.63" top="0.57999999999999996" bottom="0.6" header="0.34" footer="0.35"/>
      <pageSetup scale="95" orientation="portrait" r:id="rId3"/>
      <headerFooter alignWithMargins="0">
        <oddFooter>&amp;R&amp;"Book Antiqua,Bold"&amp;8 Page &amp;P of &amp;N</oddFooter>
      </headerFooter>
    </customSheetView>
    <customSheetView guid="{012A8702-091E-4FD1-8E26-12B65B8B3B8C}" showPageBreaks="1" showGridLines="0" printArea="1" hiddenRows="1" view="pageBreakPreview" topLeftCell="A14">
      <selection activeCell="B18" sqref="B18:C18"/>
      <pageMargins left="0.75" right="0.63" top="0.57999999999999996" bottom="0.6" header="0.34" footer="0.35"/>
      <pageSetup scale="95" orientation="portrait" r:id="rId4"/>
      <headerFooter alignWithMargins="0">
        <oddFooter>&amp;R&amp;"Book Antiqua,Bold"&amp;8 Page &amp;P of &amp;N</oddFooter>
      </headerFooter>
    </customSheetView>
    <customSheetView guid="{0D490C87-B003-4943-9825-ACE0B8E7CC06}" showPageBreaks="1" showGridLines="0" printArea="1" hiddenRows="1" view="pageBreakPreview" topLeftCell="A4">
      <selection activeCell="B18" sqref="B18:C18"/>
      <pageMargins left="0.75" right="0.63" top="0.57999999999999996" bottom="0.6" header="0.34" footer="0.35"/>
      <pageSetup scale="95" orientation="portrait" r:id="rId5"/>
      <headerFooter alignWithMargins="0">
        <oddFooter>&amp;R&amp;"Book Antiqua,Bold"&amp;8 Page &amp;P of &amp;N</oddFooter>
      </headerFooter>
    </customSheetView>
    <customSheetView guid="{4D67A8FB-66CE-4EFD-8932-C754BE25ED43}" showPageBreaks="1" showGridLines="0" printArea="1" hiddenRows="1" view="pageBreakPreview">
      <selection activeCell="B18" sqref="B18:C18"/>
      <pageMargins left="0.75" right="0.63" top="0.57999999999999996" bottom="0.6" header="0.34" footer="0.35"/>
      <pageSetup scale="95" orientation="portrait" r:id="rId6"/>
      <headerFooter alignWithMargins="0">
        <oddFooter>&amp;R&amp;"Book Antiqua,Bold"&amp;8 Page &amp;P of &amp;N</oddFooter>
      </headerFooter>
    </customSheetView>
    <customSheetView guid="{B07CB001-8FAF-40AD-8AD5-A65A64B33B35}" showPageBreaks="1" showGridLines="0" printArea="1" hiddenRows="1" view="pageBreakPreview" topLeftCell="A4">
      <selection activeCell="B18" sqref="B18:C18"/>
      <pageMargins left="0.75" right="0.63" top="0.57999999999999996" bottom="0.6" header="0.34" footer="0.35"/>
      <pageSetup scale="95" orientation="portrait" r:id="rId7"/>
      <headerFooter alignWithMargins="0">
        <oddFooter>&amp;R&amp;"Book Antiqua,Bold"&amp;8 Page &amp;P of &amp;N</oddFooter>
      </headerFooter>
    </customSheetView>
    <customSheetView guid="{8CF338B0-8CA3-4AF4-816D-CB7A6D8E33BC}" showPageBreaks="1" showGridLines="0" printArea="1" hiddenRows="1" view="pageBreakPreview">
      <selection activeCell="B18" sqref="B18:C18"/>
      <pageMargins left="0.75" right="0.63" top="0.57999999999999996" bottom="0.6" header="0.34" footer="0.35"/>
      <pageSetup scale="95" orientation="portrait" r:id="rId8"/>
      <headerFooter alignWithMargins="0">
        <oddFooter>&amp;R&amp;"Book Antiqua,Bold"&amp;8 Page &amp;P of &amp;N</oddFooter>
      </headerFooter>
    </customSheetView>
    <customSheetView guid="{D05C69EC-C4A6-4AED-AFBA-A3044FD4B3FB}" showPageBreaks="1" showGridLines="0" printArea="1" hiddenRows="1" view="pageBreakPreview" topLeftCell="A22">
      <selection activeCell="B18" sqref="B18:C18"/>
      <pageMargins left="0.75" right="0.63" top="0.57999999999999996" bottom="0.6" header="0.34" footer="0.35"/>
      <pageSetup scale="95" orientation="portrait" r:id="rId9"/>
      <headerFooter alignWithMargins="0">
        <oddFooter>&amp;R&amp;"Book Antiqua,Bold"&amp;8 Page &amp;P of &amp;N</oddFooter>
      </headerFooter>
    </customSheetView>
    <customSheetView guid="{BE615921-12B2-47E1-81BB-292B559B4C46}" showPageBreaks="1" showGridLines="0" printArea="1" hiddenRows="1" view="pageBreakPreview" topLeftCell="A15">
      <selection activeCell="E23" sqref="E23"/>
      <pageMargins left="0.75" right="0.63" top="0.57999999999999996" bottom="0.6" header="0.34" footer="0.35"/>
      <pageSetup scale="95" orientation="portrait" r:id="rId10"/>
      <headerFooter alignWithMargins="0">
        <oddFooter>&amp;R&amp;"Book Antiqua,Bold"&amp;8 Page &amp;P of &amp;N</oddFooter>
      </headerFooter>
    </customSheetView>
    <customSheetView guid="{13A93EBF-985A-49FD-9FE0-DC75D238EC8C}" showPageBreaks="1" showGridLines="0" printArea="1" hiddenRows="1" view="pageBreakPreview" topLeftCell="A10">
      <selection activeCell="B18" sqref="B18:C18"/>
      <pageMargins left="0.75" right="0.63" top="0.57999999999999996" bottom="0.6" header="0.34" footer="0.35"/>
      <pageSetup scale="95" orientation="portrait" r:id="rId11"/>
      <headerFooter alignWithMargins="0">
        <oddFooter>&amp;R&amp;"Book Antiqua,Bold"&amp;8 Page &amp;P of &amp;N</oddFooter>
      </headerFooter>
    </customSheetView>
    <customSheetView guid="{1E2D7167-D6B7-4690-9A83-BF768C4223A4}" showPageBreaks="1" showGridLines="0" printArea="1" hiddenRows="1" view="pageBreakPreview" topLeftCell="A7">
      <selection activeCell="D20" sqref="D20"/>
      <pageMargins left="0.75" right="0.63" top="0.57999999999999996" bottom="0.6" header="0.34" footer="0.35"/>
      <pageSetup scale="95" orientation="portrait" r:id="rId12"/>
      <headerFooter alignWithMargins="0">
        <oddFooter>&amp;R&amp;"Book Antiqua,Bold"&amp;8 Page &amp;P of &amp;N</oddFooter>
      </headerFooter>
    </customSheetView>
    <customSheetView guid="{7A88FC7A-7690-48AB-B789-172043AFADC8}" showPageBreaks="1" showGridLines="0" printArea="1" hiddenRows="1" view="pageBreakPreview" topLeftCell="A18">
      <selection activeCell="B18" sqref="B18:C18"/>
      <pageMargins left="0.75" right="0.63" top="0.57999999999999996" bottom="0.6" header="0.34" footer="0.35"/>
      <pageSetup scale="95" orientation="portrait" r:id="rId13"/>
      <headerFooter alignWithMargins="0">
        <oddFooter>&amp;R&amp;"Book Antiqua,Bold"&amp;8 Page &amp;P of &amp;N</oddFooter>
      </headerFooter>
    </customSheetView>
    <customSheetView guid="{CB7CD015-9A92-451A-BEF4-2BC98E3768DD}" showPageBreaks="1" showGridLines="0" printArea="1" view="pageBreakPreview">
      <selection activeCell="B18" sqref="B18:C18"/>
      <pageMargins left="0.75" right="0.63" top="0.57999999999999996" bottom="0.6" header="0.34" footer="0.35"/>
      <pageSetup scale="95" orientation="portrait" r:id="rId14"/>
      <headerFooter alignWithMargins="0">
        <oddFooter>&amp;R&amp;"Book Antiqua,Bold"&amp;8 Page &amp;P of &amp;N</oddFooter>
      </headerFooter>
    </customSheetView>
    <customSheetView guid="{44C1C443-3199-4288-884A-D16AF7B2CD69}" showPageBreaks="1" showGridLines="0" printArea="1" view="pageBreakPreview">
      <selection activeCell="B18" sqref="B18:C18"/>
      <pageMargins left="0.75" right="0.63" top="0.57999999999999996" bottom="0.6" header="0.34" footer="0.35"/>
      <pageSetup scale="95" orientation="portrait" r:id="rId15"/>
      <headerFooter alignWithMargins="0">
        <oddFooter>&amp;R&amp;"Book Antiqua,Bold"&amp;8 Page &amp;P of &amp;N</oddFooter>
      </headerFooter>
    </customSheetView>
    <customSheetView guid="{82E8A0F5-0020-4355-95CF-28601763A783}" showPageBreaks="1" showGridLines="0" printArea="1" view="pageBreakPreview">
      <selection activeCell="B18" sqref="B18:C18"/>
      <pageMargins left="0.75" right="0.63" top="0.57999999999999996" bottom="0.6" header="0.34" footer="0.35"/>
      <pageSetup scale="95" orientation="portrait" r:id="rId16"/>
      <headerFooter alignWithMargins="0">
        <oddFooter>&amp;R&amp;"Book Antiqua,Bold"&amp;8 Page &amp;P of &amp;N</oddFooter>
      </headerFooter>
    </customSheetView>
    <customSheetView guid="{240327DD-375F-45D4-BA52-89AFD79FE6A1}" showPageBreaks="1" showGridLines="0" printArea="1" view="pageBreakPreview" topLeftCell="A22">
      <selection activeCell="B18" sqref="B18:C18"/>
      <pageMargins left="0.75" right="0.63" top="0.57999999999999996" bottom="0.6" header="0.34" footer="0.35"/>
      <pageSetup scale="95" orientation="portrait" r:id="rId17"/>
      <headerFooter alignWithMargins="0">
        <oddFooter>&amp;R&amp;"Book Antiqua,Bold"&amp;8 Page &amp;P of &amp;N</oddFooter>
      </headerFooter>
    </customSheetView>
    <customSheetView guid="{DC28ED1E-3E35-4094-9C2B-5C0A1C1D459C}" showGridLines="0">
      <selection activeCell="B20" sqref="B20:C20"/>
      <pageMargins left="0.75" right="0.63" top="0.57999999999999996" bottom="0.6" header="0.34" footer="0.35"/>
      <pageSetup orientation="portrait" r:id="rId18"/>
      <headerFooter alignWithMargins="0">
        <oddFooter>&amp;R&amp;"Book Antiqua,Bold"&amp;8 Page &amp;P of &amp;N</oddFooter>
      </headerFooter>
    </customSheetView>
    <customSheetView guid="{7A9EA6D6-4DDF-43D9-92E6-C6AFAD14E266}" showGridLines="0">
      <selection activeCell="B20" sqref="B20:C20"/>
      <pageMargins left="0.75" right="0.63" top="0.57999999999999996" bottom="0.6" header="0.34" footer="0.35"/>
      <pageSetup orientation="portrait" r:id="rId19"/>
      <headerFooter alignWithMargins="0">
        <oddFooter>&amp;R&amp;"Book Antiqua,Bold"&amp;8 Page &amp;P of &amp;N</oddFooter>
      </headerFooter>
    </customSheetView>
    <customSheetView guid="{43BCBF1E-CDCF-4541-8D79-87EDCECBC1FD}" showGridLines="0">
      <selection activeCell="B18" sqref="B18:C18"/>
      <pageMargins left="0.75" right="0.63" top="0.57999999999999996" bottom="0.6" header="0.34" footer="0.35"/>
      <pageSetup orientation="portrait" r:id="rId20"/>
      <headerFooter alignWithMargins="0">
        <oddFooter>&amp;R&amp;"Book Antiqua,Bold"&amp;8 Page &amp;P of &amp;N</oddFooter>
      </headerFooter>
    </customSheetView>
    <customSheetView guid="{ECEBABD0-566A-41C4-AA9A-38EA30EFEDA8}" showGridLines="0" showRuler="0">
      <rowBreaks count="1" manualBreakCount="1">
        <brk id="58" max="16383" man="1"/>
      </rowBreaks>
      <pageMargins left="0.75" right="0.63" top="0.55000000000000004" bottom="0.64" header="0.34" footer="0.38"/>
      <pageSetup scale="95" orientation="portrait" r:id="rId21"/>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showRuler="0" topLeftCell="A2">
      <selection activeCell="B18" sqref="B18:C18"/>
      <rowBreaks count="1" manualBreakCount="1">
        <brk id="58" max="16383" man="1"/>
      </rowBreaks>
      <pageMargins left="0.75" right="0.56000000000000005" top="0.44" bottom="0.47" header="0.3" footer="0.19"/>
      <pageSetup orientation="portrait" r:id="rId22"/>
      <headerFooter alignWithMargins="0">
        <oddFooter>&amp;L&amp;8Tower Package-P238-TW04, TL associated with Phase-I Generation Project in Orissa (Part-C)&amp;R&amp;"Book Antiqua,Bold"&amp;8Attachment-11 TW04  / Page &amp;P</oddFooter>
      </headerFooter>
    </customSheetView>
    <customSheetView guid="{8E7B022F-1113-4BA2-B2BA-8EDBE02A2557}" showPageBreaks="1" showGridLines="0" printArea="1" showRuler="0">
      <selection activeCell="B18" sqref="B18:C18"/>
      <pageMargins left="0.75" right="0.63" top="0.57999999999999996" bottom="0.6" header="0.34" footer="0.35"/>
      <pageSetup orientation="portrait" r:id="rId23"/>
      <headerFooter alignWithMargins="0">
        <oddFooter>&amp;L&amp;8Tower Package-TW05, TL associated with Phase-I Generation Project in Orissa (Part-C)&amp;R&amp;"Book Antiqua,Bold"&amp;8 Page &amp;P of &amp;N</oddFooter>
      </headerFooter>
    </customSheetView>
    <customSheetView guid="{CD4CA1A8-824A-452F-BDBA-32A47C1B3013}" showGridLines="0" topLeftCell="A6">
      <selection activeCell="B18" sqref="B18:C18"/>
      <pageMargins left="0.75" right="0.63" top="0.57999999999999996" bottom="0.6" header="0.34" footer="0.35"/>
      <pageSetup orientation="portrait" r:id="rId24"/>
      <headerFooter alignWithMargins="0">
        <oddFooter>&amp;R&amp;"Book Antiqua,Bold"&amp;8 Page &amp;P of &amp;N</oddFooter>
      </headerFooter>
    </customSheetView>
    <customSheetView guid="{494F6778-23FE-4AAC-B37D-6C7543FC13B9}" showGridLines="0" topLeftCell="A13">
      <selection activeCell="D22" sqref="D22"/>
      <pageMargins left="0.75" right="0.63" top="0.57999999999999996" bottom="0.6" header="0.34" footer="0.35"/>
      <pageSetup orientation="portrait" r:id="rId25"/>
      <headerFooter alignWithMargins="0">
        <oddFooter>&amp;R&amp;"Book Antiqua,Bold"&amp;8 Page &amp;P of &amp;N</oddFooter>
      </headerFooter>
    </customSheetView>
    <customSheetView guid="{F9FE2C60-2849-4C32-B532-2B1A89FFA9CD}" showGridLines="0">
      <selection activeCell="B18" sqref="B18:C18"/>
      <pageMargins left="0.75" right="0.63" top="0.57999999999999996" bottom="0.6" header="0.34" footer="0.35"/>
      <pageSetup orientation="portrait" r:id="rId26"/>
      <headerFooter alignWithMargins="0">
        <oddFooter>&amp;R&amp;"Book Antiqua,Bold"&amp;8 Page &amp;P of &amp;N</oddFooter>
      </headerFooter>
    </customSheetView>
    <customSheetView guid="{FE4EC9C4-31B9-4D40-8323-5B16C3BC840F}" showPageBreaks="1" showGridLines="0" printArea="1" view="pageBreakPreview" topLeftCell="A19">
      <selection activeCell="B18" sqref="B18:C18"/>
      <pageMargins left="0.75" right="0.63" top="0.57999999999999996" bottom="0.6" header="0.34" footer="0.35"/>
      <pageSetup scale="95" orientation="portrait" r:id="rId27"/>
      <headerFooter alignWithMargins="0">
        <oddFooter>&amp;R&amp;"Book Antiqua,Bold"&amp;8 Page &amp;P of &amp;N</oddFooter>
      </headerFooter>
    </customSheetView>
    <customSheetView guid="{82C64B11-1F50-45B5-B7BB-9F1DC733C833}" showPageBreaks="1" showGridLines="0" printArea="1" view="pageBreakPreview" topLeftCell="A16">
      <selection activeCell="B75" sqref="B75:C75"/>
      <pageMargins left="0.75" right="0.63" top="0.57999999999999996" bottom="0.6" header="0.34" footer="0.35"/>
      <pageSetup scale="95" orientation="portrait" r:id="rId28"/>
      <headerFooter alignWithMargins="0">
        <oddFooter>&amp;R&amp;"Book Antiqua,Bold"&amp;8 Page &amp;P of &amp;N</oddFooter>
      </headerFooter>
    </customSheetView>
    <customSheetView guid="{CFBF18EC-8277-4311-991B-395AF21BB33B}" showPageBreaks="1" showGridLines="0" printArea="1" hiddenRows="1" view="pageBreakPreview" topLeftCell="A7">
      <selection activeCell="D20" sqref="D20"/>
      <pageMargins left="0.75" right="0.63" top="0.57999999999999996" bottom="0.6" header="0.34" footer="0.35"/>
      <pageSetup scale="95" orientation="portrait" r:id="rId29"/>
      <headerFooter alignWithMargins="0">
        <oddFooter>&amp;R&amp;"Book Antiqua,Bold"&amp;8 Page &amp;P of &amp;N</oddFooter>
      </headerFooter>
    </customSheetView>
    <customSheetView guid="{AA750348-930C-43DE-ADD0-8D60980F5013}" showPageBreaks="1" showGridLines="0" printArea="1" hiddenRows="1" view="pageBreakPreview" topLeftCell="A7">
      <selection activeCell="D20" sqref="D20"/>
      <pageMargins left="0.75" right="0.63" top="0.57999999999999996" bottom="0.6" header="0.34" footer="0.35"/>
      <pageSetup scale="95" orientation="portrait" r:id="rId30"/>
      <headerFooter alignWithMargins="0">
        <oddFooter>&amp;R&amp;"Book Antiqua,Bold"&amp;8 Page &amp;P of &amp;N</oddFooter>
      </headerFooter>
    </customSheetView>
    <customSheetView guid="{14C32814-5A59-4863-9FB1-822FBB75D7D1}" showPageBreaks="1" showGridLines="0" printArea="1" hiddenRows="1" view="pageBreakPreview" topLeftCell="A4">
      <selection activeCell="B18" sqref="B18:C18"/>
      <pageMargins left="0.75" right="0.63" top="0.57999999999999996" bottom="0.6" header="0.34" footer="0.35"/>
      <pageSetup scale="95" orientation="portrait" r:id="rId31"/>
      <headerFooter alignWithMargins="0">
        <oddFooter>&amp;R&amp;"Book Antiqua,Bold"&amp;8 Page &amp;P of &amp;N</oddFooter>
      </headerFooter>
    </customSheetView>
    <customSheetView guid="{1F125E51-1799-42D0-B41E-DC039BB17D59}" showPageBreaks="1" showGridLines="0" printArea="1" hiddenRows="1" view="pageBreakPreview">
      <selection activeCell="B18" sqref="B18:C18"/>
      <pageMargins left="0.75" right="0.63" top="0.57999999999999996" bottom="0.6" header="0.34" footer="0.35"/>
      <pageSetup scale="95" orientation="portrait" r:id="rId32"/>
      <headerFooter alignWithMargins="0">
        <oddFooter>&amp;R&amp;"Book Antiqua,Bold"&amp;8 Page &amp;P of &amp;N</oddFooter>
      </headerFooter>
    </customSheetView>
    <customSheetView guid="{77353208-2D17-4D2E-ADE3-4F168F350B73}" showPageBreaks="1" showGridLines="0" printArea="1" hiddenRows="1" view="pageBreakPreview" topLeftCell="A4">
      <selection activeCell="B18" sqref="B18:C18"/>
      <pageMargins left="0.75" right="0.63" top="0.57999999999999996" bottom="0.6" header="0.34" footer="0.35"/>
      <pageSetup scale="95" orientation="portrait" r:id="rId33"/>
      <headerFooter alignWithMargins="0">
        <oddFooter>&amp;R&amp;"Book Antiqua,Bold"&amp;8 Page &amp;P of &amp;N</oddFooter>
      </headerFooter>
    </customSheetView>
    <customSheetView guid="{010B040B-83D1-42E5-9354-A9BE9113BDAC}" showPageBreaks="1" showGridLines="0" printArea="1" hiddenRows="1" view="pageBreakPreview" topLeftCell="A14">
      <selection activeCell="B18" sqref="B18:C18"/>
      <pageMargins left="0.75" right="0.63" top="0.57999999999999996" bottom="0.6" header="0.34" footer="0.35"/>
      <pageSetup scale="95" orientation="portrait" r:id="rId34"/>
      <headerFooter alignWithMargins="0">
        <oddFooter>&amp;R&amp;"Book Antiqua,Bold"&amp;8 Page &amp;P of &amp;N</oddFooter>
      </headerFooter>
    </customSheetView>
    <customSheetView guid="{FC200EB0-6614-47DB-96CE-7610471486D9}" showPageBreaks="1" showGridLines="0" printArea="1" hiddenRows="1" view="pageBreakPreview" topLeftCell="A28">
      <selection activeCell="B18" sqref="B18:C18"/>
      <pageMargins left="0.75" right="0.63" top="0.57999999999999996" bottom="0.6" header="0.34" footer="0.35"/>
      <pageSetup scale="95" orientation="portrait" r:id="rId35"/>
      <headerFooter alignWithMargins="0">
        <oddFooter>&amp;R&amp;"Book Antiqua,Bold"&amp;8 Page &amp;P of &amp;N</oddFooter>
      </headerFooter>
    </customSheetView>
    <customSheetView guid="{35C772BD-8F05-4A18-BEC8-6AF744E22539}" showPageBreaks="1" showGridLines="0" printArea="1" hiddenRows="1" view="pageBreakPreview">
      <selection activeCell="B18" sqref="B18:C18"/>
      <pageMargins left="0.75" right="0.63" top="0.57999999999999996" bottom="0.6" header="0.34" footer="0.35"/>
      <pageSetup scale="95" orientation="portrait" r:id="rId36"/>
      <headerFooter alignWithMargins="0">
        <oddFooter>&amp;R&amp;"Book Antiqua,Bold"&amp;8 Page &amp;P of &amp;N</oddFooter>
      </headerFooter>
    </customSheetView>
    <customSheetView guid="{FADCBE67-C557-4BB1-9129-D4D2EFCC4742}" showPageBreaks="1" showGridLines="0" printArea="1" hiddenRows="1" view="pageBreakPreview" topLeftCell="A10">
      <selection activeCell="B18" sqref="B18:C18"/>
      <pageMargins left="0.75" right="0.63" top="0.57999999999999996" bottom="0.6" header="0.34" footer="0.35"/>
      <pageSetup scale="95" orientation="portrait" r:id="rId37"/>
      <headerFooter alignWithMargins="0">
        <oddFooter>&amp;R&amp;"Book Antiqua,Bold"&amp;8 Page &amp;P of &amp;N</oddFooter>
      </headerFooter>
    </customSheetView>
    <customSheetView guid="{E1B28BB1-ED8F-4C22-9AA1-AB162FCA7917}" showPageBreaks="1" showGridLines="0" printArea="1" hiddenRows="1" view="pageBreakPreview">
      <selection activeCell="B18" sqref="B18:C18"/>
      <pageMargins left="0.75" right="0.63" top="0.57999999999999996" bottom="0.6" header="0.34" footer="0.35"/>
      <pageSetup scale="95" orientation="portrait" r:id="rId38"/>
      <headerFooter alignWithMargins="0">
        <oddFooter>&amp;R&amp;"Book Antiqua,Bold"&amp;8 Page &amp;P of &amp;N</oddFooter>
      </headerFooter>
    </customSheetView>
  </customSheetViews>
  <mergeCells count="46">
    <mergeCell ref="A8:C8"/>
    <mergeCell ref="A3:E3"/>
    <mergeCell ref="A5:E5"/>
    <mergeCell ref="A15:E15"/>
    <mergeCell ref="B17:C17"/>
    <mergeCell ref="B9:C9"/>
    <mergeCell ref="B10:C10"/>
    <mergeCell ref="B11:C11"/>
    <mergeCell ref="B12:C12"/>
    <mergeCell ref="B18:C18"/>
    <mergeCell ref="B38:C38"/>
    <mergeCell ref="B39:C39"/>
    <mergeCell ref="B19:C19"/>
    <mergeCell ref="B20:C20"/>
    <mergeCell ref="B21:C21"/>
    <mergeCell ref="A24:E24"/>
    <mergeCell ref="A25:E25"/>
    <mergeCell ref="A28:E28"/>
    <mergeCell ref="B40:C40"/>
    <mergeCell ref="A43:E43"/>
    <mergeCell ref="B22:C22"/>
    <mergeCell ref="A31:E31"/>
    <mergeCell ref="A33:E33"/>
    <mergeCell ref="B37:C37"/>
    <mergeCell ref="B23:C23"/>
    <mergeCell ref="B45:C45"/>
    <mergeCell ref="B50:C50"/>
    <mergeCell ref="B51:C51"/>
    <mergeCell ref="B46:C46"/>
    <mergeCell ref="B47:C47"/>
    <mergeCell ref="B48:C48"/>
    <mergeCell ref="B49:C49"/>
    <mergeCell ref="B79:C79"/>
    <mergeCell ref="B74:C74"/>
    <mergeCell ref="B75:C75"/>
    <mergeCell ref="B76:C76"/>
    <mergeCell ref="B77:C77"/>
    <mergeCell ref="A59:E59"/>
    <mergeCell ref="A61:E61"/>
    <mergeCell ref="A71:E71"/>
    <mergeCell ref="B73:C73"/>
    <mergeCell ref="B78:C78"/>
    <mergeCell ref="B65:C65"/>
    <mergeCell ref="B66:C66"/>
    <mergeCell ref="B67:C67"/>
    <mergeCell ref="B68:C68"/>
  </mergeCells>
  <phoneticPr fontId="6" type="noConversion"/>
  <conditionalFormatting sqref="A57:E80">
    <cfRule type="expression" dxfId="22" priority="2" stopIfTrue="1">
      <formula>$Z$2&lt;2</formula>
    </cfRule>
  </conditionalFormatting>
  <conditionalFormatting sqref="B29:B53 A29:A56 C29:E56 B55:B56 B81 A81:A85 C81:E85 B83:B85">
    <cfRule type="expression" dxfId="21" priority="1" stopIfTrue="1">
      <formula>$Z$2&lt;1</formula>
    </cfRule>
  </conditionalFormatting>
  <pageMargins left="0.75" right="0.63" top="0.57999999999999996" bottom="0.6" header="0.34" footer="0.35"/>
  <pageSetup scale="95" orientation="portrait" r:id="rId39"/>
  <headerFooter alignWithMargins="0">
    <oddFooter>&amp;R&amp;"Book Antiqua,Bold"&amp;8 Page &amp;P of &amp;N</oddFooter>
  </headerFooter>
  <drawing r:id="rId4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indexed="53"/>
  </sheetPr>
  <dimension ref="A1:I83"/>
  <sheetViews>
    <sheetView showGridLines="0" view="pageBreakPreview" topLeftCell="A12" zoomScale="110" zoomScaleNormal="100" zoomScaleSheetLayoutView="110" workbookViewId="0">
      <selection activeCell="O93" sqref="O93"/>
    </sheetView>
  </sheetViews>
  <sheetFormatPr defaultRowHeight="16.5"/>
  <cols>
    <col min="1" max="1" width="10.85546875" style="30" customWidth="1"/>
    <col min="2" max="2" width="26" style="30" customWidth="1"/>
    <col min="3" max="3" width="16" style="30" customWidth="1"/>
    <col min="4" max="4" width="39.28515625" style="30" customWidth="1"/>
    <col min="5" max="5" width="20.42578125" style="30" customWidth="1"/>
    <col min="6" max="6" width="9.140625" style="25"/>
    <col min="7" max="7" width="13.28515625" style="26" hidden="1" customWidth="1"/>
    <col min="8" max="8" width="15.5703125" style="26" hidden="1" customWidth="1"/>
    <col min="9" max="9" width="18.85546875" style="26" hidden="1" customWidth="1"/>
    <col min="10" max="16384" width="9.140625" style="26"/>
  </cols>
  <sheetData>
    <row r="1" spans="1:7">
      <c r="A1" s="22" t="str">
        <f>Basic!A3&amp;Basic!B3</f>
        <v>Specification No. :CC/NT/W-MISC/DOM/A06/26/08429</v>
      </c>
      <c r="B1" s="23"/>
      <c r="C1" s="23"/>
      <c r="D1" s="23"/>
      <c r="E1" s="41" t="str">
        <f>"Attachment-12"</f>
        <v>Attachment-12</v>
      </c>
    </row>
    <row r="3" spans="1:7" ht="35.25" customHeight="1">
      <c r="A3" s="616" t="str">
        <f>'Attach 3(JV)'!A3</f>
        <v>Package P01 for Development of Pole Structures for 765 kV D/C Transmission Lines.</v>
      </c>
      <c r="B3" s="616"/>
      <c r="C3" s="616"/>
      <c r="D3" s="616"/>
      <c r="E3" s="616"/>
      <c r="F3" s="27"/>
    </row>
    <row r="4" spans="1:7" ht="20.100000000000001" customHeight="1">
      <c r="A4" s="29"/>
      <c r="F4" s="31"/>
      <c r="G4" s="10"/>
    </row>
    <row r="5" spans="1:7" ht="20.100000000000001" customHeight="1">
      <c r="A5" s="617" t="s">
        <v>380</v>
      </c>
      <c r="B5" s="617"/>
      <c r="C5" s="617"/>
      <c r="D5" s="617"/>
      <c r="E5" s="617"/>
      <c r="F5" s="31"/>
      <c r="G5" s="10"/>
    </row>
    <row r="6" spans="1:7" ht="20.100000000000001" customHeight="1">
      <c r="A6" s="33"/>
      <c r="F6" s="31"/>
      <c r="G6" s="10"/>
    </row>
    <row r="7" spans="1:7" ht="20.100000000000001" customHeight="1">
      <c r="A7" s="34" t="str">
        <f>'Attach 3(JV)'!A7</f>
        <v>Bidder’s Name and Address :</v>
      </c>
      <c r="D7" s="181" t="str">
        <f>'Attach 3(JV)'!E7</f>
        <v>To:</v>
      </c>
      <c r="F7" s="31"/>
      <c r="G7" s="10"/>
    </row>
    <row r="8" spans="1:7" ht="36" customHeight="1">
      <c r="A8" s="615">
        <f>'Attach 3(JV)'!A8</f>
        <v>0</v>
      </c>
      <c r="B8" s="615"/>
      <c r="C8" s="615"/>
      <c r="D8" s="182" t="str">
        <f>'Attach 3(JV)'!E8</f>
        <v>Contract Services</v>
      </c>
      <c r="F8" s="31"/>
      <c r="G8" s="10"/>
    </row>
    <row r="9" spans="1:7" ht="20.100000000000001" customHeight="1">
      <c r="A9" s="12" t="s">
        <v>347</v>
      </c>
      <c r="B9" s="619">
        <f>'Attach 3(JV)'!B9</f>
        <v>0</v>
      </c>
      <c r="C9" s="619"/>
      <c r="D9" s="182" t="str">
        <f>'Attach 3(JV)'!E9</f>
        <v>Power Grid Corporation of India Ltd.,</v>
      </c>
      <c r="F9" s="31"/>
      <c r="G9" s="10"/>
    </row>
    <row r="10" spans="1:7" ht="20.100000000000001" customHeight="1">
      <c r="A10" s="12" t="s">
        <v>349</v>
      </c>
      <c r="B10" s="619">
        <f>'Attach 3(JV)'!B10</f>
        <v>0</v>
      </c>
      <c r="C10" s="619"/>
      <c r="D10" s="182" t="str">
        <f>'Attach 3(JV)'!E10</f>
        <v>"Saudamini", Plot No. 2, Sector 29</v>
      </c>
      <c r="F10" s="31"/>
      <c r="G10" s="10"/>
    </row>
    <row r="11" spans="1:7" ht="20.100000000000001" customHeight="1">
      <c r="B11" s="619">
        <f>'Attach 3(JV)'!B11</f>
        <v>0</v>
      </c>
      <c r="C11" s="619"/>
      <c r="D11" s="182" t="str">
        <f>'Attach 3(JV)'!E11</f>
        <v>Gurgaon (Haryana) - 122001</v>
      </c>
    </row>
    <row r="12" spans="1:7" ht="20.100000000000001" customHeight="1">
      <c r="A12" s="33"/>
      <c r="B12" s="619">
        <f>'Attach 3(JV)'!B12</f>
        <v>0</v>
      </c>
      <c r="C12" s="619"/>
      <c r="D12" s="137"/>
    </row>
    <row r="13" spans="1:7" ht="9.9499999999999993" customHeight="1">
      <c r="A13" s="33"/>
      <c r="B13" s="136"/>
      <c r="C13" s="136"/>
    </row>
    <row r="14" spans="1:7" ht="20.100000000000001" customHeight="1">
      <c r="A14" s="30" t="s">
        <v>341</v>
      </c>
    </row>
    <row r="15" spans="1:7" ht="53.25" customHeight="1">
      <c r="A15" s="581" t="s">
        <v>715</v>
      </c>
      <c r="B15" s="581"/>
      <c r="C15" s="581"/>
      <c r="D15" s="581"/>
      <c r="E15" s="581"/>
    </row>
    <row r="16" spans="1:7" ht="48" customHeight="1">
      <c r="A16" s="555" t="s">
        <v>345</v>
      </c>
      <c r="B16" s="555" t="s">
        <v>712</v>
      </c>
      <c r="C16" s="555" t="s">
        <v>381</v>
      </c>
      <c r="D16" s="555" t="s">
        <v>382</v>
      </c>
      <c r="E16" s="555" t="s">
        <v>713</v>
      </c>
    </row>
    <row r="17" spans="1:6" ht="20.100000000000001" customHeight="1">
      <c r="A17" s="575">
        <v>1</v>
      </c>
      <c r="B17" s="575">
        <v>2</v>
      </c>
      <c r="C17" s="575">
        <v>3</v>
      </c>
      <c r="D17" s="575">
        <v>4</v>
      </c>
      <c r="E17" s="575">
        <v>5</v>
      </c>
    </row>
    <row r="18" spans="1:6" ht="20.100000000000001" customHeight="1"/>
    <row r="19" spans="1:6" ht="20.100000000000001" customHeight="1">
      <c r="A19" s="620" t="s">
        <v>714</v>
      </c>
      <c r="B19" s="620"/>
      <c r="C19" s="620"/>
      <c r="D19" s="620"/>
      <c r="E19" s="620"/>
    </row>
    <row r="20" spans="1:6" ht="20.100000000000001" customHeight="1"/>
    <row r="21" spans="1:6" ht="9.9499999999999993" customHeight="1">
      <c r="A21" s="33"/>
    </row>
    <row r="22" spans="1:6" ht="62.25" hidden="1" customHeight="1">
      <c r="A22" s="48"/>
      <c r="B22" s="923"/>
      <c r="C22" s="924"/>
      <c r="D22" s="924"/>
      <c r="E22" s="925"/>
    </row>
    <row r="23" spans="1:6" ht="167.25" hidden="1" customHeight="1">
      <c r="A23" s="46"/>
      <c r="B23" s="47"/>
      <c r="C23" s="210"/>
      <c r="D23" s="47"/>
      <c r="E23" s="91"/>
    </row>
    <row r="24" spans="1:6" s="54" customFormat="1" ht="132.75" hidden="1" customHeight="1">
      <c r="A24" s="49"/>
      <c r="B24" s="529"/>
      <c r="C24" s="535"/>
      <c r="D24" s="50"/>
      <c r="E24" s="93"/>
      <c r="F24" s="53"/>
    </row>
    <row r="25" spans="1:6" s="54" customFormat="1" ht="54.75" hidden="1" customHeight="1">
      <c r="A25" s="920"/>
      <c r="B25" s="921"/>
      <c r="C25" s="921"/>
      <c r="D25" s="921"/>
      <c r="E25" s="922"/>
      <c r="F25" s="53"/>
    </row>
    <row r="26" spans="1:6" ht="30" hidden="1" customHeight="1">
      <c r="A26" s="48"/>
      <c r="B26" s="92"/>
      <c r="C26" s="540"/>
      <c r="D26" s="540"/>
      <c r="E26" s="541"/>
    </row>
    <row r="27" spans="1:6" ht="155.25" hidden="1" customHeight="1">
      <c r="A27" s="46"/>
      <c r="B27" s="47"/>
      <c r="C27" s="210"/>
      <c r="D27" s="47"/>
      <c r="E27" s="91"/>
    </row>
    <row r="28" spans="1:6" ht="137.25" hidden="1" customHeight="1">
      <c r="A28" s="46"/>
      <c r="B28" s="529"/>
      <c r="C28" s="210"/>
      <c r="D28" s="50"/>
      <c r="E28" s="93"/>
    </row>
    <row r="29" spans="1:6" ht="147.75" hidden="1" customHeight="1">
      <c r="A29" s="49"/>
      <c r="B29" s="529"/>
      <c r="C29" s="535"/>
      <c r="D29" s="50"/>
      <c r="E29" s="93"/>
    </row>
    <row r="30" spans="1:6" ht="21.75" hidden="1" customHeight="1">
      <c r="A30" s="123"/>
      <c r="B30" s="545"/>
      <c r="C30" s="550"/>
      <c r="D30" s="209"/>
      <c r="E30" s="546"/>
    </row>
    <row r="31" spans="1:6" ht="48.75" hidden="1" customHeight="1">
      <c r="A31" s="920"/>
      <c r="B31" s="921"/>
      <c r="C31" s="921"/>
      <c r="D31" s="921"/>
      <c r="E31" s="922"/>
    </row>
    <row r="32" spans="1:6" ht="27" hidden="1" customHeight="1">
      <c r="A32" s="48"/>
      <c r="B32" s="92"/>
      <c r="C32" s="540"/>
      <c r="D32" s="540"/>
      <c r="E32" s="541"/>
    </row>
    <row r="33" spans="1:5" ht="156" hidden="1" customHeight="1">
      <c r="A33" s="46"/>
      <c r="B33" s="47"/>
      <c r="C33" s="210"/>
      <c r="D33" s="183"/>
      <c r="E33" s="91"/>
    </row>
    <row r="34" spans="1:5" ht="138.75" hidden="1" customHeight="1">
      <c r="A34" s="49"/>
      <c r="B34" s="529"/>
      <c r="C34" s="210"/>
      <c r="D34" s="50"/>
      <c r="E34" s="93"/>
    </row>
    <row r="35" spans="1:5" ht="140.25" hidden="1" customHeight="1">
      <c r="A35" s="46"/>
      <c r="B35" s="47"/>
      <c r="C35" s="210"/>
      <c r="D35" s="47"/>
      <c r="E35" s="91"/>
    </row>
    <row r="36" spans="1:5" ht="150.75" hidden="1" customHeight="1">
      <c r="A36" s="49"/>
      <c r="B36" s="50"/>
      <c r="C36" s="535"/>
      <c r="D36" s="50"/>
      <c r="E36" s="93"/>
    </row>
    <row r="37" spans="1:5" ht="15" hidden="1" customHeight="1">
      <c r="A37" s="123"/>
      <c r="B37" s="209"/>
      <c r="C37" s="551"/>
      <c r="D37" s="209"/>
      <c r="E37" s="546"/>
    </row>
    <row r="38" spans="1:5" ht="58.5" hidden="1" customHeight="1">
      <c r="A38" s="920"/>
      <c r="B38" s="921"/>
      <c r="C38" s="921"/>
      <c r="D38" s="921"/>
      <c r="E38" s="922"/>
    </row>
    <row r="39" spans="1:5" hidden="1">
      <c r="A39" s="48" t="s">
        <v>642</v>
      </c>
      <c r="B39" s="527" t="s">
        <v>613</v>
      </c>
      <c r="C39" s="524"/>
      <c r="D39" s="525"/>
      <c r="E39" s="526"/>
    </row>
    <row r="40" spans="1:5" hidden="1">
      <c r="A40" s="46" t="s">
        <v>387</v>
      </c>
      <c r="B40" s="132" t="s">
        <v>614</v>
      </c>
      <c r="C40" s="524"/>
      <c r="D40" s="525"/>
      <c r="E40" s="526"/>
    </row>
    <row r="41" spans="1:5" ht="33" hidden="1">
      <c r="A41" s="46" t="s">
        <v>512</v>
      </c>
      <c r="B41" s="47" t="s">
        <v>615</v>
      </c>
      <c r="C41" s="210"/>
      <c r="D41" s="47" t="s">
        <v>384</v>
      </c>
      <c r="E41" s="91"/>
    </row>
    <row r="42" spans="1:5" ht="33" hidden="1">
      <c r="A42" s="46" t="s">
        <v>528</v>
      </c>
      <c r="B42" s="47" t="s">
        <v>616</v>
      </c>
      <c r="C42" s="210"/>
      <c r="D42" s="47" t="s">
        <v>384</v>
      </c>
      <c r="E42" s="91"/>
    </row>
    <row r="43" spans="1:5" ht="115.5" hidden="1">
      <c r="A43" s="46" t="s">
        <v>529</v>
      </c>
      <c r="B43" s="47" t="s">
        <v>617</v>
      </c>
      <c r="C43" s="210"/>
      <c r="D43" s="528" t="s">
        <v>618</v>
      </c>
      <c r="E43" s="91"/>
    </row>
    <row r="44" spans="1:5" ht="101.25" hidden="1" customHeight="1">
      <c r="A44" s="49" t="s">
        <v>388</v>
      </c>
      <c r="B44" s="529" t="s">
        <v>619</v>
      </c>
      <c r="C44" s="329">
        <f>0.8-C43-C42-C41</f>
        <v>0.8</v>
      </c>
      <c r="D44" s="47" t="s">
        <v>389</v>
      </c>
      <c r="E44" s="530"/>
    </row>
    <row r="45" spans="1:5" ht="62.25" hidden="1" customHeight="1">
      <c r="A45" s="926" t="s">
        <v>620</v>
      </c>
      <c r="B45" s="927"/>
      <c r="C45" s="927"/>
      <c r="D45" s="927"/>
      <c r="E45" s="927"/>
    </row>
    <row r="46" spans="1:5" ht="30" hidden="1" customHeight="1">
      <c r="A46" s="48" t="s">
        <v>643</v>
      </c>
      <c r="B46" s="928" t="s">
        <v>621</v>
      </c>
      <c r="C46" s="929"/>
      <c r="D46" s="929"/>
      <c r="E46" s="929"/>
    </row>
    <row r="47" spans="1:5" ht="29.25" hidden="1" customHeight="1">
      <c r="A47" s="48" t="s">
        <v>357</v>
      </c>
      <c r="B47" s="928" t="s">
        <v>622</v>
      </c>
      <c r="C47" s="929"/>
      <c r="D47" s="929"/>
      <c r="E47" s="929"/>
    </row>
    <row r="48" spans="1:5" ht="26.25" hidden="1" customHeight="1">
      <c r="A48" s="46" t="s">
        <v>387</v>
      </c>
      <c r="B48" s="132" t="s">
        <v>614</v>
      </c>
      <c r="C48" s="51"/>
      <c r="D48" s="133"/>
      <c r="E48" s="52"/>
    </row>
    <row r="49" spans="1:5" ht="50.25" hidden="1" customHeight="1">
      <c r="A49" s="46" t="s">
        <v>383</v>
      </c>
      <c r="B49" s="47" t="s">
        <v>615</v>
      </c>
      <c r="C49" s="210"/>
      <c r="D49" s="47" t="s">
        <v>384</v>
      </c>
      <c r="E49" s="91"/>
    </row>
    <row r="50" spans="1:5" ht="93" hidden="1" customHeight="1">
      <c r="A50" s="46" t="s">
        <v>388</v>
      </c>
      <c r="B50" s="47" t="s">
        <v>619</v>
      </c>
      <c r="C50" s="531">
        <f>0.8-C49</f>
        <v>0.8</v>
      </c>
      <c r="D50" s="47" t="s">
        <v>389</v>
      </c>
      <c r="E50" s="91"/>
    </row>
    <row r="51" spans="1:5" ht="60" hidden="1" customHeight="1">
      <c r="A51" s="930" t="s">
        <v>623</v>
      </c>
      <c r="B51" s="931"/>
      <c r="C51" s="931"/>
      <c r="D51" s="931"/>
      <c r="E51" s="931"/>
    </row>
    <row r="52" spans="1:5" ht="34.5" hidden="1" customHeight="1">
      <c r="A52" s="48" t="s">
        <v>358</v>
      </c>
      <c r="B52" s="92" t="s">
        <v>624</v>
      </c>
      <c r="C52" s="532"/>
      <c r="D52" s="133"/>
      <c r="E52" s="533"/>
    </row>
    <row r="53" spans="1:5" ht="28.5" hidden="1" customHeight="1">
      <c r="A53" s="46" t="s">
        <v>387</v>
      </c>
      <c r="B53" s="132" t="s">
        <v>614</v>
      </c>
      <c r="C53" s="532"/>
      <c r="D53" s="133"/>
      <c r="E53" s="533"/>
    </row>
    <row r="54" spans="1:5" ht="47.25" hidden="1" customHeight="1">
      <c r="A54" s="46" t="s">
        <v>383</v>
      </c>
      <c r="B54" s="47" t="s">
        <v>615</v>
      </c>
      <c r="C54" s="210"/>
      <c r="D54" s="47" t="s">
        <v>384</v>
      </c>
      <c r="E54" s="91"/>
    </row>
    <row r="55" spans="1:5" ht="92.25" hidden="1" customHeight="1">
      <c r="A55" s="46" t="s">
        <v>388</v>
      </c>
      <c r="B55" s="47" t="s">
        <v>619</v>
      </c>
      <c r="C55" s="531">
        <f>0.8-C54</f>
        <v>0.8</v>
      </c>
      <c r="D55" s="47" t="s">
        <v>389</v>
      </c>
      <c r="E55" s="91"/>
    </row>
    <row r="56" spans="1:5" ht="36.75" hidden="1" customHeight="1">
      <c r="A56" s="930" t="s">
        <v>623</v>
      </c>
      <c r="B56" s="931"/>
      <c r="C56" s="931"/>
      <c r="D56" s="931"/>
      <c r="E56" s="931"/>
    </row>
    <row r="57" spans="1:5" ht="26.25" hidden="1" customHeight="1">
      <c r="A57" s="48" t="s">
        <v>359</v>
      </c>
      <c r="B57" s="92" t="s">
        <v>625</v>
      </c>
      <c r="C57" s="532"/>
      <c r="D57" s="133"/>
      <c r="E57" s="533"/>
    </row>
    <row r="58" spans="1:5" ht="30.75" hidden="1" customHeight="1">
      <c r="A58" s="46" t="s">
        <v>387</v>
      </c>
      <c r="B58" s="132" t="s">
        <v>614</v>
      </c>
      <c r="C58" s="532"/>
      <c r="D58" s="133"/>
      <c r="E58" s="533"/>
    </row>
    <row r="59" spans="1:5" ht="38.25" hidden="1" customHeight="1">
      <c r="A59" s="46" t="s">
        <v>383</v>
      </c>
      <c r="B59" s="47" t="s">
        <v>615</v>
      </c>
      <c r="C59" s="210"/>
      <c r="D59" s="47" t="s">
        <v>384</v>
      </c>
      <c r="E59" s="91"/>
    </row>
    <row r="60" spans="1:5" ht="105" hidden="1" customHeight="1">
      <c r="A60" s="46" t="s">
        <v>388</v>
      </c>
      <c r="B60" s="47" t="s">
        <v>619</v>
      </c>
      <c r="C60" s="531">
        <f>0.8-C59</f>
        <v>0.8</v>
      </c>
      <c r="D60" s="47" t="s">
        <v>389</v>
      </c>
      <c r="E60" s="91"/>
    </row>
    <row r="61" spans="1:5" ht="47.25" hidden="1" customHeight="1">
      <c r="A61" s="930" t="s">
        <v>623</v>
      </c>
      <c r="B61" s="931"/>
      <c r="C61" s="931"/>
      <c r="D61" s="931"/>
      <c r="E61" s="931"/>
    </row>
    <row r="62" spans="1:5" ht="47.25" hidden="1" customHeight="1">
      <c r="A62" s="543" t="s">
        <v>647</v>
      </c>
      <c r="B62" s="939" t="s">
        <v>648</v>
      </c>
      <c r="C62" s="939"/>
      <c r="D62" s="939"/>
      <c r="E62" s="939"/>
    </row>
    <row r="63" spans="1:5" ht="48" hidden="1" customHeight="1">
      <c r="A63" s="534" t="s">
        <v>644</v>
      </c>
      <c r="B63" s="935" t="s">
        <v>626</v>
      </c>
      <c r="C63" s="936"/>
      <c r="D63" s="936"/>
      <c r="E63" s="937"/>
    </row>
    <row r="64" spans="1:5" ht="60.75" hidden="1" customHeight="1">
      <c r="A64" s="48">
        <v>1</v>
      </c>
      <c r="B64" s="923" t="s">
        <v>627</v>
      </c>
      <c r="C64" s="924"/>
      <c r="D64" s="924"/>
      <c r="E64" s="925"/>
    </row>
    <row r="65" spans="1:5" ht="139.5" hidden="1" customHeight="1">
      <c r="A65" s="46" t="s">
        <v>383</v>
      </c>
      <c r="B65" s="47" t="s">
        <v>628</v>
      </c>
      <c r="C65" s="210"/>
      <c r="D65" s="47" t="s">
        <v>629</v>
      </c>
      <c r="E65" s="91"/>
    </row>
    <row r="66" spans="1:5" ht="30" hidden="1" customHeight="1">
      <c r="A66" s="49" t="s">
        <v>630</v>
      </c>
      <c r="B66" s="529" t="s">
        <v>619</v>
      </c>
      <c r="C66" s="535">
        <f>0.8-C65</f>
        <v>0.8</v>
      </c>
      <c r="D66" s="50" t="s">
        <v>389</v>
      </c>
      <c r="E66" s="93"/>
    </row>
    <row r="67" spans="1:5" ht="34.5" hidden="1" customHeight="1">
      <c r="A67" s="930" t="s">
        <v>631</v>
      </c>
      <c r="B67" s="931"/>
      <c r="C67" s="931"/>
      <c r="D67" s="931"/>
      <c r="E67" s="938"/>
    </row>
    <row r="68" spans="1:5" ht="30" hidden="1" customHeight="1">
      <c r="A68" s="48">
        <v>2</v>
      </c>
      <c r="B68" s="92" t="s">
        <v>632</v>
      </c>
      <c r="C68" s="540"/>
      <c r="D68" s="540"/>
      <c r="E68" s="541"/>
    </row>
    <row r="69" spans="1:5" ht="162" hidden="1" customHeight="1">
      <c r="A69" s="46" t="s">
        <v>383</v>
      </c>
      <c r="B69" s="47" t="s">
        <v>628</v>
      </c>
      <c r="C69" s="210"/>
      <c r="D69" s="47" t="s">
        <v>629</v>
      </c>
      <c r="E69" s="91"/>
    </row>
    <row r="70" spans="1:5" ht="113.25" hidden="1" customHeight="1">
      <c r="A70" s="46" t="s">
        <v>630</v>
      </c>
      <c r="B70" s="529" t="s">
        <v>619</v>
      </c>
      <c r="C70" s="210"/>
      <c r="D70" s="50" t="s">
        <v>389</v>
      </c>
      <c r="E70" s="93"/>
    </row>
    <row r="71" spans="1:5" ht="181.5" hidden="1" customHeight="1">
      <c r="A71" s="49" t="s">
        <v>385</v>
      </c>
      <c r="B71" s="529" t="s">
        <v>633</v>
      </c>
      <c r="C71" s="535">
        <f>0.8-C70-C69</f>
        <v>0.8</v>
      </c>
      <c r="D71" s="50" t="s">
        <v>634</v>
      </c>
      <c r="E71" s="93"/>
    </row>
    <row r="72" spans="1:5" ht="37.5" hidden="1" customHeight="1">
      <c r="A72" s="930" t="s">
        <v>635</v>
      </c>
      <c r="B72" s="931"/>
      <c r="C72" s="931"/>
      <c r="D72" s="931"/>
      <c r="E72" s="938"/>
    </row>
    <row r="73" spans="1:5" ht="30" hidden="1" customHeight="1">
      <c r="A73" s="48">
        <v>3</v>
      </c>
      <c r="B73" s="92" t="s">
        <v>636</v>
      </c>
      <c r="C73" s="540"/>
      <c r="D73" s="540"/>
      <c r="E73" s="541"/>
    </row>
    <row r="74" spans="1:5" ht="132" hidden="1">
      <c r="A74" s="46" t="s">
        <v>383</v>
      </c>
      <c r="B74" s="47" t="s">
        <v>628</v>
      </c>
      <c r="C74" s="210"/>
      <c r="D74" s="47" t="s">
        <v>629</v>
      </c>
      <c r="E74" s="91"/>
    </row>
    <row r="75" spans="1:5" ht="82.5" hidden="1">
      <c r="A75" s="49" t="s">
        <v>630</v>
      </c>
      <c r="B75" s="529" t="s">
        <v>619</v>
      </c>
      <c r="C75" s="210"/>
      <c r="D75" s="50" t="s">
        <v>389</v>
      </c>
      <c r="E75" s="93"/>
    </row>
    <row r="76" spans="1:5" ht="132" hidden="1">
      <c r="A76" s="46" t="s">
        <v>385</v>
      </c>
      <c r="B76" s="47" t="s">
        <v>637</v>
      </c>
      <c r="C76" s="210"/>
      <c r="D76" s="47" t="s">
        <v>638</v>
      </c>
      <c r="E76" s="91"/>
    </row>
    <row r="77" spans="1:5" ht="132" hidden="1">
      <c r="A77" s="49" t="s">
        <v>386</v>
      </c>
      <c r="B77" s="50" t="s">
        <v>639</v>
      </c>
      <c r="C77" s="535">
        <f>0.8-C75-C74-C76</f>
        <v>0.8</v>
      </c>
      <c r="D77" s="50" t="s">
        <v>640</v>
      </c>
      <c r="E77" s="93"/>
    </row>
    <row r="78" spans="1:5" ht="57.75" hidden="1" customHeight="1">
      <c r="A78" s="932" t="s">
        <v>641</v>
      </c>
      <c r="B78" s="933"/>
      <c r="C78" s="933"/>
      <c r="D78" s="933"/>
      <c r="E78" s="934"/>
    </row>
    <row r="79" spans="1:5" ht="30" hidden="1" customHeight="1">
      <c r="A79" s="523"/>
      <c r="B79" s="536"/>
      <c r="C79" s="537"/>
      <c r="D79" s="538"/>
      <c r="E79" s="539"/>
    </row>
    <row r="80" spans="1:5" ht="24" customHeight="1">
      <c r="C80" s="37"/>
    </row>
    <row r="81" spans="1:5" ht="24" customHeight="1">
      <c r="A81" s="37" t="s">
        <v>6</v>
      </c>
      <c r="B81" s="197" t="str">
        <f>'Attach 3(JV)'!B24</f>
        <v/>
      </c>
      <c r="C81" s="37" t="s">
        <v>4</v>
      </c>
      <c r="D81" s="272" t="str">
        <f>'Attach 3(JV)'!E24</f>
        <v/>
      </c>
    </row>
    <row r="82" spans="1:5" ht="24" customHeight="1">
      <c r="A82" s="37" t="s">
        <v>7</v>
      </c>
      <c r="B82" s="272" t="str">
        <f>'Attach 3(JV)'!B25</f>
        <v/>
      </c>
      <c r="C82" s="37" t="s">
        <v>149</v>
      </c>
      <c r="D82" s="272" t="str">
        <f>'Attach 3(JV)'!E25</f>
        <v/>
      </c>
    </row>
    <row r="83" spans="1:5" ht="24" customHeight="1">
      <c r="A83" s="34"/>
      <c r="B83" s="34"/>
      <c r="C83" s="37"/>
      <c r="D83" s="38"/>
      <c r="E83" s="34"/>
    </row>
  </sheetData>
  <sheetProtection algorithmName="SHA-512" hashValue="W9tnvyzap0ZPVZjPDaVpDMZ2MLeKEeSRcmXqDNeZWYYiVJup2JJydXXPWose47falNWwS1Vkr0jK+3qEZmITUw==" saltValue="k0FF8Jx+wOgR7mPCloiNlA==" spinCount="100000" sheet="1" objects="1" scenarios="1"/>
  <customSheetViews>
    <customSheetView guid="{B7CC3635-BEA1-4EB6-9397-ABEDC5D04D5E}" scale="110" showPageBreaks="1" showGridLines="0" printArea="1" hiddenRows="1" hiddenColumns="1" view="pageBreakPreview" topLeftCell="A4">
      <selection activeCell="C20" sqref="C20"/>
      <rowBreaks count="1" manualBreakCount="1">
        <brk id="189" max="4" man="1"/>
      </rowBreaks>
      <pageMargins left="1" right="0.47" top="0.36" bottom="0.48" header="0.28000000000000003" footer="0.23"/>
      <pageSetup scale="84" orientation="portrait" r:id="rId1"/>
      <headerFooter alignWithMargins="0">
        <oddFooter>&amp;R&amp;"Book Antiqua,Bold"&amp;8 Page &amp;P of &amp;N</oddFooter>
      </headerFooter>
    </customSheetView>
    <customSheetView guid="{7518E083-431A-45D0-A3DD-DF0866826B90}" scale="130" showPageBreaks="1" showGridLines="0" printArea="1" hiddenRows="1" hiddenColumns="1" view="pageBreakPreview" topLeftCell="A35">
      <selection activeCell="C35" sqref="C35"/>
      <rowBreaks count="1" manualBreakCount="1">
        <brk id="147" max="4" man="1"/>
      </rowBreaks>
      <pageMargins left="1" right="0.47" top="0.36" bottom="0.48" header="0.28000000000000003" footer="0.23"/>
      <pageSetup scale="84" orientation="portrait" r:id="rId2"/>
      <headerFooter alignWithMargins="0">
        <oddFooter>&amp;R&amp;"Book Antiqua,Bold"&amp;8 Page &amp;P of &amp;N</oddFooter>
      </headerFooter>
    </customSheetView>
    <customSheetView guid="{CD28740F-9825-447C-B887-B18F0232D126}" scale="130" showPageBreaks="1" showGridLines="0" printArea="1" hiddenRows="1" hiddenColumns="1" view="pageBreakPreview" topLeftCell="A111">
      <selection activeCell="C113" sqref="C113"/>
      <rowBreaks count="1" manualBreakCount="1">
        <brk id="147" max="4" man="1"/>
      </rowBreaks>
      <pageMargins left="1" right="0.47" top="0.36" bottom="0.48" header="0.28000000000000003" footer="0.23"/>
      <pageSetup scale="84" orientation="portrait" r:id="rId3"/>
      <headerFooter alignWithMargins="0">
        <oddFooter>&amp;R&amp;"Book Antiqua,Bold"&amp;8 Page &amp;P of &amp;N</oddFooter>
      </headerFooter>
    </customSheetView>
    <customSheetView guid="{012A8702-091E-4FD1-8E26-12B65B8B3B8C}" showPageBreaks="1" showGridLines="0" printArea="1" hiddenRows="1" hiddenColumns="1" view="pageBreakPreview" topLeftCell="A112">
      <selection activeCell="C110" sqref="C110"/>
      <rowBreaks count="2" manualBreakCount="2">
        <brk id="105" max="4" man="1"/>
        <brk id="128" max="4" man="1"/>
      </rowBreaks>
      <pageMargins left="1" right="0.47" top="0.36" bottom="0.48" header="0.28000000000000003" footer="0.23"/>
      <pageSetup scale="84" orientation="portrait" r:id="rId4"/>
      <headerFooter alignWithMargins="0">
        <oddFooter>&amp;R&amp;"Book Antiqua,Bold"&amp;8 Page &amp;P of &amp;N</oddFooter>
      </headerFooter>
    </customSheetView>
    <customSheetView guid="{0D490C87-B003-4943-9825-ACE0B8E7CC06}" showPageBreaks="1" showGridLines="0" printArea="1" hiddenRows="1" hiddenColumns="1" view="pageBreakPreview" topLeftCell="A16">
      <selection activeCell="E23" sqref="E23:E24"/>
      <rowBreaks count="10" manualBreakCount="10">
        <brk id="24" max="4" man="1"/>
        <brk id="39" max="4" man="1"/>
        <brk id="52" max="4" man="1"/>
        <brk id="67" max="4" man="1"/>
        <brk id="80" max="4" man="1"/>
        <brk id="92" max="4" man="1"/>
        <brk id="104" max="4" man="1"/>
        <brk id="105" max="4" man="1"/>
        <brk id="119" max="4" man="1"/>
        <brk id="128" max="4" man="1"/>
      </rowBreaks>
      <pageMargins left="1" right="0.47" top="0.36" bottom="0.48" header="0.28000000000000003" footer="0.23"/>
      <pageSetup scale="84" orientation="portrait" r:id="rId5"/>
      <headerFooter alignWithMargins="0">
        <oddFooter>&amp;R&amp;"Book Antiqua,Bold"&amp;8 Page &amp;P of &amp;N</oddFooter>
      </headerFooter>
    </customSheetView>
    <customSheetView guid="{4D67A8FB-66CE-4EFD-8932-C754BE25ED43}" showPageBreaks="1" showGridLines="0" printArea="1" hiddenRows="1" hiddenColumns="1" view="pageBreakPreview" topLeftCell="A8">
      <selection activeCell="C21" sqref="C21"/>
      <rowBreaks count="9" manualBreakCount="9">
        <brk id="28" max="4" man="1"/>
        <brk id="41" max="4" man="1"/>
        <brk id="61" max="4" man="1"/>
        <brk id="75" max="4" man="1"/>
        <brk id="86" max="4" man="1"/>
        <brk id="99" max="4" man="1"/>
        <brk id="105" max="4" man="1"/>
        <brk id="121" max="4" man="1"/>
        <brk id="128" max="4" man="1"/>
      </rowBreaks>
      <pageMargins left="1" right="0.47" top="0.36" bottom="0.48" header="0.28000000000000003" footer="0.23"/>
      <pageSetup scale="84" orientation="portrait" r:id="rId6"/>
      <headerFooter alignWithMargins="0">
        <oddFooter>&amp;R&amp;"Book Antiqua,Bold"&amp;8 Page &amp;P of &amp;N</oddFooter>
      </headerFooter>
    </customSheetView>
    <customSheetView guid="{B07CB001-8FAF-40AD-8AD5-A65A64B33B35}" showPageBreaks="1" showGridLines="0" printArea="1" hiddenRows="1" hiddenColumns="1" view="pageBreakPreview" topLeftCell="A125">
      <selection activeCell="C130" sqref="C130"/>
      <rowBreaks count="11" manualBreakCount="11">
        <brk id="24" max="4" man="1"/>
        <brk id="39" max="4" man="1"/>
        <brk id="52" max="4" man="1"/>
        <brk id="67" max="4" man="1"/>
        <brk id="78" max="4" man="1"/>
        <brk id="91" max="4" man="1"/>
        <brk id="100" max="4" man="1"/>
        <brk id="105" max="4" man="1"/>
        <brk id="120" max="4" man="1"/>
        <brk id="128" max="4" man="1"/>
        <brk id="176" max="4" man="1"/>
      </rowBreaks>
      <pageMargins left="1" right="0.47" top="0.36" bottom="0.48" header="0.28000000000000003" footer="0.23"/>
      <pageSetup scale="88" orientation="portrait" r:id="rId7"/>
      <headerFooter alignWithMargins="0">
        <oddFooter>&amp;R&amp;"Book Antiqua,Bold"&amp;8 Page &amp;P of &amp;N</oddFooter>
      </headerFooter>
    </customSheetView>
    <customSheetView guid="{8CF338B0-8CA3-4AF4-816D-CB7A6D8E33BC}" showPageBreaks="1" showGridLines="0" printArea="1" hiddenRows="1" hiddenColumns="1" view="pageBreakPreview" topLeftCell="A21">
      <selection activeCell="C21" sqref="C21"/>
      <rowBreaks count="2" manualBreakCount="2">
        <brk id="24" max="4" man="1"/>
        <brk id="25" max="4" man="1"/>
      </rowBreaks>
      <pageMargins left="1" right="0.47" top="0.36" bottom="0.48" header="0.28000000000000003" footer="0.23"/>
      <pageSetup scale="90" orientation="portrait" r:id="rId8"/>
      <headerFooter alignWithMargins="0">
        <oddFooter>&amp;R&amp;"Book Antiqua,Bold"&amp;8 Page &amp;P of &amp;N</oddFooter>
      </headerFooter>
    </customSheetView>
    <customSheetView guid="{D05C69EC-C4A6-4AED-AFBA-A3044FD4B3FB}" showPageBreaks="1" showGridLines="0" printArea="1" hiddenRows="1" hiddenColumns="1" view="pageBreakPreview" topLeftCell="A32">
      <selection activeCell="E34" sqref="E34"/>
      <rowBreaks count="2" manualBreakCount="2">
        <brk id="24" max="4" man="1"/>
        <brk id="25" max="4" man="1"/>
      </rowBreaks>
      <pageMargins left="1" right="0.47" top="0.36" bottom="0.48" header="0.28000000000000003" footer="0.23"/>
      <pageSetup scale="90" orientation="portrait" r:id="rId9"/>
      <headerFooter alignWithMargins="0">
        <oddFooter>&amp;R&amp;"Book Antiqua,Bold"&amp;8 Page &amp;P of &amp;N</oddFooter>
      </headerFooter>
    </customSheetView>
    <customSheetView guid="{BE615921-12B2-47E1-81BB-292B559B4C46}" showPageBreaks="1" showGridLines="0" printArea="1" hiddenRows="1" hiddenColumns="1" view="pageBreakPreview" topLeftCell="A20">
      <selection activeCell="C21" sqref="C21:C22"/>
      <rowBreaks count="13" manualBreakCount="13">
        <brk id="25" max="4" man="1"/>
        <brk id="44" max="4" man="1"/>
        <brk id="56" max="4" man="1"/>
        <brk id="57" max="4" man="1"/>
        <brk id="73" max="4" man="1"/>
        <brk id="77" max="4" man="1"/>
        <brk id="84" max="16383" man="1"/>
        <brk id="95" max="4" man="1"/>
        <brk id="108" max="4" man="1"/>
        <brk id="118" max="4" man="1"/>
        <brk id="123" max="4" man="1"/>
        <brk id="131" max="4" man="1"/>
        <brk id="133" max="4" man="1"/>
      </rowBreaks>
      <pageMargins left="1" right="0.47" top="0.36" bottom="0.48" header="0.28000000000000003" footer="0.23"/>
      <pageSetup scale="90" orientation="portrait" r:id="rId10"/>
      <headerFooter alignWithMargins="0">
        <oddFooter>&amp;R&amp;"Book Antiqua,Bold"&amp;8 Page &amp;P of &amp;N</oddFooter>
      </headerFooter>
    </customSheetView>
    <customSheetView guid="{13A93EBF-985A-49FD-9FE0-DC75D238EC8C}" scale="90" showPageBreaks="1" showGridLines="0" printArea="1" hiddenRows="1" hiddenColumns="1" view="pageBreakPreview" topLeftCell="A14">
      <selection activeCell="E33" sqref="E33"/>
      <rowBreaks count="10" manualBreakCount="10">
        <brk id="25" max="4" man="1"/>
        <brk id="44" max="4" man="1"/>
        <brk id="57" max="4" man="1"/>
        <brk id="77" max="4" man="1"/>
        <brk id="84" max="16383" man="1"/>
        <brk id="95" max="4" man="1"/>
        <brk id="111" max="4" man="1"/>
        <brk id="116" max="4" man="1"/>
        <brk id="124" max="4" man="1"/>
        <brk id="126" max="4" man="1"/>
      </rowBreaks>
      <pageMargins left="1" right="0.47" top="0.36" bottom="0.48" header="0.28000000000000003" footer="0.23"/>
      <pageSetup scale="90" orientation="portrait" r:id="rId11"/>
      <headerFooter alignWithMargins="0">
        <oddFooter>&amp;R&amp;"Book Antiqua,Bold"&amp;8 Page &amp;P of &amp;N</oddFooter>
      </headerFooter>
    </customSheetView>
    <customSheetView guid="{1E2D7167-D6B7-4690-9A83-BF768C4223A4}" scale="90" showPageBreaks="1" showGridLines="0" printArea="1" hiddenRows="1" hiddenColumns="1" view="pageBreakPreview" topLeftCell="A22">
      <selection activeCell="C22" sqref="C22"/>
      <rowBreaks count="10" manualBreakCount="10">
        <brk id="25" max="4" man="1"/>
        <brk id="44" max="4" man="1"/>
        <brk id="57" max="4" man="1"/>
        <brk id="77" max="4" man="1"/>
        <brk id="84" max="16383" man="1"/>
        <brk id="95" max="4" man="1"/>
        <brk id="111" max="4" man="1"/>
        <brk id="116" max="4" man="1"/>
        <brk id="124" max="4" man="1"/>
        <brk id="126" max="4" man="1"/>
      </rowBreaks>
      <pageMargins left="1" right="0.47" top="0.36" bottom="0.48" header="0.28000000000000003" footer="0.23"/>
      <pageSetup scale="90" orientation="portrait" r:id="rId12"/>
      <headerFooter alignWithMargins="0">
        <oddFooter>&amp;R&amp;"Book Antiqua,Bold"&amp;8 Page &amp;P of &amp;N</oddFooter>
      </headerFooter>
    </customSheetView>
    <customSheetView guid="{7A88FC7A-7690-48AB-B789-172043AFADC8}" scale="90" showPageBreaks="1" showGridLines="0" printArea="1" hiddenRows="1" hiddenColumns="1" view="pageBreakPreview" topLeftCell="A34">
      <selection activeCell="C45" sqref="C45"/>
      <rowBreaks count="10" manualBreakCount="10">
        <brk id="26" max="4" man="1"/>
        <brk id="45" max="4" man="1"/>
        <brk id="58" max="4" man="1"/>
        <brk id="78" max="4" man="1"/>
        <brk id="85" max="16383" man="1"/>
        <brk id="96" max="4" man="1"/>
        <brk id="112" max="4" man="1"/>
        <brk id="117" max="4" man="1"/>
        <brk id="125" max="4" man="1"/>
        <brk id="127" max="4" man="1"/>
      </rowBreaks>
      <pageMargins left="1" right="0.47" top="0.36" bottom="0.48" header="0.28000000000000003" footer="0.23"/>
      <pageSetup scale="90" orientation="portrait" r:id="rId13"/>
      <headerFooter alignWithMargins="0">
        <oddFooter>&amp;R&amp;"Book Antiqua,Bold"&amp;8 Page &amp;P of &amp;N</oddFooter>
      </headerFooter>
    </customSheetView>
    <customSheetView guid="{CB7CD015-9A92-451A-BEF4-2BC98E3768DD}" showPageBreaks="1" showGridLines="0" printArea="1" hiddenRows="1" hiddenColumns="1" view="pageBreakPreview" topLeftCell="A13">
      <selection activeCell="E18" sqref="E18"/>
      <rowBreaks count="9" manualBreakCount="9">
        <brk id="26" max="4" man="1"/>
        <brk id="54" max="4" man="1"/>
        <brk id="63" max="4" man="1"/>
        <brk id="83" max="4" man="1"/>
        <brk id="90" max="16383" man="1"/>
        <brk id="101" max="4" man="1"/>
        <brk id="117" max="4" man="1"/>
        <brk id="122" max="4" man="1"/>
        <brk id="131" max="4" man="1"/>
      </rowBreaks>
      <pageMargins left="1" right="0.47" top="0.36" bottom="0.48" header="0.28000000000000003" footer="0.23"/>
      <pageSetup scale="90" orientation="portrait" r:id="rId14"/>
      <headerFooter alignWithMargins="0">
        <oddFooter>&amp;R&amp;"Book Antiqua,Bold"&amp;8 Page &amp;P of &amp;N</oddFooter>
      </headerFooter>
    </customSheetView>
    <customSheetView guid="{44C1C443-3199-4288-884A-D16AF7B2CD69}" showPageBreaks="1" showGridLines="0" printArea="1" hiddenRows="1" hiddenColumns="1" view="pageBreakPreview" topLeftCell="A10">
      <selection activeCell="C22" sqref="C22"/>
      <rowBreaks count="9" manualBreakCount="9">
        <brk id="26" max="4" man="1"/>
        <brk id="54" max="4" man="1"/>
        <brk id="63" max="4" man="1"/>
        <brk id="83" max="4" man="1"/>
        <brk id="90" max="16383" man="1"/>
        <brk id="101" max="4" man="1"/>
        <brk id="117" max="4" man="1"/>
        <brk id="122" max="4" man="1"/>
        <brk id="131" max="4" man="1"/>
      </rowBreaks>
      <pageMargins left="1" right="0.47" top="0.36" bottom="0.48" header="0.28000000000000003" footer="0.23"/>
      <pageSetup scale="90" orientation="portrait" r:id="rId15"/>
      <headerFooter alignWithMargins="0">
        <oddFooter>&amp;R&amp;"Book Antiqua,Bold"&amp;8 Page &amp;P of &amp;N</oddFooter>
      </headerFooter>
    </customSheetView>
    <customSheetView guid="{82E8A0F5-0020-4355-95CF-28601763A783}" showPageBreaks="1" showGridLines="0" printArea="1" hiddenRows="1" view="pageBreakPreview" topLeftCell="A11">
      <selection activeCell="C73" sqref="C73"/>
      <rowBreaks count="9" manualBreakCount="9">
        <brk id="26" max="4" man="1"/>
        <brk id="40" max="4" man="1"/>
        <brk id="49" max="4" man="1"/>
        <brk id="69" max="4" man="1"/>
        <brk id="76" max="16383" man="1"/>
        <brk id="87" max="4" man="1"/>
        <brk id="103" max="4" man="1"/>
        <brk id="108" max="4" man="1"/>
        <brk id="117" max="4" man="1"/>
      </rowBreaks>
      <pageMargins left="1" right="0.47" top="0.36" bottom="0.48" header="0.28000000000000003" footer="0.23"/>
      <pageSetup scale="90" orientation="portrait" r:id="rId16"/>
      <headerFooter alignWithMargins="0">
        <oddFooter>&amp;R&amp;"Book Antiqua,Bold"&amp;8 Page &amp;P of &amp;N</oddFooter>
      </headerFooter>
    </customSheetView>
    <customSheetView guid="{240327DD-375F-45D4-BA52-89AFD79FE6A1}" showPageBreaks="1" showGridLines="0" printArea="1" hiddenRows="1" view="pageBreakPreview" topLeftCell="A91">
      <selection activeCell="B96" sqref="B96"/>
      <rowBreaks count="9" manualBreakCount="9">
        <brk id="26" max="4" man="1"/>
        <brk id="40" max="4" man="1"/>
        <brk id="49" max="4" man="1"/>
        <brk id="69" max="4" man="1"/>
        <brk id="76" max="16383" man="1"/>
        <brk id="87" max="4" man="1"/>
        <brk id="103" max="4" man="1"/>
        <brk id="108" max="4" man="1"/>
        <brk id="117" max="4" man="1"/>
      </rowBreaks>
      <pageMargins left="0.75" right="0.47" top="0.36" bottom="0.48" header="0.28000000000000003" footer="0.23"/>
      <pageSetup scale="83" orientation="portrait" r:id="rId17"/>
      <headerFooter alignWithMargins="0">
        <oddFooter>&amp;R&amp;"Book Antiqua,Bold"&amp;8 Page &amp;P of &amp;N</oddFooter>
      </headerFooter>
    </customSheetView>
    <customSheetView guid="{DC28ED1E-3E35-4094-9C2B-5C0A1C1D459C}" showGridLines="0" hiddenRows="1">
      <selection activeCell="C22" sqref="C22"/>
      <rowBreaks count="8" manualBreakCount="8">
        <brk id="26" max="4" man="1"/>
        <brk id="40" max="4" man="1"/>
        <brk id="49" max="4" man="1"/>
        <brk id="69" max="4" man="1"/>
        <brk id="76" max="16383" man="1"/>
        <brk id="87" max="4" man="1"/>
        <brk id="96" max="4" man="1"/>
        <brk id="105" max="4" man="1"/>
      </rowBreaks>
      <pageMargins left="0.75" right="0.47" top="0.36" bottom="0.48" header="0.28000000000000003" footer="0.23"/>
      <pageSetup scale="95" orientation="portrait" r:id="rId18"/>
      <headerFooter alignWithMargins="0">
        <oddFooter>&amp;R&amp;"Book Antiqua,Bold"&amp;8 Page &amp;P of &amp;N</oddFooter>
      </headerFooter>
    </customSheetView>
    <customSheetView guid="{7A9EA6D6-4DDF-43D9-92E6-C6AFAD14E266}" showGridLines="0" hiddenRows="1" topLeftCell="A10">
      <selection activeCell="C22" sqref="C22"/>
      <rowBreaks count="8" manualBreakCount="8">
        <brk id="26" max="4" man="1"/>
        <brk id="40" max="4" man="1"/>
        <brk id="49" max="4" man="1"/>
        <brk id="69" max="4" man="1"/>
        <brk id="76" max="16383" man="1"/>
        <brk id="87" max="4" man="1"/>
        <brk id="96" max="4" man="1"/>
        <brk id="105" max="4" man="1"/>
      </rowBreaks>
      <pageMargins left="0.75" right="0.47" top="0.36" bottom="0.48" header="0.28000000000000003" footer="0.23"/>
      <pageSetup scale="95" orientation="portrait" r:id="rId19"/>
      <headerFooter alignWithMargins="0">
        <oddFooter>&amp;R&amp;"Book Antiqua,Bold"&amp;8 Page &amp;P of &amp;N</oddFooter>
      </headerFooter>
    </customSheetView>
    <customSheetView guid="{43BCBF1E-CDCF-4541-8D79-87EDCECBC1FD}" showGridLines="0" hiddenRows="1">
      <selection activeCell="C94" sqref="C94"/>
      <rowBreaks count="8" manualBreakCount="8">
        <brk id="26" max="4" man="1"/>
        <brk id="40" max="4" man="1"/>
        <brk id="49" max="4" man="1"/>
        <brk id="69" max="4" man="1"/>
        <brk id="76" max="16383" man="1"/>
        <brk id="87" max="4" man="1"/>
        <brk id="96" max="4" man="1"/>
        <brk id="105" max="4" man="1"/>
      </rowBreaks>
      <pageMargins left="0.75" right="0.47" top="0.36" bottom="0.48" header="0.28000000000000003" footer="0.23"/>
      <pageSetup scale="95" orientation="portrait" r:id="rId20"/>
      <headerFooter alignWithMargins="0">
        <oddFooter>&amp;R&amp;"Book Antiqua,Bold"&amp;8 Page &amp;P of &amp;N</oddFooter>
      </headerFooter>
    </customSheetView>
    <customSheetView guid="{ECEBABD0-566A-41C4-AA9A-38EA30EFEDA8}" showGridLines="0" showRuler="0">
      <rowBreaks count="3" manualBreakCount="3">
        <brk id="42" max="4" man="1"/>
        <brk id="55" max="16383" man="1"/>
        <brk id="70" max="16383" man="1"/>
      </rowBreaks>
      <pageMargins left="0.75" right="0.63" top="0.55000000000000004" bottom="0.64" header="0.34" footer="0.38"/>
      <pageSetup scale="95" orientation="portrait" r:id="rId21"/>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showRuler="0">
      <selection activeCell="C22" sqref="C22"/>
      <rowBreaks count="3" manualBreakCount="3">
        <brk id="42" max="4" man="1"/>
        <brk id="55" max="16383" man="1"/>
        <brk id="70" max="16383" man="1"/>
      </rowBreaks>
      <pageMargins left="0.75" right="0.56999999999999995" top="0.46" bottom="0.51" header="0.36" footer="0.26"/>
      <pageSetup orientation="portrait" r:id="rId22"/>
      <headerFooter alignWithMargins="0">
        <oddFooter>&amp;L&amp;8Tower Package-P238-TW04, TL associated with Phase-I Generation Project in Orissa (Part-C)&amp;R&amp;"Book Antiqua,Bold"&amp;8Attachment-12 TW04  / Page &amp;P of &amp;N</oddFooter>
      </headerFooter>
    </customSheetView>
    <customSheetView guid="{8E7B022F-1113-4BA2-B2BA-8EDBE02A2557}" showPageBreaks="1" showGridLines="0" printArea="1" showRuler="0">
      <selection activeCell="C22" sqref="C22"/>
      <rowBreaks count="4" manualBreakCount="4">
        <brk id="25" max="4" man="1"/>
        <brk id="42" max="4" man="1"/>
        <brk id="55" max="16383" man="1"/>
        <brk id="70" max="16383" man="1"/>
      </rowBreaks>
      <pageMargins left="0.75" right="0.47" top="0.36" bottom="0.48" header="0.28000000000000003" footer="0.23"/>
      <pageSetup orientation="portrait" r:id="rId23"/>
      <headerFooter alignWithMargins="0">
        <oddFooter>&amp;L&amp;8Tower Package-TW05, TL associated with Phase-I Generation Project in Orissa (Part-C)&amp;R&amp;"Book Antiqua,Bold"&amp;8 Page &amp;P of &amp;N</oddFooter>
      </headerFooter>
    </customSheetView>
    <customSheetView guid="{CD4CA1A8-824A-452F-BDBA-32A47C1B3013}" showGridLines="0" hiddenRows="1" topLeftCell="A12">
      <selection activeCell="C22" sqref="C22"/>
      <rowBreaks count="9" manualBreakCount="9">
        <brk id="26" max="4" man="1"/>
        <brk id="40" max="4" man="1"/>
        <brk id="49" max="4" man="1"/>
        <brk id="64" max="4" man="1"/>
        <brk id="71" max="16383" man="1"/>
        <brk id="82" max="4" man="1"/>
        <brk id="96" max="4" man="1"/>
        <brk id="106" max="4" man="1"/>
        <brk id="115" max="4" man="1"/>
      </rowBreaks>
      <pageMargins left="0.75" right="0.47" top="0.36" bottom="0.48" header="0.28000000000000003" footer="0.23"/>
      <pageSetup scale="95" orientation="portrait" r:id="rId24"/>
      <headerFooter alignWithMargins="0">
        <oddFooter>&amp;R&amp;"Book Antiqua,Bold"&amp;8 Page &amp;P of &amp;N</oddFooter>
      </headerFooter>
    </customSheetView>
    <customSheetView guid="{494F6778-23FE-4AAC-B37D-6C7543FC13B9}" showGridLines="0" hiddenRows="1">
      <selection activeCell="C94" sqref="C94"/>
      <rowBreaks count="8" manualBreakCount="8">
        <brk id="26" max="4" man="1"/>
        <brk id="40" max="4" man="1"/>
        <brk id="49" max="4" man="1"/>
        <brk id="69" max="4" man="1"/>
        <brk id="76" max="16383" man="1"/>
        <brk id="87" max="4" man="1"/>
        <brk id="96" max="4" man="1"/>
        <brk id="105" max="4" man="1"/>
      </rowBreaks>
      <pageMargins left="0.75" right="0.47" top="0.36" bottom="0.48" header="0.28000000000000003" footer="0.23"/>
      <pageSetup scale="95" orientation="portrait" r:id="rId25"/>
      <headerFooter alignWithMargins="0">
        <oddFooter>&amp;R&amp;"Book Antiqua,Bold"&amp;8 Page &amp;P of &amp;N</oddFooter>
      </headerFooter>
    </customSheetView>
    <customSheetView guid="{F9FE2C60-2849-4C32-B532-2B1A89FFA9CD}" showGridLines="0" hiddenRows="1" topLeftCell="A112">
      <selection activeCell="C106" sqref="C106"/>
      <rowBreaks count="8" manualBreakCount="8">
        <brk id="26" max="4" man="1"/>
        <brk id="40" max="4" man="1"/>
        <brk id="49" max="4" man="1"/>
        <brk id="69" max="4" man="1"/>
        <brk id="76" max="16383" man="1"/>
        <brk id="87" max="4" man="1"/>
        <brk id="108" max="4" man="1"/>
        <brk id="117" max="4" man="1"/>
      </rowBreaks>
      <pageMargins left="0.75" right="0.47" top="0.36" bottom="0.48" header="0.28000000000000003" footer="0.23"/>
      <pageSetup scale="95" orientation="portrait" r:id="rId26"/>
      <headerFooter alignWithMargins="0">
        <oddFooter>&amp;R&amp;"Book Antiqua,Bold"&amp;8 Page &amp;P of &amp;N</oddFooter>
      </headerFooter>
    </customSheetView>
    <customSheetView guid="{FE4EC9C4-31B9-4D40-8323-5B16C3BC840F}" showPageBreaks="1" showGridLines="0" printArea="1" hiddenRows="1" view="pageBreakPreview" topLeftCell="A22">
      <selection activeCell="C22" sqref="C22"/>
      <rowBreaks count="9" manualBreakCount="9">
        <brk id="26" max="4" man="1"/>
        <brk id="40" max="4" man="1"/>
        <brk id="49" max="4" man="1"/>
        <brk id="69" max="4" man="1"/>
        <brk id="76" max="16383" man="1"/>
        <brk id="87" max="4" man="1"/>
        <brk id="103" max="4" man="1"/>
        <brk id="108" max="4" man="1"/>
        <brk id="117" max="4" man="1"/>
      </rowBreaks>
      <pageMargins left="0.75" right="0.47" top="0.36" bottom="0.48" header="0.28000000000000003" footer="0.23"/>
      <pageSetup scale="83" orientation="portrait" r:id="rId27"/>
      <headerFooter alignWithMargins="0">
        <oddFooter>&amp;R&amp;"Book Antiqua,Bold"&amp;8 Page &amp;P of &amp;N</oddFooter>
      </headerFooter>
    </customSheetView>
    <customSheetView guid="{82C64B11-1F50-45B5-B7BB-9F1DC733C833}" showPageBreaks="1" showGridLines="0" printArea="1" hiddenRows="1" hiddenColumns="1" view="pageBreakPreview" topLeftCell="A73">
      <selection activeCell="B75" sqref="B75:C75"/>
      <rowBreaks count="9" manualBreakCount="9">
        <brk id="26" max="4" man="1"/>
        <brk id="54" max="4" man="1"/>
        <brk id="63" max="4" man="1"/>
        <brk id="83" max="4" man="1"/>
        <brk id="90" max="16383" man="1"/>
        <brk id="101" max="4" man="1"/>
        <brk id="117" max="4" man="1"/>
        <brk id="122" max="4" man="1"/>
        <brk id="131" max="4" man="1"/>
      </rowBreaks>
      <pageMargins left="1" right="0.47" top="0.36" bottom="0.48" header="0.28000000000000003" footer="0.23"/>
      <pageSetup scale="90" orientation="portrait" r:id="rId28"/>
      <headerFooter alignWithMargins="0">
        <oddFooter>&amp;R&amp;"Book Antiqua,Bold"&amp;8 Page &amp;P of &amp;N</oddFooter>
      </headerFooter>
    </customSheetView>
    <customSheetView guid="{CFBF18EC-8277-4311-991B-395AF21BB33B}" scale="90" showPageBreaks="1" showGridLines="0" printArea="1" hiddenRows="1" hiddenColumns="1" view="pageBreakPreview" topLeftCell="A22">
      <selection activeCell="C22" sqref="C22"/>
      <rowBreaks count="10" manualBreakCount="10">
        <brk id="25" max="4" man="1"/>
        <brk id="44" max="4" man="1"/>
        <brk id="57" max="4" man="1"/>
        <brk id="77" max="4" man="1"/>
        <brk id="84" max="16383" man="1"/>
        <brk id="95" max="4" man="1"/>
        <brk id="111" max="4" man="1"/>
        <brk id="116" max="4" man="1"/>
        <brk id="124" max="4" man="1"/>
        <brk id="126" max="4" man="1"/>
      </rowBreaks>
      <pageMargins left="1" right="0.47" top="0.36" bottom="0.48" header="0.28000000000000003" footer="0.23"/>
      <pageSetup scale="90" orientation="portrait" r:id="rId29"/>
      <headerFooter alignWithMargins="0">
        <oddFooter>&amp;R&amp;"Book Antiqua,Bold"&amp;8 Page &amp;P of &amp;N</oddFooter>
      </headerFooter>
    </customSheetView>
    <customSheetView guid="{AA750348-930C-43DE-ADD0-8D60980F5013}" scale="90" showPageBreaks="1" showGridLines="0" printArea="1" hiddenRows="1" hiddenColumns="1" view="pageBreakPreview" topLeftCell="A22">
      <selection activeCell="C22" sqref="C22"/>
      <rowBreaks count="10" manualBreakCount="10">
        <brk id="25" max="4" man="1"/>
        <brk id="44" max="4" man="1"/>
        <brk id="57" max="4" man="1"/>
        <brk id="77" max="4" man="1"/>
        <brk id="84" max="16383" man="1"/>
        <brk id="95" max="4" man="1"/>
        <brk id="111" max="4" man="1"/>
        <brk id="116" max="4" man="1"/>
        <brk id="124" max="4" man="1"/>
        <brk id="126" max="4" man="1"/>
      </rowBreaks>
      <pageMargins left="1" right="0.47" top="0.36" bottom="0.48" header="0.28000000000000003" footer="0.23"/>
      <pageSetup scale="90" orientation="portrait" r:id="rId30"/>
      <headerFooter alignWithMargins="0">
        <oddFooter>&amp;R&amp;"Book Antiqua,Bold"&amp;8 Page &amp;P of &amp;N</oddFooter>
      </headerFooter>
    </customSheetView>
    <customSheetView guid="{14C32814-5A59-4863-9FB1-822FBB75D7D1}" scale="90" showPageBreaks="1" showGridLines="0" printArea="1" hiddenRows="1" hiddenColumns="1" view="pageBreakPreview" topLeftCell="A31">
      <selection activeCell="E46" sqref="E46:E47"/>
      <rowBreaks count="10" manualBreakCount="10">
        <brk id="25" max="4" man="1"/>
        <brk id="44" max="4" man="1"/>
        <brk id="57" max="4" man="1"/>
        <brk id="77" max="4" man="1"/>
        <brk id="84" max="16383" man="1"/>
        <brk id="95" max="4" man="1"/>
        <brk id="111" max="4" man="1"/>
        <brk id="116" max="4" man="1"/>
        <brk id="124" max="4" man="1"/>
        <brk id="126" max="4" man="1"/>
      </rowBreaks>
      <pageMargins left="1" right="0.47" top="0.36" bottom="0.48" header="0.28000000000000003" footer="0.23"/>
      <pageSetup scale="90" orientation="portrait" r:id="rId31"/>
      <headerFooter alignWithMargins="0">
        <oddFooter>&amp;R&amp;"Book Antiqua,Bold"&amp;8 Page &amp;P of &amp;N</oddFooter>
      </headerFooter>
    </customSheetView>
    <customSheetView guid="{1F125E51-1799-42D0-B41E-DC039BB17D59}" showPageBreaks="1" showGridLines="0" printArea="1" hiddenRows="1" hiddenColumns="1" view="pageBreakPreview" topLeftCell="A49">
      <selection activeCell="C30" sqref="C30"/>
      <rowBreaks count="6" manualBreakCount="6">
        <brk id="24" max="4" man="1"/>
        <brk id="25" max="4" man="1"/>
        <brk id="41" max="4" man="1"/>
        <brk id="56" max="4" man="1"/>
        <brk id="66" max="4" man="1"/>
        <brk id="72" max="4" man="1"/>
      </rowBreaks>
      <pageMargins left="1" right="0.47" top="0.36" bottom="0.48" header="0.28000000000000003" footer="0.23"/>
      <pageSetup scale="90" orientation="portrait" r:id="rId32"/>
      <headerFooter alignWithMargins="0">
        <oddFooter>&amp;R&amp;"Book Antiqua,Bold"&amp;8 Page &amp;P of &amp;N</oddFooter>
      </headerFooter>
    </customSheetView>
    <customSheetView guid="{77353208-2D17-4D2E-ADE3-4F168F350B73}" showPageBreaks="1" showGridLines="0" printArea="1" hiddenRows="1" hiddenColumns="1" view="pageBreakPreview" topLeftCell="A125">
      <selection activeCell="C130" sqref="C130"/>
      <rowBreaks count="11" manualBreakCount="11">
        <brk id="24" max="4" man="1"/>
        <brk id="39" max="4" man="1"/>
        <brk id="52" max="4" man="1"/>
        <brk id="67" max="4" man="1"/>
        <brk id="78" max="4" man="1"/>
        <brk id="91" max="4" man="1"/>
        <brk id="100" max="4" man="1"/>
        <brk id="105" max="4" man="1"/>
        <brk id="120" max="4" man="1"/>
        <brk id="128" max="4" man="1"/>
        <brk id="177" max="4" man="1"/>
      </rowBreaks>
      <pageMargins left="1" right="0.47" top="0.36" bottom="0.48" header="0.28000000000000003" footer="0.23"/>
      <pageSetup scale="88" orientation="portrait" r:id="rId33"/>
      <headerFooter alignWithMargins="0">
        <oddFooter>&amp;R&amp;"Book Antiqua,Bold"&amp;8 Page &amp;P of &amp;N</oddFooter>
      </headerFooter>
    </customSheetView>
    <customSheetView guid="{010B040B-83D1-42E5-9354-A9BE9113BDAC}" showPageBreaks="1" showGridLines="0" printArea="1" hiddenRows="1" hiddenColumns="1" view="pageBreakPreview" topLeftCell="A112">
      <selection activeCell="C110" sqref="C110"/>
      <rowBreaks count="2" manualBreakCount="2">
        <brk id="105" max="4" man="1"/>
        <brk id="128" max="4" man="1"/>
      </rowBreaks>
      <pageMargins left="1" right="0.47" top="0.36" bottom="0.48" header="0.28000000000000003" footer="0.23"/>
      <pageSetup scale="84" orientation="portrait" r:id="rId34"/>
      <headerFooter alignWithMargins="0">
        <oddFooter>&amp;R&amp;"Book Antiqua,Bold"&amp;8 Page &amp;P of &amp;N</oddFooter>
      </headerFooter>
    </customSheetView>
    <customSheetView guid="{FC200EB0-6614-47DB-96CE-7610471486D9}" showPageBreaks="1" showGridLines="0" printArea="1" hiddenRows="1" hiddenColumns="1" view="pageBreakPreview" topLeftCell="A98">
      <selection activeCell="C101" sqref="C101"/>
      <rowBreaks count="1" manualBreakCount="1">
        <brk id="126" max="4" man="1"/>
      </rowBreaks>
      <pageMargins left="1" right="0.47" top="0.36" bottom="0.48" header="0.28000000000000003" footer="0.23"/>
      <pageSetup scale="84" orientation="portrait" r:id="rId35"/>
      <headerFooter alignWithMargins="0">
        <oddFooter>&amp;R&amp;"Book Antiqua,Bold"&amp;8 Page &amp;P of &amp;N</oddFooter>
      </headerFooter>
    </customSheetView>
    <customSheetView guid="{35C772BD-8F05-4A18-BEC8-6AF744E22539}" scale="80" showPageBreaks="1" showGridLines="0" printArea="1" hiddenRows="1" hiddenColumns="1" view="pageBreakPreview">
      <selection activeCell="E114" sqref="E114"/>
      <rowBreaks count="1" manualBreakCount="1">
        <brk id="139" max="4" man="1"/>
      </rowBreaks>
      <pageMargins left="1" right="0.47" top="0.36" bottom="0.48" header="0.28000000000000003" footer="0.23"/>
      <pageSetup scale="84" orientation="portrait" r:id="rId36"/>
      <headerFooter alignWithMargins="0">
        <oddFooter>&amp;R&amp;"Book Antiqua,Bold"&amp;8 Page &amp;P of &amp;N</oddFooter>
      </headerFooter>
    </customSheetView>
    <customSheetView guid="{FADCBE67-C557-4BB1-9129-D4D2EFCC4742}" scale="130" showPageBreaks="1" showGridLines="0" printArea="1" hiddenRows="1" hiddenColumns="1" view="pageBreakPreview" topLeftCell="A35">
      <selection activeCell="C35" sqref="C35"/>
      <rowBreaks count="1" manualBreakCount="1">
        <brk id="147" max="4" man="1"/>
      </rowBreaks>
      <pageMargins left="1" right="0.47" top="0.36" bottom="0.48" header="0.28000000000000003" footer="0.23"/>
      <pageSetup scale="84" orientation="portrait" r:id="rId37"/>
      <headerFooter alignWithMargins="0">
        <oddFooter>&amp;R&amp;"Book Antiqua,Bold"&amp;8 Page &amp;P of &amp;N</oddFooter>
      </headerFooter>
    </customSheetView>
    <customSheetView guid="{E1B28BB1-ED8F-4C22-9AA1-AB162FCA7917}" scale="110" showPageBreaks="1" showGridLines="0" printArea="1" hiddenRows="1" hiddenColumns="1" view="pageBreakPreview" topLeftCell="A4">
      <selection activeCell="C20" sqref="C20"/>
      <rowBreaks count="1" manualBreakCount="1">
        <brk id="189" max="4" man="1"/>
      </rowBreaks>
      <pageMargins left="1" right="0.47" top="0.36" bottom="0.48" header="0.28000000000000003" footer="0.23"/>
      <pageSetup scale="84" orientation="portrait" r:id="rId38"/>
      <headerFooter alignWithMargins="0">
        <oddFooter>&amp;R&amp;"Book Antiqua,Bold"&amp;8 Page &amp;P of &amp;N</oddFooter>
      </headerFooter>
    </customSheetView>
  </customSheetViews>
  <mergeCells count="25">
    <mergeCell ref="A15:E15"/>
    <mergeCell ref="A19:E19"/>
    <mergeCell ref="B12:C12"/>
    <mergeCell ref="A3:E3"/>
    <mergeCell ref="A5:E5"/>
    <mergeCell ref="B10:C10"/>
    <mergeCell ref="B11:C11"/>
    <mergeCell ref="A8:C8"/>
    <mergeCell ref="B9:C9"/>
    <mergeCell ref="B46:E46"/>
    <mergeCell ref="B47:E47"/>
    <mergeCell ref="A51:E51"/>
    <mergeCell ref="A78:E78"/>
    <mergeCell ref="A56:E56"/>
    <mergeCell ref="A61:E61"/>
    <mergeCell ref="B63:E63"/>
    <mergeCell ref="B64:E64"/>
    <mergeCell ref="A67:E67"/>
    <mergeCell ref="A72:E72"/>
    <mergeCell ref="B62:E62"/>
    <mergeCell ref="A38:E38"/>
    <mergeCell ref="B22:E22"/>
    <mergeCell ref="A31:E31"/>
    <mergeCell ref="A25:E25"/>
    <mergeCell ref="A45:E45"/>
  </mergeCells>
  <phoneticPr fontId="6" type="noConversion"/>
  <conditionalFormatting sqref="C24">
    <cfRule type="expression" dxfId="20" priority="21" stopIfTrue="1">
      <formula>#REF!=0</formula>
    </cfRule>
  </conditionalFormatting>
  <conditionalFormatting sqref="C29">
    <cfRule type="expression" dxfId="19" priority="18" stopIfTrue="1">
      <formula>#REF!=0</formula>
    </cfRule>
  </conditionalFormatting>
  <conditionalFormatting sqref="C30">
    <cfRule type="expression" dxfId="18" priority="20" stopIfTrue="1">
      <formula>OR(#REF!=0,#REF!=0)</formula>
    </cfRule>
  </conditionalFormatting>
  <conditionalFormatting sqref="C36">
    <cfRule type="expression" dxfId="17" priority="17" stopIfTrue="1">
      <formula>#REF!=0</formula>
    </cfRule>
  </conditionalFormatting>
  <conditionalFormatting sqref="C37">
    <cfRule type="expression" dxfId="16" priority="19" stopIfTrue="1">
      <formula>OR($C$24=0,$C$25=0,$C$26=0)</formula>
    </cfRule>
  </conditionalFormatting>
  <conditionalFormatting sqref="C50 C52:C53 C57:C58">
    <cfRule type="expression" dxfId="15" priority="38" stopIfTrue="1">
      <formula>$C$50=0</formula>
    </cfRule>
  </conditionalFormatting>
  <conditionalFormatting sqref="C55">
    <cfRule type="expression" dxfId="14" priority="37" stopIfTrue="1">
      <formula>$C$55=0</formula>
    </cfRule>
  </conditionalFormatting>
  <conditionalFormatting sqref="C60">
    <cfRule type="expression" dxfId="13" priority="36" stopIfTrue="1">
      <formula>$C$60=0</formula>
    </cfRule>
  </conditionalFormatting>
  <conditionalFormatting sqref="C66 C79">
    <cfRule type="expression" dxfId="12" priority="35" stopIfTrue="1">
      <formula>$C$81=0</formula>
    </cfRule>
  </conditionalFormatting>
  <conditionalFormatting sqref="C71">
    <cfRule type="expression" dxfId="11" priority="130" stopIfTrue="1">
      <formula>OR(#REF!=0,$C$79=0)</formula>
    </cfRule>
  </conditionalFormatting>
  <conditionalFormatting sqref="C77">
    <cfRule type="expression" dxfId="10" priority="133" stopIfTrue="1">
      <formula>OR(#REF!=0,$C$79=0,#REF!=0)</formula>
    </cfRule>
  </conditionalFormatting>
  <dataValidations count="9">
    <dataValidation type="list" allowBlank="1" showInputMessage="1" showErrorMessage="1" error="Enter between 0.18 to 0.22" sqref="C43" xr:uid="{00000000-0002-0000-1000-000004000000}">
      <formula1>"0.18,0.19,0.20,0.21,0.22"</formula1>
    </dataValidation>
    <dataValidation type="list" allowBlank="1" showInputMessage="1" showErrorMessage="1" error="Enter between 0.4 to 0.6" sqref="C42" xr:uid="{00000000-0002-0000-1000-000005000000}">
      <formula1>"0.04,0.05,0.06"</formula1>
    </dataValidation>
    <dataValidation type="list" allowBlank="1" showInputMessage="1" showErrorMessage="1" error="Enter between 0.35 to 0.45" sqref="C41" xr:uid="{00000000-0002-0000-1000-000006000000}">
      <formula1>"0.35,0.36,0.37,0.38,0.39,0.40,0.41,0.42,0.43,0.44,0.45"</formula1>
    </dataValidation>
    <dataValidation type="list" allowBlank="1" showInputMessage="1" showErrorMessage="1" error="Enter between 0.63 to 0.67" sqref="C49 C54 C59" xr:uid="{00000000-0002-0000-1000-000007000000}">
      <formula1>"0.63,0.64,0.65,0.66,0.67"</formula1>
    </dataValidation>
    <dataValidation type="list" allowBlank="1" showInputMessage="1" showErrorMessage="1" error="Enter between 0.20 to 0.24" sqref="C65 C23" xr:uid="{00000000-0002-0000-1000-000008000000}">
      <formula1>"0.20,0.21,0.22,0.23,0.24"</formula1>
    </dataValidation>
    <dataValidation type="list" allowBlank="1" showInputMessage="1" showErrorMessage="1" error="Enter between 0.09 to 0.11" sqref="C69 C75 C27 C34" xr:uid="{00000000-0002-0000-1000-000009000000}">
      <formula1>"0.09,0.10,0.11"</formula1>
    </dataValidation>
    <dataValidation type="list" allowBlank="1" showInputMessage="1" showErrorMessage="1" error="Enter between 0.04 to 0.06" sqref="C70 C28" xr:uid="{00000000-0002-0000-1000-00000A000000}">
      <formula1>"0.04,0.05,0.06"</formula1>
    </dataValidation>
    <dataValidation type="list" allowBlank="1" showInputMessage="1" showErrorMessage="1" error="Enter between 0.25 to 0.35" sqref="C76 C35" xr:uid="{00000000-0002-0000-1000-00000B000000}">
      <formula1>"0.25,0.26,0.27,0.28,0.29,0.30,0.31,0.32,0.33,0.34,0.35"</formula1>
    </dataValidation>
    <dataValidation type="list" allowBlank="1" showInputMessage="1" showErrorMessage="1" error="Enter between 01.8 and 0.22" sqref="C74 C33" xr:uid="{00000000-0002-0000-1000-00000C000000}">
      <formula1>"0.18,0.19,0.20,0.21,0.22"</formula1>
    </dataValidation>
  </dataValidations>
  <pageMargins left="1" right="0.47" top="0.36" bottom="0.48" header="0.28000000000000003" footer="0.23"/>
  <pageSetup scale="84" orientation="portrait" r:id="rId39"/>
  <headerFooter alignWithMargins="0">
    <oddFooter>&amp;R&amp;"Book Antiqua,Bold"&amp;8 Page &amp;P of &amp;N</oddFooter>
  </headerFooter>
  <rowBreaks count="1" manualBreakCount="1">
    <brk id="33" max="4" man="1"/>
  </rowBreaks>
  <drawing r:id="rId4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indexed="39"/>
  </sheetPr>
  <dimension ref="A1:I39"/>
  <sheetViews>
    <sheetView showGridLines="0" view="pageBreakPreview" topLeftCell="A3" zoomScaleNormal="100" zoomScaleSheetLayoutView="100" workbookViewId="0">
      <selection activeCell="A5" sqref="A5:E5"/>
    </sheetView>
  </sheetViews>
  <sheetFormatPr defaultRowHeight="16.5"/>
  <cols>
    <col min="1" max="1" width="12.140625" style="30" customWidth="1"/>
    <col min="2" max="2" width="20.5703125" style="30" customWidth="1"/>
    <col min="3" max="3" width="11.42578125" style="30" customWidth="1"/>
    <col min="4" max="4" width="11.7109375" style="30" customWidth="1"/>
    <col min="5" max="5" width="39.28515625" style="30" customWidth="1"/>
    <col min="6" max="8" width="9.140625" style="25"/>
    <col min="9" max="16384" width="9.140625" style="26"/>
  </cols>
  <sheetData>
    <row r="1" spans="1:9">
      <c r="A1" s="22" t="str">
        <f>Basic!A3&amp;Basic!B3</f>
        <v>Specification No. :CC/NT/W-MISC/DOM/A06/26/08429</v>
      </c>
      <c r="B1" s="23"/>
      <c r="C1" s="23"/>
      <c r="D1" s="23"/>
      <c r="E1" s="24" t="str">
        <f>"Attachment-13 "</f>
        <v xml:space="preserve">Attachment-13 </v>
      </c>
    </row>
    <row r="3" spans="1:9" ht="107.25" customHeight="1">
      <c r="A3" s="616" t="str">
        <f>'Attach 3(JV)'!A3</f>
        <v>Package P01 for Development of Pole Structures for 765 kV D/C Transmission Lines.</v>
      </c>
      <c r="B3" s="616"/>
      <c r="C3" s="616"/>
      <c r="D3" s="616"/>
      <c r="E3" s="616"/>
      <c r="F3" s="27"/>
      <c r="G3" s="28"/>
      <c r="H3" s="27"/>
    </row>
    <row r="4" spans="1:9" ht="20.100000000000001" customHeight="1">
      <c r="A4" s="29"/>
      <c r="H4" s="31"/>
      <c r="I4" s="10"/>
    </row>
    <row r="5" spans="1:9" ht="20.100000000000001" customHeight="1">
      <c r="A5" s="617" t="s">
        <v>0</v>
      </c>
      <c r="B5" s="617"/>
      <c r="C5" s="617"/>
      <c r="D5" s="617"/>
      <c r="E5" s="617"/>
      <c r="F5" s="32"/>
      <c r="H5" s="31"/>
      <c r="I5" s="10"/>
    </row>
    <row r="6" spans="1:9" ht="20.100000000000001" customHeight="1">
      <c r="A6" s="33"/>
      <c r="H6" s="31"/>
      <c r="I6" s="10"/>
    </row>
    <row r="7" spans="1:9" ht="20.100000000000001" customHeight="1">
      <c r="A7" s="34" t="str">
        <f>'Attach 3(JV)'!A7</f>
        <v>Bidder’s Name and Address :</v>
      </c>
      <c r="E7" s="14" t="str">
        <f>'Attach 3(JV)'!E7</f>
        <v>To:</v>
      </c>
      <c r="H7" s="31"/>
      <c r="I7" s="10"/>
    </row>
    <row r="8" spans="1:9" ht="36" customHeight="1">
      <c r="A8" s="615">
        <f>'Attach 3(JV)'!A8</f>
        <v>0</v>
      </c>
      <c r="B8" s="615"/>
      <c r="C8" s="615"/>
      <c r="D8" s="615"/>
      <c r="E8" s="11" t="str">
        <f>'Attach 3(JV)'!E8</f>
        <v>Contract Services</v>
      </c>
      <c r="H8" s="31"/>
      <c r="I8" s="10"/>
    </row>
    <row r="9" spans="1:9" ht="20.100000000000001" customHeight="1">
      <c r="A9" s="12" t="s">
        <v>347</v>
      </c>
      <c r="B9" s="619">
        <f>'Attach 3(JV)'!B9</f>
        <v>0</v>
      </c>
      <c r="C9" s="619"/>
      <c r="D9" s="619"/>
      <c r="E9" s="11" t="str">
        <f>'Attach 3(JV)'!E9</f>
        <v>Power Grid Corporation of India Ltd.,</v>
      </c>
      <c r="H9" s="31"/>
      <c r="I9" s="10"/>
    </row>
    <row r="10" spans="1:9" ht="20.100000000000001" customHeight="1">
      <c r="A10" s="12" t="s">
        <v>349</v>
      </c>
      <c r="B10" s="619">
        <f>'Attach 3(JV)'!B10</f>
        <v>0</v>
      </c>
      <c r="C10" s="619"/>
      <c r="D10" s="619"/>
      <c r="E10" s="11" t="str">
        <f>'Attach 3(JV)'!E10</f>
        <v>"Saudamini", Plot No. 2, Sector 29</v>
      </c>
      <c r="H10" s="31"/>
      <c r="I10" s="10"/>
    </row>
    <row r="11" spans="1:9" ht="20.100000000000001" customHeight="1">
      <c r="B11" s="619">
        <f>'Attach 3(JV)'!B11</f>
        <v>0</v>
      </c>
      <c r="C11" s="619"/>
      <c r="D11" s="619"/>
      <c r="E11" s="11" t="str">
        <f>'Attach 3(JV)'!E11</f>
        <v>Gurgaon (Haryana) - 122001</v>
      </c>
      <c r="G11" s="62" t="s">
        <v>449</v>
      </c>
    </row>
    <row r="12" spans="1:9" ht="20.100000000000001" customHeight="1">
      <c r="A12" s="33"/>
      <c r="B12" s="619">
        <f>'Attach 3(JV)'!B12</f>
        <v>0</v>
      </c>
      <c r="C12" s="619"/>
      <c r="D12" s="619"/>
      <c r="E12" s="11"/>
    </row>
    <row r="13" spans="1:9" ht="20.100000000000001" customHeight="1">
      <c r="A13" s="33"/>
      <c r="B13" s="136"/>
      <c r="C13" s="136"/>
      <c r="D13" s="136"/>
      <c r="E13" s="26"/>
    </row>
    <row r="14" spans="1:9" ht="20.100000000000001" customHeight="1">
      <c r="A14" s="30" t="s">
        <v>341</v>
      </c>
    </row>
    <row r="15" spans="1:9" ht="20.100000000000001" customHeight="1">
      <c r="A15" s="33"/>
    </row>
    <row r="16" spans="1:9" ht="45" customHeight="1">
      <c r="A16" s="618" t="s">
        <v>1</v>
      </c>
      <c r="B16" s="618"/>
      <c r="C16" s="618"/>
      <c r="D16" s="618"/>
      <c r="E16" s="618"/>
      <c r="F16" s="35"/>
      <c r="G16" s="35"/>
      <c r="H16" s="35"/>
    </row>
    <row r="17" spans="1:5" ht="20.100000000000001" customHeight="1">
      <c r="A17" s="33"/>
    </row>
    <row r="18" spans="1:5" ht="20.100000000000001" customHeight="1">
      <c r="A18" s="36"/>
    </row>
    <row r="19" spans="1:5" ht="20.100000000000001" customHeight="1"/>
    <row r="20" spans="1:5" ht="20.100000000000001" customHeight="1">
      <c r="A20" s="36"/>
    </row>
    <row r="21" spans="1:5" ht="20.100000000000001" customHeight="1">
      <c r="A21" s="36"/>
    </row>
    <row r="22" spans="1:5" ht="20.100000000000001" customHeight="1"/>
    <row r="23" spans="1:5" ht="33" customHeight="1">
      <c r="D23" s="38"/>
    </row>
    <row r="24" spans="1:5" ht="33" customHeight="1">
      <c r="A24" s="37" t="s">
        <v>6</v>
      </c>
      <c r="B24" s="73" t="str">
        <f>'Attach 3(JV)'!B24</f>
        <v/>
      </c>
      <c r="C24" s="40"/>
      <c r="D24" s="38" t="s">
        <v>4</v>
      </c>
      <c r="E24" s="265" t="str">
        <f>'Attach 3(JV)'!E24</f>
        <v/>
      </c>
    </row>
    <row r="25" spans="1:5" ht="33" customHeight="1">
      <c r="A25" s="37" t="s">
        <v>7</v>
      </c>
      <c r="B25" s="265" t="str">
        <f>'Attach 3(JV)'!B25</f>
        <v/>
      </c>
      <c r="C25" s="40"/>
      <c r="D25" s="38" t="s">
        <v>5</v>
      </c>
      <c r="E25" s="265" t="str">
        <f>'Attach 3(JV)'!E25</f>
        <v/>
      </c>
    </row>
    <row r="26" spans="1:5" ht="33" customHeight="1">
      <c r="D26" s="38"/>
    </row>
    <row r="27" spans="1:5" ht="20.100000000000001" customHeight="1"/>
    <row r="28" spans="1:5" ht="20.100000000000001" customHeight="1">
      <c r="A28" s="39"/>
    </row>
    <row r="29" spans="1:5" ht="20.100000000000001" customHeight="1"/>
    <row r="30" spans="1:5" ht="20.100000000000001" customHeight="1"/>
    <row r="31" spans="1:5" ht="20.100000000000001" customHeight="1">
      <c r="A31" s="39"/>
    </row>
    <row r="32" spans="1:5" ht="20.100000000000001" customHeight="1"/>
    <row r="33" spans="1:1" ht="20.100000000000001" customHeight="1">
      <c r="A33" s="39"/>
    </row>
    <row r="34" spans="1:1" ht="20.100000000000001" customHeight="1"/>
    <row r="35" spans="1:1" ht="20.100000000000001" customHeight="1">
      <c r="A35" s="39"/>
    </row>
    <row r="36" spans="1:1" ht="20.100000000000001" customHeight="1"/>
    <row r="37" spans="1:1" ht="20.100000000000001" customHeight="1"/>
    <row r="38" spans="1:1" ht="20.100000000000001" customHeight="1"/>
    <row r="39" spans="1:1" ht="20.100000000000001" customHeight="1"/>
  </sheetData>
  <sheetProtection password="DECE" sheet="1" objects="1" scenarios="1"/>
  <customSheetViews>
    <customSheetView guid="{B7CC3635-BEA1-4EB6-9397-ABEDC5D04D5E}" showPageBreaks="1" showGridLines="0" printArea="1" view="pageBreakPreview" topLeftCell="A7">
      <selection activeCell="A5" sqref="A5:E5"/>
      <pageMargins left="0.75" right="0.63" top="0.57999999999999996" bottom="0.6" header="0.34" footer="0.35"/>
      <pageSetup orientation="portrait" r:id="rId1"/>
      <headerFooter alignWithMargins="0">
        <oddFooter>&amp;R&amp;"Book Antiqua,Bold"&amp;8 Page &amp;P of &amp;N</oddFooter>
      </headerFooter>
    </customSheetView>
    <customSheetView guid="{7518E083-431A-45D0-A3DD-DF0866826B90}" showPageBreaks="1" showGridLines="0" printArea="1" view="pageBreakPreview">
      <selection activeCell="A5" sqref="A5:E5"/>
      <pageMargins left="0.75" right="0.63" top="0.57999999999999996" bottom="0.6" header="0.34" footer="0.35"/>
      <pageSetup orientation="portrait" r:id="rId2"/>
      <headerFooter alignWithMargins="0">
        <oddFooter>&amp;R&amp;"Book Antiqua,Bold"&amp;8 Page &amp;P of &amp;N</oddFooter>
      </headerFooter>
    </customSheetView>
    <customSheetView guid="{CD28740F-9825-447C-B887-B18F0232D126}" showPageBreaks="1" showGridLines="0" printArea="1" view="pageBreakPreview">
      <selection activeCell="A5" sqref="A5:E5"/>
      <pageMargins left="0.75" right="0.63" top="0.57999999999999996" bottom="0.6" header="0.34" footer="0.35"/>
      <pageSetup orientation="portrait" r:id="rId3"/>
      <headerFooter alignWithMargins="0">
        <oddFooter>&amp;R&amp;"Book Antiqua,Bold"&amp;8 Page &amp;P of &amp;N</oddFooter>
      </headerFooter>
    </customSheetView>
    <customSheetView guid="{012A8702-091E-4FD1-8E26-12B65B8B3B8C}" showPageBreaks="1" showGridLines="0" printArea="1" view="pageBreakPreview">
      <selection activeCell="A16" sqref="A16:E16"/>
      <pageMargins left="0.75" right="0.63" top="0.57999999999999996" bottom="0.6" header="0.34" footer="0.35"/>
      <pageSetup orientation="portrait" r:id="rId4"/>
      <headerFooter alignWithMargins="0">
        <oddFooter>&amp;R&amp;"Book Antiqua,Bold"&amp;8 Page &amp;P of &amp;N</oddFooter>
      </headerFooter>
    </customSheetView>
    <customSheetView guid="{0D490C87-B003-4943-9825-ACE0B8E7CC06}" showPageBreaks="1" showGridLines="0" printArea="1" view="pageBreakPreview">
      <selection activeCell="A16" sqref="A16:E16"/>
      <pageMargins left="0.75" right="0.63" top="0.57999999999999996" bottom="0.6" header="0.34" footer="0.35"/>
      <pageSetup orientation="portrait" r:id="rId5"/>
      <headerFooter alignWithMargins="0">
        <oddFooter>&amp;R&amp;"Book Antiqua,Bold"&amp;8 Page &amp;P of &amp;N</oddFooter>
      </headerFooter>
    </customSheetView>
    <customSheetView guid="{4D67A8FB-66CE-4EFD-8932-C754BE25ED43}" showPageBreaks="1" showGridLines="0" printArea="1" view="pageBreakPreview">
      <selection activeCell="A2" sqref="A2"/>
      <pageMargins left="0.75" right="0.63" top="0.57999999999999996" bottom="0.6" header="0.34" footer="0.35"/>
      <pageSetup orientation="portrait" r:id="rId6"/>
      <headerFooter alignWithMargins="0">
        <oddFooter>&amp;R&amp;"Book Antiqua,Bold"&amp;8 Page &amp;P of &amp;N</oddFooter>
      </headerFooter>
    </customSheetView>
    <customSheetView guid="{B07CB001-8FAF-40AD-8AD5-A65A64B33B35}" showPageBreaks="1" showGridLines="0" printArea="1" view="pageBreakPreview">
      <selection activeCell="A2" sqref="A2"/>
      <pageMargins left="0.75" right="0.63" top="0.57999999999999996" bottom="0.6" header="0.34" footer="0.35"/>
      <pageSetup orientation="portrait" r:id="rId7"/>
      <headerFooter alignWithMargins="0">
        <oddFooter>&amp;R&amp;"Book Antiqua,Bold"&amp;8 Page &amp;P of &amp;N</oddFooter>
      </headerFooter>
    </customSheetView>
    <customSheetView guid="{8CF338B0-8CA3-4AF4-816D-CB7A6D8E33BC}" showPageBreaks="1" showGridLines="0" printArea="1" view="pageBreakPreview" topLeftCell="A7">
      <selection activeCell="I14" sqref="I14"/>
      <pageMargins left="0.75" right="0.63" top="0.57999999999999996" bottom="0.6" header="0.34" footer="0.35"/>
      <pageSetup orientation="portrait" r:id="rId8"/>
      <headerFooter alignWithMargins="0">
        <oddFooter>&amp;R&amp;"Book Antiqua,Bold"&amp;8 Page &amp;P of &amp;N</oddFooter>
      </headerFooter>
    </customSheetView>
    <customSheetView guid="{D05C69EC-C4A6-4AED-AFBA-A3044FD4B3FB}" showPageBreaks="1" showGridLines="0" printArea="1" view="pageBreakPreview" topLeftCell="A16">
      <selection activeCell="I14" sqref="I14"/>
      <pageMargins left="0.75" right="0.63" top="0.57999999999999996" bottom="0.6" header="0.34" footer="0.35"/>
      <pageSetup orientation="portrait" r:id="rId9"/>
      <headerFooter alignWithMargins="0">
        <oddFooter>&amp;R&amp;"Book Antiqua,Bold"&amp;8 Page &amp;P of &amp;N</oddFooter>
      </headerFooter>
    </customSheetView>
    <customSheetView guid="{BE615921-12B2-47E1-81BB-292B559B4C46}" showPageBreaks="1" showGridLines="0" printArea="1" view="pageBreakPreview" topLeftCell="A7">
      <selection activeCell="A3" sqref="A3:E3"/>
      <pageMargins left="0.75" right="0.63" top="0.57999999999999996" bottom="0.6" header="0.34" footer="0.35"/>
      <pageSetup orientation="portrait" r:id="rId10"/>
      <headerFooter alignWithMargins="0">
        <oddFooter>&amp;R&amp;"Book Antiqua,Bold"&amp;8 Page &amp;P of &amp;N</oddFooter>
      </headerFooter>
    </customSheetView>
    <customSheetView guid="{13A93EBF-985A-49FD-9FE0-DC75D238EC8C}" showPageBreaks="1" showGridLines="0" printArea="1" view="pageBreakPreview" topLeftCell="A7">
      <selection activeCell="A3" sqref="A3:E3"/>
      <pageMargins left="0.75" right="0.63" top="0.57999999999999996" bottom="0.6" header="0.34" footer="0.35"/>
      <pageSetup orientation="portrait" r:id="rId11"/>
      <headerFooter alignWithMargins="0">
        <oddFooter>&amp;R&amp;"Book Antiqua,Bold"&amp;8 Page &amp;P of &amp;N</oddFooter>
      </headerFooter>
    </customSheetView>
    <customSheetView guid="{1E2D7167-D6B7-4690-9A83-BF768C4223A4}" showPageBreaks="1" showGridLines="0" printArea="1" view="pageBreakPreview" topLeftCell="A4">
      <selection activeCell="B75" sqref="B75:C75"/>
      <pageMargins left="0.75" right="0.63" top="0.57999999999999996" bottom="0.6" header="0.34" footer="0.35"/>
      <pageSetup orientation="portrait" r:id="rId12"/>
      <headerFooter alignWithMargins="0">
        <oddFooter>&amp;R&amp;"Book Antiqua,Bold"&amp;8 Page &amp;P of &amp;N</oddFooter>
      </headerFooter>
    </customSheetView>
    <customSheetView guid="{7A88FC7A-7690-48AB-B789-172043AFADC8}" showPageBreaks="1" showGridLines="0" printArea="1" view="pageBreakPreview">
      <selection activeCell="B75" sqref="B75:C75"/>
      <pageMargins left="0.75" right="0.63" top="0.57999999999999996" bottom="0.6" header="0.34" footer="0.35"/>
      <pageSetup orientation="portrait" r:id="rId13"/>
      <headerFooter alignWithMargins="0">
        <oddFooter>&amp;R&amp;"Book Antiqua,Bold"&amp;8 Page &amp;P of &amp;N</oddFooter>
      </headerFooter>
    </customSheetView>
    <customSheetView guid="{CB7CD015-9A92-451A-BEF4-2BC98E3768DD}" showPageBreaks="1" showGridLines="0" printArea="1" view="pageBreakPreview" topLeftCell="A4">
      <pageMargins left="0.75" right="0.63" top="0.57999999999999996" bottom="0.6" header="0.34" footer="0.35"/>
      <pageSetup orientation="portrait" r:id="rId14"/>
      <headerFooter alignWithMargins="0">
        <oddFooter>&amp;R&amp;"Book Antiqua,Bold"&amp;8 Page &amp;P of &amp;N</oddFooter>
      </headerFooter>
    </customSheetView>
    <customSheetView guid="{44C1C443-3199-4288-884A-D16AF7B2CD69}" showPageBreaks="1" showGridLines="0" printArea="1" view="pageBreakPreview" topLeftCell="A4">
      <pageMargins left="0.75" right="0.63" top="0.57999999999999996" bottom="0.6" header="0.34" footer="0.35"/>
      <pageSetup orientation="portrait" r:id="rId15"/>
      <headerFooter alignWithMargins="0">
        <oddFooter>&amp;R&amp;"Book Antiqua,Bold"&amp;8 Page &amp;P of &amp;N</oddFooter>
      </headerFooter>
    </customSheetView>
    <customSheetView guid="{82E8A0F5-0020-4355-95CF-28601763A783}" showPageBreaks="1" showGridLines="0" printArea="1" view="pageBreakPreview">
      <pageMargins left="0.75" right="0.63" top="0.57999999999999996" bottom="0.6" header="0.34" footer="0.35"/>
      <pageSetup orientation="portrait" r:id="rId16"/>
      <headerFooter alignWithMargins="0">
        <oddFooter>&amp;R&amp;"Book Antiqua,Bold"&amp;8 Page &amp;P of &amp;N</oddFooter>
      </headerFooter>
    </customSheetView>
    <customSheetView guid="{240327DD-375F-45D4-BA52-89AFD79FE6A1}" scale="60" showPageBreaks="1" showGridLines="0" printArea="1" view="pageBreakPreview">
      <pageMargins left="0.75" right="0.63" top="0.57999999999999996" bottom="0.6" header="0.34" footer="0.35"/>
      <pageSetup orientation="portrait" r:id="rId17"/>
      <headerFooter alignWithMargins="0">
        <oddFooter>&amp;R&amp;"Book Antiqua,Bold"&amp;8 Page &amp;P of &amp;N</oddFooter>
      </headerFooter>
    </customSheetView>
    <customSheetView guid="{DC28ED1E-3E35-4094-9C2B-5C0A1C1D459C}" showGridLines="0">
      <selection activeCell="A3" sqref="A3:E3"/>
      <pageMargins left="0.75" right="0.63" top="0.57999999999999996" bottom="0.6" header="0.34" footer="0.35"/>
      <pageSetup orientation="portrait" r:id="rId18"/>
      <headerFooter alignWithMargins="0">
        <oddFooter>&amp;R&amp;"Book Antiqua,Bold"&amp;8 Page &amp;P of &amp;N</oddFooter>
      </headerFooter>
    </customSheetView>
    <customSheetView guid="{7A9EA6D6-4DDF-43D9-92E6-C6AFAD14E266}" showGridLines="0">
      <selection activeCell="A3" sqref="A3:E3"/>
      <pageMargins left="0.75" right="0.63" top="0.57999999999999996" bottom="0.6" header="0.34" footer="0.35"/>
      <pageSetup orientation="portrait" r:id="rId19"/>
      <headerFooter alignWithMargins="0">
        <oddFooter>&amp;R&amp;"Book Antiqua,Bold"&amp;8 Page &amp;P of &amp;N</oddFooter>
      </headerFooter>
    </customSheetView>
    <customSheetView guid="{43BCBF1E-CDCF-4541-8D79-87EDCECBC1FD}" showGridLines="0">
      <selection activeCell="A3" sqref="A3:E3"/>
      <pageMargins left="0.75" right="0.63" top="0.57999999999999996" bottom="0.6" header="0.34" footer="0.35"/>
      <pageSetup orientation="portrait" r:id="rId20"/>
      <headerFooter alignWithMargins="0">
        <oddFooter>&amp;R&amp;"Book Antiqua,Bold"&amp;8 Page &amp;P of &amp;N</oddFooter>
      </headerFooter>
    </customSheetView>
    <customSheetView guid="{ECEBABD0-566A-41C4-AA9A-38EA30EFEDA8}" showGridLines="0" zeroValues="0" showRuler="0">
      <pageMargins left="0.75" right="0.63" top="0.55000000000000004" bottom="0.64" header="0.34" footer="0.38"/>
      <pageSetup orientation="portrait" r:id="rId21"/>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zeroValues="0" showRuler="0">
      <pageMargins left="0.75" right="0.75" top="0.62" bottom="0.93" header="0.41" footer="0.5"/>
      <pageSetup orientation="portrait" r:id="rId22"/>
      <headerFooter alignWithMargins="0">
        <oddFooter>&amp;L&amp;8Tower Package-P238-TW04, TL associated with Phase-I Generation Project in Orissa (Part-C)&amp;R&amp;"Book Antiqua,Bold"&amp;8Attachment-13 TW04  /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23"/>
      <headerFooter alignWithMargins="0">
        <oddFooter>&amp;L&amp;8Tower Package-TW05, TL associated with Phase-I Generation Project in Orissa (Part-C)&amp;R&amp;"Book Antiqua,Bold"&amp;8 Page &amp;P of &amp;N</oddFooter>
      </headerFooter>
    </customSheetView>
    <customSheetView guid="{CD4CA1A8-824A-452F-BDBA-32A47C1B3013}" showGridLines="0">
      <selection activeCell="E1" sqref="E1"/>
      <pageMargins left="0.75" right="0.63" top="0.57999999999999996" bottom="0.6" header="0.34" footer="0.35"/>
      <pageSetup orientation="portrait" r:id="rId24"/>
      <headerFooter alignWithMargins="0">
        <oddFooter>&amp;R&amp;"Book Antiqua,Bold"&amp;8 Page &amp;P of &amp;N</oddFooter>
      </headerFooter>
    </customSheetView>
    <customSheetView guid="{494F6778-23FE-4AAC-B37D-6C7543FC13B9}" showGridLines="0" topLeftCell="A19">
      <selection activeCell="A3" sqref="A3:E3"/>
      <pageMargins left="0.75" right="0.63" top="0.57999999999999996" bottom="0.6" header="0.34" footer="0.35"/>
      <pageSetup orientation="portrait" r:id="rId25"/>
      <headerFooter alignWithMargins="0">
        <oddFooter>&amp;R&amp;"Book Antiqua,Bold"&amp;8 Page &amp;P of &amp;N</oddFooter>
      </headerFooter>
    </customSheetView>
    <customSheetView guid="{F9FE2C60-2849-4C32-B532-2B1A89FFA9CD}" showGridLines="0" topLeftCell="A10">
      <pageMargins left="0.75" right="0.63" top="0.57999999999999996" bottom="0.6" header="0.34" footer="0.35"/>
      <pageSetup orientation="portrait" r:id="rId26"/>
      <headerFooter alignWithMargins="0">
        <oddFooter>&amp;R&amp;"Book Antiqua,Bold"&amp;8 Page &amp;P of &amp;N</oddFooter>
      </headerFooter>
    </customSheetView>
    <customSheetView guid="{FE4EC9C4-31B9-4D40-8323-5B16C3BC840F}" scale="60" showPageBreaks="1" showGridLines="0" printArea="1" view="pageBreakPreview" topLeftCell="A7">
      <pageMargins left="0.75" right="0.63" top="0.57999999999999996" bottom="0.6" header="0.34" footer="0.35"/>
      <pageSetup orientation="portrait" r:id="rId27"/>
      <headerFooter alignWithMargins="0">
        <oddFooter>&amp;R&amp;"Book Antiqua,Bold"&amp;8 Page &amp;P of &amp;N</oddFooter>
      </headerFooter>
    </customSheetView>
    <customSheetView guid="{82C64B11-1F50-45B5-B7BB-9F1DC733C833}" showPageBreaks="1" showGridLines="0" printArea="1" view="pageBreakPreview" topLeftCell="A13">
      <selection activeCell="B75" sqref="B75:C75"/>
      <pageMargins left="0.75" right="0.63" top="0.57999999999999996" bottom="0.6" header="0.34" footer="0.35"/>
      <pageSetup orientation="portrait" r:id="rId28"/>
      <headerFooter alignWithMargins="0">
        <oddFooter>&amp;R&amp;"Book Antiqua,Bold"&amp;8 Page &amp;P of &amp;N</oddFooter>
      </headerFooter>
    </customSheetView>
    <customSheetView guid="{CFBF18EC-8277-4311-991B-395AF21BB33B}" showPageBreaks="1" showGridLines="0" printArea="1" view="pageBreakPreview" topLeftCell="A4">
      <selection activeCell="B75" sqref="B75:C75"/>
      <pageMargins left="0.75" right="0.63" top="0.57999999999999996" bottom="0.6" header="0.34" footer="0.35"/>
      <pageSetup orientation="portrait" r:id="rId29"/>
      <headerFooter alignWithMargins="0">
        <oddFooter>&amp;R&amp;"Book Antiqua,Bold"&amp;8 Page &amp;P of &amp;N</oddFooter>
      </headerFooter>
    </customSheetView>
    <customSheetView guid="{AA750348-930C-43DE-ADD0-8D60980F5013}" showPageBreaks="1" showGridLines="0" printArea="1" view="pageBreakPreview" topLeftCell="A4">
      <selection activeCell="B75" sqref="B75:C75"/>
      <pageMargins left="0.75" right="0.63" top="0.57999999999999996" bottom="0.6" header="0.34" footer="0.35"/>
      <pageSetup orientation="portrait" r:id="rId30"/>
      <headerFooter alignWithMargins="0">
        <oddFooter>&amp;R&amp;"Book Antiqua,Bold"&amp;8 Page &amp;P of &amp;N</oddFooter>
      </headerFooter>
    </customSheetView>
    <customSheetView guid="{14C32814-5A59-4863-9FB1-822FBB75D7D1}" showPageBreaks="1" showGridLines="0" printArea="1" view="pageBreakPreview">
      <selection activeCell="B75" sqref="B75:C75"/>
      <pageMargins left="0.75" right="0.63" top="0.57999999999999996" bottom="0.6" header="0.34" footer="0.35"/>
      <pageSetup orientation="portrait" r:id="rId31"/>
      <headerFooter alignWithMargins="0">
        <oddFooter>&amp;R&amp;"Book Antiqua,Bold"&amp;8 Page &amp;P of &amp;N</oddFooter>
      </headerFooter>
    </customSheetView>
    <customSheetView guid="{1F125E51-1799-42D0-B41E-DC039BB17D59}" showPageBreaks="1" showGridLines="0" printArea="1" view="pageBreakPreview">
      <selection activeCell="I14" sqref="I14"/>
      <pageMargins left="0.75" right="0.63" top="0.57999999999999996" bottom="0.6" header="0.34" footer="0.35"/>
      <pageSetup orientation="portrait" r:id="rId32"/>
      <headerFooter alignWithMargins="0">
        <oddFooter>&amp;R&amp;"Book Antiqua,Bold"&amp;8 Page &amp;P of &amp;N</oddFooter>
      </headerFooter>
    </customSheetView>
    <customSheetView guid="{77353208-2D17-4D2E-ADE3-4F168F350B73}" showPageBreaks="1" showGridLines="0" printArea="1" view="pageBreakPreview">
      <selection activeCell="A2" sqref="A2"/>
      <pageMargins left="0.75" right="0.63" top="0.57999999999999996" bottom="0.6" header="0.34" footer="0.35"/>
      <pageSetup orientation="portrait" r:id="rId33"/>
      <headerFooter alignWithMargins="0">
        <oddFooter>&amp;R&amp;"Book Antiqua,Bold"&amp;8 Page &amp;P of &amp;N</oddFooter>
      </headerFooter>
    </customSheetView>
    <customSheetView guid="{010B040B-83D1-42E5-9354-A9BE9113BDAC}" showPageBreaks="1" showGridLines="0" printArea="1" view="pageBreakPreview">
      <selection activeCell="A16" sqref="A16:E16"/>
      <pageMargins left="0.75" right="0.63" top="0.57999999999999996" bottom="0.6" header="0.34" footer="0.35"/>
      <pageSetup orientation="portrait" r:id="rId34"/>
      <headerFooter alignWithMargins="0">
        <oddFooter>&amp;R&amp;"Book Antiqua,Bold"&amp;8 Page &amp;P of &amp;N</oddFooter>
      </headerFooter>
    </customSheetView>
    <customSheetView guid="{FC200EB0-6614-47DB-96CE-7610471486D9}" showPageBreaks="1" showGridLines="0" printArea="1" view="pageBreakPreview">
      <selection activeCell="A16" sqref="A16:E16"/>
      <pageMargins left="0.75" right="0.63" top="0.57999999999999996" bottom="0.6" header="0.34" footer="0.35"/>
      <pageSetup orientation="portrait" r:id="rId35"/>
      <headerFooter alignWithMargins="0">
        <oddFooter>&amp;R&amp;"Book Antiqua,Bold"&amp;8 Page &amp;P of &amp;N</oddFooter>
      </headerFooter>
    </customSheetView>
    <customSheetView guid="{35C772BD-8F05-4A18-BEC8-6AF744E22539}" showPageBreaks="1" showGridLines="0" printArea="1" view="pageBreakPreview">
      <selection activeCell="A16" sqref="A16:E16"/>
      <pageMargins left="0.75" right="0.63" top="0.57999999999999996" bottom="0.6" header="0.34" footer="0.35"/>
      <pageSetup orientation="portrait" r:id="rId36"/>
      <headerFooter alignWithMargins="0">
        <oddFooter>&amp;R&amp;"Book Antiqua,Bold"&amp;8 Page &amp;P of &amp;N</oddFooter>
      </headerFooter>
    </customSheetView>
    <customSheetView guid="{FADCBE67-C557-4BB1-9129-D4D2EFCC4742}" showPageBreaks="1" showGridLines="0" printArea="1" view="pageBreakPreview">
      <selection activeCell="A5" sqref="A5:E5"/>
      <pageMargins left="0.75" right="0.63" top="0.57999999999999996" bottom="0.6" header="0.34" footer="0.35"/>
      <pageSetup orientation="portrait" r:id="rId37"/>
      <headerFooter alignWithMargins="0">
        <oddFooter>&amp;R&amp;"Book Antiqua,Bold"&amp;8 Page &amp;P of &amp;N</oddFooter>
      </headerFooter>
    </customSheetView>
    <customSheetView guid="{E1B28BB1-ED8F-4C22-9AA1-AB162FCA7917}" showPageBreaks="1" showGridLines="0" printArea="1" view="pageBreakPreview" topLeftCell="A7">
      <selection activeCell="A5" sqref="A5:E5"/>
      <pageMargins left="0.75" right="0.63" top="0.57999999999999996" bottom="0.6" header="0.34" footer="0.35"/>
      <pageSetup orientation="portrait" r:id="rId38"/>
      <headerFooter alignWithMargins="0">
        <oddFooter>&amp;R&amp;"Book Antiqua,Bold"&amp;8 Page &amp;P of &amp;N</oddFooter>
      </headerFooter>
    </customSheetView>
  </customSheetViews>
  <mergeCells count="8">
    <mergeCell ref="A3:E3"/>
    <mergeCell ref="A5:E5"/>
    <mergeCell ref="A16:E16"/>
    <mergeCell ref="B9:D9"/>
    <mergeCell ref="B10:D10"/>
    <mergeCell ref="B11:D11"/>
    <mergeCell ref="B12:D12"/>
    <mergeCell ref="A8:D8"/>
  </mergeCells>
  <phoneticPr fontId="6" type="noConversion"/>
  <pageMargins left="0.75" right="0.63" top="0.57999999999999996" bottom="0.6" header="0.34" footer="0.35"/>
  <pageSetup orientation="portrait" r:id="rId39"/>
  <headerFooter alignWithMargins="0">
    <oddFooter>&amp;R&amp;"Book Antiqua,Bold"&amp;8 Page &amp;P of &amp;N</oddFooter>
  </headerFooter>
  <drawing r:id="rId4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0000"/>
  </sheetPr>
  <dimension ref="A1:I39"/>
  <sheetViews>
    <sheetView showGridLines="0" view="pageBreakPreview" topLeftCell="A3" zoomScaleNormal="100" zoomScaleSheetLayoutView="100" workbookViewId="0">
      <selection activeCell="A5" sqref="A5:E5"/>
    </sheetView>
  </sheetViews>
  <sheetFormatPr defaultRowHeight="16.5"/>
  <cols>
    <col min="1" max="1" width="12.140625" style="30" customWidth="1"/>
    <col min="2" max="2" width="20.5703125" style="30" customWidth="1"/>
    <col min="3" max="3" width="11.42578125" style="30" customWidth="1"/>
    <col min="4" max="4" width="14.42578125" style="30" customWidth="1"/>
    <col min="5" max="5" width="39.28515625" style="30" customWidth="1"/>
    <col min="6" max="8" width="9.140625" style="25"/>
    <col min="9" max="16384" width="9.140625" style="26"/>
  </cols>
  <sheetData>
    <row r="1" spans="1:9">
      <c r="A1" s="22" t="str">
        <f>Basic!A3&amp;Basic!B3</f>
        <v>Specification No. :CC/NT/W-MISC/DOM/A06/26/08429</v>
      </c>
      <c r="B1" s="23"/>
      <c r="C1" s="23"/>
      <c r="D1" s="23"/>
      <c r="E1" s="24" t="str">
        <f>"Attachment-14 "</f>
        <v xml:space="preserve">Attachment-14 </v>
      </c>
    </row>
    <row r="3" spans="1:9" ht="123.75" customHeight="1">
      <c r="A3" s="616" t="str">
        <f>'Attach 3(JV)'!A3</f>
        <v>Package P01 for Development of Pole Structures for 765 kV D/C Transmission Lines.</v>
      </c>
      <c r="B3" s="616"/>
      <c r="C3" s="616"/>
      <c r="D3" s="616"/>
      <c r="E3" s="616"/>
      <c r="F3" s="27"/>
      <c r="G3" s="28"/>
      <c r="H3" s="27"/>
    </row>
    <row r="4" spans="1:9" ht="20.100000000000001" customHeight="1">
      <c r="A4" s="29"/>
      <c r="H4" s="31"/>
      <c r="I4" s="10"/>
    </row>
    <row r="5" spans="1:9" ht="20.100000000000001" customHeight="1">
      <c r="A5" s="617" t="s">
        <v>405</v>
      </c>
      <c r="B5" s="617"/>
      <c r="C5" s="617"/>
      <c r="D5" s="617"/>
      <c r="E5" s="617"/>
      <c r="F5" s="32"/>
      <c r="H5" s="31"/>
      <c r="I5" s="10"/>
    </row>
    <row r="6" spans="1:9" ht="20.100000000000001" customHeight="1">
      <c r="A6" s="33"/>
      <c r="H6" s="31"/>
      <c r="I6" s="10"/>
    </row>
    <row r="7" spans="1:9" ht="20.100000000000001" customHeight="1">
      <c r="A7" s="34" t="str">
        <f>'Attach 3(JV)'!A7</f>
        <v>Bidder’s Name and Address :</v>
      </c>
      <c r="E7" s="14" t="str">
        <f>'Attach 3(JV)'!E7</f>
        <v>To:</v>
      </c>
      <c r="H7" s="31"/>
      <c r="I7" s="10"/>
    </row>
    <row r="8" spans="1:9" ht="36" customHeight="1">
      <c r="A8" s="615">
        <f>'Attach 3(JV)'!A8</f>
        <v>0</v>
      </c>
      <c r="B8" s="615"/>
      <c r="C8" s="615"/>
      <c r="D8" s="615"/>
      <c r="E8" s="11" t="str">
        <f>'Attach 3(JV)'!E8</f>
        <v>Contract Services</v>
      </c>
      <c r="H8" s="31"/>
      <c r="I8" s="10"/>
    </row>
    <row r="9" spans="1:9" ht="20.100000000000001" customHeight="1">
      <c r="A9" s="12" t="s">
        <v>347</v>
      </c>
      <c r="B9" s="619">
        <f>'Attach 3(JV)'!B9</f>
        <v>0</v>
      </c>
      <c r="C9" s="619"/>
      <c r="D9" s="619"/>
      <c r="E9" s="11" t="str">
        <f>'Attach 3(JV)'!E9</f>
        <v>Power Grid Corporation of India Ltd.,</v>
      </c>
      <c r="H9" s="31"/>
      <c r="I9" s="10"/>
    </row>
    <row r="10" spans="1:9" ht="20.100000000000001" customHeight="1">
      <c r="A10" s="12" t="s">
        <v>349</v>
      </c>
      <c r="B10" s="619">
        <f>'Attach 3(JV)'!B10</f>
        <v>0</v>
      </c>
      <c r="C10" s="619"/>
      <c r="D10" s="619"/>
      <c r="E10" s="11" t="str">
        <f>'Attach 3(JV)'!E10</f>
        <v>"Saudamini", Plot No. 2, Sector 29</v>
      </c>
      <c r="H10" s="31"/>
      <c r="I10" s="10"/>
    </row>
    <row r="11" spans="1:9" ht="20.100000000000001" customHeight="1">
      <c r="B11" s="619">
        <f>'Attach 3(JV)'!B11</f>
        <v>0</v>
      </c>
      <c r="C11" s="619"/>
      <c r="D11" s="619"/>
      <c r="E11" s="11" t="str">
        <f>'Attach 3(JV)'!E11</f>
        <v>Gurgaon (Haryana) - 122001</v>
      </c>
    </row>
    <row r="12" spans="1:9" ht="20.100000000000001" customHeight="1">
      <c r="A12" s="33"/>
      <c r="B12" s="619">
        <f>'Attach 3(JV)'!B12</f>
        <v>0</v>
      </c>
      <c r="C12" s="619"/>
      <c r="D12" s="619"/>
      <c r="E12" s="11"/>
    </row>
    <row r="13" spans="1:9" ht="20.100000000000001" customHeight="1">
      <c r="A13" s="33"/>
      <c r="B13" s="136"/>
      <c r="C13" s="136"/>
      <c r="D13" s="136"/>
      <c r="E13" s="26"/>
    </row>
    <row r="14" spans="1:9" ht="20.100000000000001" customHeight="1">
      <c r="A14" s="30" t="s">
        <v>341</v>
      </c>
    </row>
    <row r="15" spans="1:9" ht="20.100000000000001" customHeight="1">
      <c r="A15" s="33"/>
    </row>
    <row r="16" spans="1:9" ht="45" customHeight="1">
      <c r="A16" s="940" t="s">
        <v>607</v>
      </c>
      <c r="B16" s="940"/>
      <c r="C16" s="940"/>
      <c r="D16" s="940"/>
      <c r="E16" s="940"/>
      <c r="F16" s="35"/>
      <c r="G16" s="35"/>
      <c r="H16" s="35"/>
    </row>
    <row r="17" spans="1:5" ht="20.100000000000001" customHeight="1">
      <c r="A17" s="33"/>
    </row>
    <row r="18" spans="1:5" ht="20.100000000000001" customHeight="1">
      <c r="A18" s="36"/>
    </row>
    <row r="19" spans="1:5" ht="20.100000000000001" customHeight="1"/>
    <row r="20" spans="1:5" ht="20.100000000000001" customHeight="1">
      <c r="A20" s="36"/>
    </row>
    <row r="21" spans="1:5" ht="20.100000000000001" customHeight="1">
      <c r="A21" s="36"/>
    </row>
    <row r="22" spans="1:5" ht="20.100000000000001" customHeight="1"/>
    <row r="23" spans="1:5" ht="33" customHeight="1">
      <c r="D23" s="38"/>
    </row>
    <row r="24" spans="1:5" ht="33" customHeight="1">
      <c r="A24" s="37" t="s">
        <v>6</v>
      </c>
      <c r="B24" s="73" t="str">
        <f>'Attach 3(JV)'!B24</f>
        <v/>
      </c>
      <c r="C24" s="40"/>
      <c r="D24" s="38" t="s">
        <v>4</v>
      </c>
      <c r="E24" s="265" t="str">
        <f>'Attach 3(JV)'!E24</f>
        <v/>
      </c>
    </row>
    <row r="25" spans="1:5" ht="33" customHeight="1">
      <c r="A25" s="37" t="s">
        <v>7</v>
      </c>
      <c r="B25" s="265" t="str">
        <f>'Attach 3(JV)'!B25</f>
        <v/>
      </c>
      <c r="C25" s="40"/>
      <c r="D25" s="38" t="s">
        <v>5</v>
      </c>
      <c r="E25" s="265" t="str">
        <f>'Attach 3(JV)'!E25</f>
        <v/>
      </c>
    </row>
    <row r="26" spans="1:5" ht="33" customHeight="1">
      <c r="D26" s="38"/>
    </row>
    <row r="27" spans="1:5" ht="20.100000000000001" customHeight="1"/>
    <row r="28" spans="1:5" ht="20.100000000000001" customHeight="1">
      <c r="A28" s="39"/>
    </row>
    <row r="29" spans="1:5" ht="20.100000000000001" customHeight="1"/>
    <row r="30" spans="1:5" ht="20.100000000000001" customHeight="1"/>
    <row r="31" spans="1:5" ht="20.100000000000001" customHeight="1">
      <c r="A31" s="39"/>
    </row>
    <row r="32" spans="1:5" ht="20.100000000000001" customHeight="1"/>
    <row r="33" spans="1:1" ht="20.100000000000001" customHeight="1">
      <c r="A33" s="39"/>
    </row>
    <row r="34" spans="1:1" ht="20.100000000000001" customHeight="1"/>
    <row r="35" spans="1:1" ht="20.100000000000001" customHeight="1">
      <c r="A35" s="39"/>
    </row>
    <row r="36" spans="1:1" ht="20.100000000000001" customHeight="1"/>
    <row r="37" spans="1:1" ht="20.100000000000001" customHeight="1"/>
    <row r="38" spans="1:1" ht="20.100000000000001" customHeight="1"/>
    <row r="39" spans="1:1" ht="20.100000000000001" customHeight="1"/>
  </sheetData>
  <sheetProtection password="DECE" sheet="1" objects="1" scenarios="1"/>
  <customSheetViews>
    <customSheetView guid="{B7CC3635-BEA1-4EB6-9397-ABEDC5D04D5E}" showPageBreaks="1" showGridLines="0" printArea="1" view="pageBreakPreview">
      <selection activeCell="A5" sqref="A5:E5"/>
      <pageMargins left="0.75" right="0.63" top="0.57999999999999996" bottom="0.6" header="0.34" footer="0.35"/>
      <pageSetup scale="99" orientation="portrait" r:id="rId1"/>
      <headerFooter alignWithMargins="0">
        <oddFooter>&amp;R&amp;"Book Antiqua,Bold"&amp;8 Page &amp;P of &amp;N</oddFooter>
      </headerFooter>
    </customSheetView>
    <customSheetView guid="{7518E083-431A-45D0-A3DD-DF0866826B90}" showPageBreaks="1" showGridLines="0" printArea="1" view="pageBreakPreview" topLeftCell="A10">
      <selection activeCell="A5" sqref="A5:E5"/>
      <pageMargins left="0.75" right="0.63" top="0.57999999999999996" bottom="0.6" header="0.34" footer="0.35"/>
      <pageSetup scale="99" orientation="portrait" r:id="rId2"/>
      <headerFooter alignWithMargins="0">
        <oddFooter>&amp;R&amp;"Book Antiqua,Bold"&amp;8 Page &amp;P of &amp;N</oddFooter>
      </headerFooter>
    </customSheetView>
    <customSheetView guid="{CD28740F-9825-447C-B887-B18F0232D126}" showPageBreaks="1" showGridLines="0" printArea="1" view="pageBreakPreview">
      <selection activeCell="A5" sqref="A5:E5"/>
      <pageMargins left="0.75" right="0.63" top="0.57999999999999996" bottom="0.6" header="0.34" footer="0.35"/>
      <pageSetup scale="99" orientation="portrait" r:id="rId3"/>
      <headerFooter alignWithMargins="0">
        <oddFooter>&amp;R&amp;"Book Antiqua,Bold"&amp;8 Page &amp;P of &amp;N</oddFooter>
      </headerFooter>
    </customSheetView>
    <customSheetView guid="{012A8702-091E-4FD1-8E26-12B65B8B3B8C}" showPageBreaks="1" showGridLines="0" printArea="1" view="pageBreakPreview">
      <selection activeCell="A2" sqref="A2"/>
      <pageMargins left="0.75" right="0.63" top="0.57999999999999996" bottom="0.6" header="0.34" footer="0.35"/>
      <pageSetup scale="99" orientation="portrait" r:id="rId4"/>
      <headerFooter alignWithMargins="0">
        <oddFooter>&amp;R&amp;"Book Antiqua,Bold"&amp;8 Page &amp;P of &amp;N</oddFooter>
      </headerFooter>
    </customSheetView>
    <customSheetView guid="{0D490C87-B003-4943-9825-ACE0B8E7CC06}" showPageBreaks="1" showGridLines="0" printArea="1" view="pageBreakPreview">
      <selection activeCell="A2" sqref="A2"/>
      <pageMargins left="0.75" right="0.63" top="0.57999999999999996" bottom="0.6" header="0.34" footer="0.35"/>
      <pageSetup scale="99" orientation="portrait" r:id="rId5"/>
      <headerFooter alignWithMargins="0">
        <oddFooter>&amp;R&amp;"Book Antiqua,Bold"&amp;8 Page &amp;P of &amp;N</oddFooter>
      </headerFooter>
    </customSheetView>
    <customSheetView guid="{4D67A8FB-66CE-4EFD-8932-C754BE25ED43}" showPageBreaks="1" showGridLines="0" printArea="1" view="pageBreakPreview">
      <selection activeCell="A2" sqref="A2"/>
      <pageMargins left="0.75" right="0.63" top="0.57999999999999996" bottom="0.6" header="0.34" footer="0.35"/>
      <pageSetup scale="99" orientation="portrait" r:id="rId6"/>
      <headerFooter alignWithMargins="0">
        <oddFooter>&amp;R&amp;"Book Antiqua,Bold"&amp;8 Page &amp;P of &amp;N</oddFooter>
      </headerFooter>
    </customSheetView>
    <customSheetView guid="{B07CB001-8FAF-40AD-8AD5-A65A64B33B35}" showPageBreaks="1" showGridLines="0" printArea="1" view="pageBreakPreview">
      <selection activeCell="A2" sqref="A2"/>
      <pageMargins left="0.75" right="0.63" top="0.57999999999999996" bottom="0.6" header="0.34" footer="0.35"/>
      <pageSetup scale="99" orientation="portrait" r:id="rId7"/>
      <headerFooter alignWithMargins="0">
        <oddFooter>&amp;R&amp;"Book Antiqua,Bold"&amp;8 Page &amp;P of &amp;N</oddFooter>
      </headerFooter>
    </customSheetView>
    <customSheetView guid="{8CF338B0-8CA3-4AF4-816D-CB7A6D8E33BC}" showPageBreaks="1" showGridLines="0" printArea="1" view="pageBreakPreview" topLeftCell="A7">
      <selection activeCell="A17" sqref="A17"/>
      <pageMargins left="0.75" right="0.63" top="0.57999999999999996" bottom="0.6" header="0.34" footer="0.35"/>
      <pageSetup scale="99" orientation="portrait" r:id="rId8"/>
      <headerFooter alignWithMargins="0">
        <oddFooter>&amp;R&amp;"Book Antiqua,Bold"&amp;8 Page &amp;P of &amp;N</oddFooter>
      </headerFooter>
    </customSheetView>
    <customSheetView guid="{D05C69EC-C4A6-4AED-AFBA-A3044FD4B3FB}" showPageBreaks="1" showGridLines="0" printArea="1" view="pageBreakPreview" topLeftCell="A13">
      <selection activeCell="A17" sqref="A17"/>
      <pageMargins left="0.75" right="0.63" top="0.57999999999999996" bottom="0.6" header="0.34" footer="0.35"/>
      <pageSetup scale="99" orientation="portrait" r:id="rId9"/>
      <headerFooter alignWithMargins="0">
        <oddFooter>&amp;R&amp;"Book Antiqua,Bold"&amp;8 Page &amp;P of &amp;N</oddFooter>
      </headerFooter>
    </customSheetView>
    <customSheetView guid="{BE615921-12B2-47E1-81BB-292B559B4C46}" showPageBreaks="1" showGridLines="0" printArea="1" view="pageBreakPreview" topLeftCell="A7">
      <selection activeCell="A17" sqref="A17"/>
      <pageMargins left="0.75" right="0.63" top="0.57999999999999996" bottom="0.6" header="0.34" footer="0.35"/>
      <pageSetup scale="99" orientation="portrait" r:id="rId10"/>
      <headerFooter alignWithMargins="0">
        <oddFooter>&amp;R&amp;"Book Antiqua,Bold"&amp;8 Page &amp;P of &amp;N</oddFooter>
      </headerFooter>
    </customSheetView>
    <customSheetView guid="{13A93EBF-985A-49FD-9FE0-DC75D238EC8C}" showPageBreaks="1" showGridLines="0" printArea="1" view="pageBreakPreview" topLeftCell="A7">
      <selection activeCell="A17" sqref="A17"/>
      <pageMargins left="0.75" right="0.63" top="0.57999999999999996" bottom="0.6" header="0.34" footer="0.35"/>
      <pageSetup scale="99" orientation="portrait" r:id="rId11"/>
      <headerFooter alignWithMargins="0">
        <oddFooter>&amp;R&amp;"Book Antiqua,Bold"&amp;8 Page &amp;P of &amp;N</oddFooter>
      </headerFooter>
    </customSheetView>
    <customSheetView guid="{1E2D7167-D6B7-4690-9A83-BF768C4223A4}" showPageBreaks="1" showGridLines="0" printArea="1" view="pageBreakPreview" topLeftCell="A4">
      <selection activeCell="B75" sqref="B75:C75"/>
      <pageMargins left="0.75" right="0.63" top="0.57999999999999996" bottom="0.6" header="0.34" footer="0.35"/>
      <pageSetup scale="99" orientation="portrait" r:id="rId12"/>
      <headerFooter alignWithMargins="0">
        <oddFooter>&amp;R&amp;"Book Antiqua,Bold"&amp;8 Page &amp;P of &amp;N</oddFooter>
      </headerFooter>
    </customSheetView>
    <customSheetView guid="{7A88FC7A-7690-48AB-B789-172043AFADC8}" showPageBreaks="1" showGridLines="0" printArea="1" view="pageBreakPreview">
      <selection activeCell="B75" sqref="B75:C75"/>
      <pageMargins left="0.75" right="0.63" top="0.57999999999999996" bottom="0.6" header="0.34" footer="0.35"/>
      <pageSetup scale="99" orientation="portrait" r:id="rId13"/>
      <headerFooter alignWithMargins="0">
        <oddFooter>&amp;R&amp;"Book Antiqua,Bold"&amp;8 Page &amp;P of &amp;N</oddFooter>
      </headerFooter>
    </customSheetView>
    <customSheetView guid="{CB7CD015-9A92-451A-BEF4-2BC98E3768DD}" showPageBreaks="1" showGridLines="0" printArea="1" view="pageBreakPreview" topLeftCell="A10">
      <pageMargins left="0.75" right="0.63" top="0.57999999999999996" bottom="0.6" header="0.34" footer="0.35"/>
      <pageSetup scale="99" orientation="portrait" r:id="rId14"/>
      <headerFooter alignWithMargins="0">
        <oddFooter>&amp;R&amp;"Book Antiqua,Bold"&amp;8 Page &amp;P of &amp;N</oddFooter>
      </headerFooter>
    </customSheetView>
    <customSheetView guid="{44C1C443-3199-4288-884A-D16AF7B2CD69}" showPageBreaks="1" showGridLines="0" printArea="1" view="pageBreakPreview" topLeftCell="A10">
      <pageMargins left="0.75" right="0.63" top="0.57999999999999996" bottom="0.6" header="0.34" footer="0.35"/>
      <pageSetup scale="99" orientation="portrait" r:id="rId15"/>
      <headerFooter alignWithMargins="0">
        <oddFooter>&amp;R&amp;"Book Antiqua,Bold"&amp;8 Page &amp;P of &amp;N</oddFooter>
      </headerFooter>
    </customSheetView>
    <customSheetView guid="{82E8A0F5-0020-4355-95CF-28601763A783}" showPageBreaks="1" showGridLines="0" printArea="1" view="pageBreakPreview" topLeftCell="A19">
      <pageMargins left="0.75" right="0.63" top="0.57999999999999996" bottom="0.6" header="0.34" footer="0.35"/>
      <pageSetup scale="99" orientation="portrait" r:id="rId16"/>
      <headerFooter alignWithMargins="0">
        <oddFooter>&amp;R&amp;"Book Antiqua,Bold"&amp;8 Page &amp;P of &amp;N</oddFooter>
      </headerFooter>
    </customSheetView>
    <customSheetView guid="{240327DD-375F-45D4-BA52-89AFD79FE6A1}" scale="60" showPageBreaks="1" showGridLines="0" printArea="1" view="pageBreakPreview">
      <pageMargins left="0.75" right="0.63" top="0.57999999999999996" bottom="0.6" header="0.34" footer="0.35"/>
      <pageSetup scale="99" orientation="portrait" r:id="rId17"/>
      <headerFooter alignWithMargins="0">
        <oddFooter>&amp;R&amp;"Book Antiqua,Bold"&amp;8 Page &amp;P of &amp;N</oddFooter>
      </headerFooter>
    </customSheetView>
    <customSheetView guid="{DC28ED1E-3E35-4094-9C2B-5C0A1C1D459C}" showGridLines="0">
      <selection activeCell="A3" sqref="A3:E3"/>
      <pageMargins left="0.75" right="0.63" top="0.57999999999999996" bottom="0.6" header="0.34" footer="0.35"/>
      <pageSetup orientation="portrait" r:id="rId18"/>
      <headerFooter alignWithMargins="0">
        <oddFooter>&amp;R&amp;"Book Antiqua,Bold"&amp;8 Page &amp;P of &amp;N</oddFooter>
      </headerFooter>
    </customSheetView>
    <customSheetView guid="{7A9EA6D6-4DDF-43D9-92E6-C6AFAD14E266}" showGridLines="0" topLeftCell="A16">
      <selection activeCell="A3" sqref="A3:E3"/>
      <pageMargins left="0.75" right="0.63" top="0.57999999999999996" bottom="0.6" header="0.34" footer="0.35"/>
      <pageSetup orientation="portrait" r:id="rId19"/>
      <headerFooter alignWithMargins="0">
        <oddFooter>&amp;R&amp;"Book Antiqua,Bold"&amp;8 Page &amp;P of &amp;N</oddFooter>
      </headerFooter>
    </customSheetView>
    <customSheetView guid="{494F6778-23FE-4AAC-B37D-6C7543FC13B9}" showGridLines="0" topLeftCell="A7">
      <selection activeCell="A3" sqref="A3:E3"/>
      <pageMargins left="0.75" right="0.63" top="0.57999999999999996" bottom="0.6" header="0.34" footer="0.35"/>
      <pageSetup orientation="portrait" r:id="rId20"/>
      <headerFooter alignWithMargins="0">
        <oddFooter>&amp;R&amp;"Book Antiqua,Bold"&amp;8 Page &amp;P of &amp;N</oddFooter>
      </headerFooter>
    </customSheetView>
    <customSheetView guid="{F9FE2C60-2849-4C32-B532-2B1A89FFA9CD}" showGridLines="0" topLeftCell="A13">
      <pageMargins left="0.75" right="0.63" top="0.57999999999999996" bottom="0.6" header="0.34" footer="0.35"/>
      <pageSetup orientation="portrait" r:id="rId21"/>
      <headerFooter alignWithMargins="0">
        <oddFooter>&amp;R&amp;"Book Antiqua,Bold"&amp;8 Page &amp;P of &amp;N</oddFooter>
      </headerFooter>
    </customSheetView>
    <customSheetView guid="{FE4EC9C4-31B9-4D40-8323-5B16C3BC840F}" scale="60" showPageBreaks="1" showGridLines="0" printArea="1" view="pageBreakPreview" topLeftCell="A13">
      <pageMargins left="0.75" right="0.63" top="0.57999999999999996" bottom="0.6" header="0.34" footer="0.35"/>
      <pageSetup scale="99" orientation="portrait" r:id="rId22"/>
      <headerFooter alignWithMargins="0">
        <oddFooter>&amp;R&amp;"Book Antiqua,Bold"&amp;8 Page &amp;P of &amp;N</oddFooter>
      </headerFooter>
    </customSheetView>
    <customSheetView guid="{82C64B11-1F50-45B5-B7BB-9F1DC733C833}" showPageBreaks="1" showGridLines="0" printArea="1" view="pageBreakPreview" topLeftCell="A10">
      <selection activeCell="B75" sqref="B75:C75"/>
      <pageMargins left="0.75" right="0.63" top="0.57999999999999996" bottom="0.6" header="0.34" footer="0.35"/>
      <pageSetup scale="99" orientation="portrait" r:id="rId23"/>
      <headerFooter alignWithMargins="0">
        <oddFooter>&amp;R&amp;"Book Antiqua,Bold"&amp;8 Page &amp;P of &amp;N</oddFooter>
      </headerFooter>
    </customSheetView>
    <customSheetView guid="{CFBF18EC-8277-4311-991B-395AF21BB33B}" showPageBreaks="1" showGridLines="0" printArea="1" view="pageBreakPreview" topLeftCell="A4">
      <selection activeCell="B75" sqref="B75:C75"/>
      <pageMargins left="0.75" right="0.63" top="0.57999999999999996" bottom="0.6" header="0.34" footer="0.35"/>
      <pageSetup scale="99" orientation="portrait" r:id="rId24"/>
      <headerFooter alignWithMargins="0">
        <oddFooter>&amp;R&amp;"Book Antiqua,Bold"&amp;8 Page &amp;P of &amp;N</oddFooter>
      </headerFooter>
    </customSheetView>
    <customSheetView guid="{AA750348-930C-43DE-ADD0-8D60980F5013}" showPageBreaks="1" showGridLines="0" printArea="1" view="pageBreakPreview" topLeftCell="A4">
      <selection activeCell="B75" sqref="B75:C75"/>
      <pageMargins left="0.75" right="0.63" top="0.57999999999999996" bottom="0.6" header="0.34" footer="0.35"/>
      <pageSetup scale="99" orientation="portrait" r:id="rId25"/>
      <headerFooter alignWithMargins="0">
        <oddFooter>&amp;R&amp;"Book Antiqua,Bold"&amp;8 Page &amp;P of &amp;N</oddFooter>
      </headerFooter>
    </customSheetView>
    <customSheetView guid="{14C32814-5A59-4863-9FB1-822FBB75D7D1}" showPageBreaks="1" showGridLines="0" printArea="1" view="pageBreakPreview">
      <selection activeCell="B75" sqref="B75:C75"/>
      <pageMargins left="0.75" right="0.63" top="0.57999999999999996" bottom="0.6" header="0.34" footer="0.35"/>
      <pageSetup scale="99" orientation="portrait" r:id="rId26"/>
      <headerFooter alignWithMargins="0">
        <oddFooter>&amp;R&amp;"Book Antiqua,Bold"&amp;8 Page &amp;P of &amp;N</oddFooter>
      </headerFooter>
    </customSheetView>
    <customSheetView guid="{1F125E51-1799-42D0-B41E-DC039BB17D59}" showPageBreaks="1" showGridLines="0" printArea="1" view="pageBreakPreview">
      <selection activeCell="A17" sqref="A17"/>
      <pageMargins left="0.75" right="0.63" top="0.57999999999999996" bottom="0.6" header="0.34" footer="0.35"/>
      <pageSetup scale="99" orientation="portrait" r:id="rId27"/>
      <headerFooter alignWithMargins="0">
        <oddFooter>&amp;R&amp;"Book Antiqua,Bold"&amp;8 Page &amp;P of &amp;N</oddFooter>
      </headerFooter>
    </customSheetView>
    <customSheetView guid="{77353208-2D17-4D2E-ADE3-4F168F350B73}" showPageBreaks="1" showGridLines="0" printArea="1" view="pageBreakPreview">
      <selection activeCell="A2" sqref="A2"/>
      <pageMargins left="0.75" right="0.63" top="0.57999999999999996" bottom="0.6" header="0.34" footer="0.35"/>
      <pageSetup scale="99" orientation="portrait" r:id="rId28"/>
      <headerFooter alignWithMargins="0">
        <oddFooter>&amp;R&amp;"Book Antiqua,Bold"&amp;8 Page &amp;P of &amp;N</oddFooter>
      </headerFooter>
    </customSheetView>
    <customSheetView guid="{010B040B-83D1-42E5-9354-A9BE9113BDAC}" showPageBreaks="1" showGridLines="0" printArea="1" view="pageBreakPreview">
      <selection activeCell="A2" sqref="A2"/>
      <pageMargins left="0.75" right="0.63" top="0.57999999999999996" bottom="0.6" header="0.34" footer="0.35"/>
      <pageSetup scale="99" orientation="portrait" r:id="rId29"/>
      <headerFooter alignWithMargins="0">
        <oddFooter>&amp;R&amp;"Book Antiqua,Bold"&amp;8 Page &amp;P of &amp;N</oddFooter>
      </headerFooter>
    </customSheetView>
    <customSheetView guid="{FC200EB0-6614-47DB-96CE-7610471486D9}" showPageBreaks="1" showGridLines="0" printArea="1" view="pageBreakPreview">
      <selection activeCell="A2" sqref="A2"/>
      <pageMargins left="0.75" right="0.63" top="0.57999999999999996" bottom="0.6" header="0.34" footer="0.35"/>
      <pageSetup scale="99" orientation="portrait" r:id="rId30"/>
      <headerFooter alignWithMargins="0">
        <oddFooter>&amp;R&amp;"Book Antiqua,Bold"&amp;8 Page &amp;P of &amp;N</oddFooter>
      </headerFooter>
    </customSheetView>
    <customSheetView guid="{35C772BD-8F05-4A18-BEC8-6AF744E22539}" showPageBreaks="1" showGridLines="0" printArea="1" view="pageBreakPreview" topLeftCell="A13">
      <selection activeCell="A2" sqref="A2"/>
      <pageMargins left="0.75" right="0.63" top="0.57999999999999996" bottom="0.6" header="0.34" footer="0.35"/>
      <pageSetup scale="99" orientation="portrait" r:id="rId31"/>
      <headerFooter alignWithMargins="0">
        <oddFooter>&amp;R&amp;"Book Antiqua,Bold"&amp;8 Page &amp;P of &amp;N</oddFooter>
      </headerFooter>
    </customSheetView>
    <customSheetView guid="{FADCBE67-C557-4BB1-9129-D4D2EFCC4742}" showPageBreaks="1" showGridLines="0" printArea="1" view="pageBreakPreview" topLeftCell="A10">
      <selection activeCell="A5" sqref="A5:E5"/>
      <pageMargins left="0.75" right="0.63" top="0.57999999999999996" bottom="0.6" header="0.34" footer="0.35"/>
      <pageSetup scale="99" orientation="portrait" r:id="rId32"/>
      <headerFooter alignWithMargins="0">
        <oddFooter>&amp;R&amp;"Book Antiqua,Bold"&amp;8 Page &amp;P of &amp;N</oddFooter>
      </headerFooter>
    </customSheetView>
    <customSheetView guid="{E1B28BB1-ED8F-4C22-9AA1-AB162FCA7917}" showPageBreaks="1" showGridLines="0" printArea="1" view="pageBreakPreview">
      <selection activeCell="A5" sqref="A5:E5"/>
      <pageMargins left="0.75" right="0.63" top="0.57999999999999996" bottom="0.6" header="0.34" footer="0.35"/>
      <pageSetup scale="99" orientation="portrait" r:id="rId33"/>
      <headerFooter alignWithMargins="0">
        <oddFooter>&amp;R&amp;"Book Antiqua,Bold"&amp;8 Page &amp;P of &amp;N</oddFooter>
      </headerFooter>
    </customSheetView>
  </customSheetViews>
  <mergeCells count="8">
    <mergeCell ref="B12:D12"/>
    <mergeCell ref="A16:E16"/>
    <mergeCell ref="A3:E3"/>
    <mergeCell ref="A5:E5"/>
    <mergeCell ref="A8:D8"/>
    <mergeCell ref="B9:D9"/>
    <mergeCell ref="B10:D10"/>
    <mergeCell ref="B11:D11"/>
  </mergeCells>
  <pageMargins left="0.75" right="0.63" top="0.57999999999999996" bottom="0.6" header="0.34" footer="0.35"/>
  <pageSetup scale="99" orientation="portrait" r:id="rId34"/>
  <headerFooter alignWithMargins="0">
    <oddFooter>&amp;R&amp;"Book Antiqua,Bold"&amp;8 Page &amp;P of &amp;N</oddFooter>
  </headerFooter>
  <drawing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pageSetUpPr autoPageBreaks="0"/>
  </sheetPr>
  <dimension ref="A1:L22"/>
  <sheetViews>
    <sheetView showGridLines="0" view="pageBreakPreview" topLeftCell="B1" zoomScale="120" zoomScaleNormal="100" zoomScaleSheetLayoutView="120" workbookViewId="0">
      <selection activeCell="M9" sqref="M9"/>
    </sheetView>
  </sheetViews>
  <sheetFormatPr defaultRowHeight="13.5"/>
  <cols>
    <col min="1" max="1" width="9.85546875" style="122" customWidth="1"/>
    <col min="2" max="2" width="8.85546875" style="122" customWidth="1"/>
    <col min="3" max="4" width="44.140625" style="122" customWidth="1"/>
    <col min="5" max="5" width="12.85546875" style="122" customWidth="1"/>
    <col min="6" max="6" width="9.85546875" style="119" hidden="1" customWidth="1"/>
    <col min="7" max="9" width="9.140625" style="119"/>
    <col min="10" max="16384" width="9.140625" style="116"/>
  </cols>
  <sheetData>
    <row r="1" spans="1:12" ht="18" customHeight="1">
      <c r="A1" s="603" t="s">
        <v>649</v>
      </c>
      <c r="B1" s="611" t="s">
        <v>124</v>
      </c>
      <c r="C1" s="611"/>
      <c r="D1" s="611"/>
      <c r="E1" s="611"/>
      <c r="F1" s="606"/>
      <c r="G1" s="567" t="s">
        <v>692</v>
      </c>
      <c r="H1" s="114"/>
      <c r="I1" s="114"/>
      <c r="J1" s="115"/>
      <c r="L1" s="116" t="s">
        <v>449</v>
      </c>
    </row>
    <row r="2" spans="1:12" ht="36" customHeight="1">
      <c r="A2" s="604"/>
      <c r="B2" s="612" t="str">
        <f>Basic!B1</f>
        <v>Package P01 for Development of Pole Structures for 765 kV D/C Transmission Lines.</v>
      </c>
      <c r="C2" s="612"/>
      <c r="D2" s="612"/>
      <c r="E2" s="612"/>
      <c r="F2" s="607"/>
      <c r="G2" s="114"/>
      <c r="H2" s="114"/>
      <c r="I2" s="114"/>
      <c r="J2" s="115"/>
    </row>
    <row r="3" spans="1:12" ht="27" customHeight="1">
      <c r="A3" s="604"/>
      <c r="B3" s="613" t="str">
        <f>"Specification No.: " &amp; Basic!B3</f>
        <v>Specification No.: CC/NT/W-MISC/DOM/A06/26/08429</v>
      </c>
      <c r="C3" s="613"/>
      <c r="D3" s="613"/>
      <c r="E3" s="613"/>
      <c r="F3" s="607"/>
      <c r="G3" s="114"/>
      <c r="H3" s="114"/>
      <c r="I3" s="114"/>
      <c r="J3" s="115"/>
    </row>
    <row r="4" spans="1:12" s="127" customFormat="1" ht="18" customHeight="1">
      <c r="A4" s="604"/>
      <c r="B4" s="283">
        <v>1</v>
      </c>
      <c r="C4" s="610" t="s">
        <v>125</v>
      </c>
      <c r="D4" s="610"/>
      <c r="E4" s="610"/>
      <c r="F4" s="607"/>
      <c r="G4" s="125"/>
      <c r="H4" s="125"/>
      <c r="I4" s="124"/>
      <c r="J4" s="126"/>
    </row>
    <row r="5" spans="1:12" s="127" customFormat="1" ht="30.75" customHeight="1">
      <c r="A5" s="604"/>
      <c r="B5" s="284">
        <v>2</v>
      </c>
      <c r="C5" s="610" t="s">
        <v>709</v>
      </c>
      <c r="D5" s="610"/>
      <c r="E5" s="610"/>
      <c r="F5" s="607"/>
      <c r="G5" s="124"/>
      <c r="H5" s="124"/>
      <c r="I5" s="124"/>
      <c r="J5" s="126"/>
    </row>
    <row r="6" spans="1:12" s="127" customFormat="1" ht="30.75" customHeight="1">
      <c r="A6" s="604"/>
      <c r="B6" s="284">
        <v>3</v>
      </c>
      <c r="C6" s="610" t="s">
        <v>666</v>
      </c>
      <c r="D6" s="610"/>
      <c r="E6" s="610"/>
      <c r="F6" s="607"/>
      <c r="G6" s="124"/>
      <c r="H6" s="124"/>
      <c r="I6" s="124"/>
      <c r="J6" s="126"/>
    </row>
    <row r="7" spans="1:12" s="127" customFormat="1" ht="30.75" customHeight="1">
      <c r="A7" s="604"/>
      <c r="B7" s="284">
        <v>3</v>
      </c>
      <c r="C7" s="610" t="s">
        <v>160</v>
      </c>
      <c r="D7" s="610"/>
      <c r="E7" s="610"/>
      <c r="F7" s="607"/>
      <c r="G7" s="124"/>
      <c r="H7" s="124"/>
      <c r="I7" s="124"/>
      <c r="J7" s="126"/>
    </row>
    <row r="8" spans="1:12" s="127" customFormat="1" ht="30.75" customHeight="1">
      <c r="A8" s="604"/>
      <c r="B8" s="284">
        <v>4</v>
      </c>
      <c r="C8" s="610" t="s">
        <v>652</v>
      </c>
      <c r="D8" s="610"/>
      <c r="E8" s="610"/>
      <c r="F8" s="607"/>
      <c r="G8" s="124"/>
      <c r="H8" s="124"/>
      <c r="I8" s="124"/>
      <c r="J8" s="126"/>
    </row>
    <row r="9" spans="1:12" s="127" customFormat="1" ht="48" customHeight="1">
      <c r="A9" s="604"/>
      <c r="B9" s="284">
        <v>5</v>
      </c>
      <c r="C9" s="610" t="s">
        <v>456</v>
      </c>
      <c r="D9" s="610"/>
      <c r="E9" s="610"/>
      <c r="F9" s="607"/>
      <c r="G9" s="124"/>
      <c r="H9" s="124"/>
      <c r="I9" s="124"/>
      <c r="J9" s="126"/>
    </row>
    <row r="10" spans="1:12" s="127" customFormat="1" ht="48" customHeight="1">
      <c r="A10" s="604"/>
      <c r="B10" s="285">
        <v>6</v>
      </c>
      <c r="C10" s="614" t="s">
        <v>691</v>
      </c>
      <c r="D10" s="614"/>
      <c r="E10" s="614"/>
      <c r="F10" s="607"/>
      <c r="G10" s="124"/>
      <c r="H10" s="124"/>
      <c r="I10" s="124"/>
      <c r="J10" s="126"/>
    </row>
    <row r="11" spans="1:12" s="127" customFormat="1" ht="33" customHeight="1">
      <c r="A11" s="604"/>
      <c r="B11" s="284">
        <v>7</v>
      </c>
      <c r="C11" s="614" t="s">
        <v>710</v>
      </c>
      <c r="D11" s="614"/>
      <c r="E11" s="614"/>
      <c r="F11" s="607"/>
      <c r="G11" s="124"/>
      <c r="H11" s="124"/>
      <c r="I11" s="124"/>
      <c r="J11" s="282"/>
    </row>
    <row r="12" spans="1:12" s="127" customFormat="1" ht="33" customHeight="1">
      <c r="A12" s="604"/>
      <c r="B12" s="286" t="s">
        <v>377</v>
      </c>
      <c r="C12" s="592" t="s">
        <v>457</v>
      </c>
      <c r="D12" s="592"/>
      <c r="E12" s="593"/>
      <c r="F12" s="607"/>
      <c r="G12" s="124"/>
      <c r="H12" s="124"/>
      <c r="I12" s="124"/>
      <c r="J12" s="126"/>
    </row>
    <row r="13" spans="1:12" ht="5.25" customHeight="1">
      <c r="A13" s="604"/>
      <c r="B13" s="287"/>
      <c r="C13" s="287"/>
      <c r="D13" s="287"/>
      <c r="E13" s="287"/>
      <c r="F13" s="607"/>
      <c r="G13" s="114"/>
      <c r="H13" s="114"/>
      <c r="I13" s="114"/>
      <c r="J13" s="115"/>
    </row>
    <row r="14" spans="1:12" ht="18" customHeight="1">
      <c r="A14" s="604"/>
      <c r="B14" s="609"/>
      <c r="C14" s="609"/>
      <c r="D14" s="609"/>
      <c r="E14" s="609"/>
      <c r="F14" s="607"/>
      <c r="G14" s="114"/>
      <c r="H14" s="114"/>
      <c r="I14" s="114"/>
      <c r="J14" s="115"/>
    </row>
    <row r="15" spans="1:12" ht="8.1" customHeight="1">
      <c r="A15" s="604"/>
      <c r="B15" s="118"/>
      <c r="C15" s="118"/>
      <c r="D15" s="118"/>
      <c r="E15" s="118"/>
      <c r="F15" s="607"/>
      <c r="G15" s="114"/>
      <c r="H15" s="114"/>
      <c r="I15" s="114"/>
      <c r="J15" s="115"/>
    </row>
    <row r="16" spans="1:12" ht="24" customHeight="1">
      <c r="A16" s="604"/>
      <c r="B16" s="594"/>
      <c r="C16" s="595"/>
      <c r="D16" s="595"/>
      <c r="E16" s="596"/>
      <c r="F16" s="607"/>
    </row>
    <row r="17" spans="1:10" ht="15.95" customHeight="1">
      <c r="A17" s="604"/>
      <c r="B17" s="597"/>
      <c r="C17" s="598"/>
      <c r="D17" s="598"/>
      <c r="E17" s="599"/>
      <c r="F17" s="607"/>
      <c r="G17" s="114"/>
      <c r="H17" s="114"/>
      <c r="I17" s="114"/>
      <c r="J17" s="115"/>
    </row>
    <row r="18" spans="1:10" ht="24" customHeight="1">
      <c r="A18" s="604"/>
      <c r="B18" s="597"/>
      <c r="C18" s="598"/>
      <c r="D18" s="598"/>
      <c r="E18" s="599"/>
      <c r="F18" s="607"/>
      <c r="G18" s="120"/>
      <c r="H18" s="120"/>
      <c r="I18" s="120"/>
      <c r="J18" s="120"/>
    </row>
    <row r="19" spans="1:10" ht="15.95" customHeight="1">
      <c r="A19" s="605"/>
      <c r="B19" s="600"/>
      <c r="C19" s="601"/>
      <c r="D19" s="601"/>
      <c r="E19" s="602"/>
      <c r="F19" s="608"/>
      <c r="G19" s="120"/>
      <c r="H19" s="120"/>
      <c r="I19" s="120"/>
      <c r="J19" s="120"/>
    </row>
    <row r="20" spans="1:10" ht="15.75">
      <c r="A20" s="117"/>
      <c r="B20" s="121"/>
      <c r="C20" s="121"/>
      <c r="D20" s="121"/>
      <c r="E20" s="121"/>
      <c r="F20" s="114"/>
      <c r="G20" s="114"/>
      <c r="H20" s="114"/>
      <c r="I20" s="114"/>
      <c r="J20" s="115"/>
    </row>
    <row r="21" spans="1:10" ht="15.75">
      <c r="A21" s="117"/>
      <c r="B21" s="117"/>
      <c r="C21" s="117"/>
      <c r="D21" s="117"/>
      <c r="E21" s="117"/>
      <c r="F21" s="114"/>
      <c r="G21" s="114"/>
      <c r="H21" s="114"/>
      <c r="I21" s="114"/>
      <c r="J21" s="115"/>
    </row>
    <row r="22" spans="1:10" ht="15.75">
      <c r="A22" s="117"/>
      <c r="B22" s="117"/>
      <c r="C22" s="117"/>
      <c r="D22" s="117"/>
      <c r="E22" s="117"/>
      <c r="F22" s="114"/>
      <c r="G22" s="114"/>
      <c r="H22" s="114"/>
      <c r="I22" s="114"/>
      <c r="J22" s="115"/>
    </row>
  </sheetData>
  <sheetProtection algorithmName="SHA-512" hashValue="QtNM1NLfM1667m/33u2pwChukGDsMbOUbt0X0injVBq7WdIrZd7DpzUGQUIjmAdgN+Ov2rbOm72JjIsfI+mqRw==" saltValue="bi4nRWHsZ5nQIwKEpDWesQ==" spinCount="100000" sheet="1" objects="1" scenarios="1"/>
  <customSheetViews>
    <customSheetView guid="{B7CC3635-BEA1-4EB6-9397-ABEDC5D04D5E}" scale="120" showGridLines="0" printArea="1" hiddenColumns="1" view="pageBreakPreview" topLeftCell="B1">
      <selection activeCell="B2" sqref="B2:E2"/>
      <pageMargins left="0.15748031496063" right="0.23622047244094499" top="0.78" bottom="0.98425196850393704" header="0.35433070866141703" footer="0.511811023622047"/>
      <printOptions horizontalCentered="1"/>
      <pageSetup paperSize="9" orientation="landscape" r:id="rId1"/>
      <headerFooter alignWithMargins="0"/>
    </customSheetView>
    <customSheetView guid="{7518E083-431A-45D0-A3DD-DF0866826B90}" scale="120" showGridLines="0" printArea="1" hiddenColumns="1" view="pageBreakPreview" topLeftCell="B3">
      <selection activeCell="C12" sqref="C12:E12"/>
      <pageMargins left="0.15748031496063" right="0.23622047244094499" top="0.78" bottom="0.98425196850393704" header="0.35433070866141703" footer="0.511811023622047"/>
      <printOptions horizontalCentered="1"/>
      <pageSetup paperSize="9" orientation="landscape" r:id="rId2"/>
      <headerFooter alignWithMargins="0"/>
    </customSheetView>
    <customSheetView guid="{CD28740F-9825-447C-B887-B18F0232D126}" scale="120" showGridLines="0" printArea="1" hiddenColumns="1" view="pageBreakPreview" topLeftCell="B1">
      <selection activeCell="C8" sqref="C8:E8"/>
      <pageMargins left="0.15748031496063" right="0.23622047244094499" top="0.78" bottom="0.98425196850393704" header="0.35433070866141703" footer="0.511811023622047"/>
      <printOptions horizontalCentered="1"/>
      <pageSetup paperSize="9" orientation="landscape" r:id="rId3"/>
      <headerFooter alignWithMargins="0"/>
    </customSheetView>
    <customSheetView guid="{012A8702-091E-4FD1-8E26-12B65B8B3B8C}" showGridLines="0">
      <selection activeCell="C8" sqref="C8:E8"/>
      <pageMargins left="0.15748031496063" right="0.23622047244094499" top="0.78" bottom="0.98425196850393704" header="0.35433070866141703" footer="0.511811023622047"/>
      <printOptions horizontalCentered="1"/>
      <pageSetup paperSize="9" orientation="landscape" r:id="rId4"/>
      <headerFooter alignWithMargins="0"/>
    </customSheetView>
    <customSheetView guid="{0D490C87-B003-4943-9825-ACE0B8E7CC06}" showGridLines="0">
      <selection activeCell="B2" sqref="B2:E2"/>
      <pageMargins left="0.15748031496063" right="0.23622047244094499" top="0.78" bottom="0.98425196850393704" header="0.35433070866141703" footer="0.511811023622047"/>
      <printOptions horizontalCentered="1"/>
      <pageSetup paperSize="9" orientation="landscape" r:id="rId5"/>
      <headerFooter alignWithMargins="0"/>
    </customSheetView>
    <customSheetView guid="{4D67A8FB-66CE-4EFD-8932-C754BE25ED43}" scale="120" showPageBreaks="1" showGridLines="0" printArea="1" view="pageBreakPreview">
      <selection activeCell="B1" sqref="B1:E1"/>
      <pageMargins left="0.15748031496063" right="0.23622047244094499" top="0.78" bottom="0.98425196850393704" header="0.35433070866141703" footer="0.511811023622047"/>
      <printOptions horizontalCentered="1"/>
      <pageSetup paperSize="9" scale="94" orientation="landscape" r:id="rId6"/>
      <headerFooter alignWithMargins="0"/>
    </customSheetView>
    <customSheetView guid="{B07CB001-8FAF-40AD-8AD5-A65A64B33B35}" scale="120" showPageBreaks="1" showGridLines="0" printArea="1" view="pageBreakPreview">
      <selection activeCell="J5" sqref="J5"/>
      <pageMargins left="0.15748031496063" right="0.23622047244094499" top="0.78" bottom="0.98425196850393704" header="0.35433070866141703" footer="0.511811023622047"/>
      <printOptions horizontalCentered="1"/>
      <pageSetup paperSize="9" scale="94" orientation="landscape" r:id="rId7"/>
      <headerFooter alignWithMargins="0"/>
    </customSheetView>
    <customSheetView guid="{8CF338B0-8CA3-4AF4-816D-CB7A6D8E33BC}" showGridLines="0" topLeftCell="B1">
      <selection activeCell="C10" sqref="C10:E10"/>
      <pageMargins left="0.15748031496063" right="0.23622047244094499" top="0.78" bottom="0.98425196850393704" header="0.35433070866141703" footer="0.511811023622047"/>
      <printOptions horizontalCentered="1"/>
      <pageSetup paperSize="9" orientation="landscape" r:id="rId8"/>
      <headerFooter alignWithMargins="0"/>
    </customSheetView>
    <customSheetView guid="{D05C69EC-C4A6-4AED-AFBA-A3044FD4B3FB}" showGridLines="0" topLeftCell="B1">
      <selection activeCell="C10" sqref="C10:E10"/>
      <pageMargins left="0.15748031496063" right="0.23622047244094499" top="0.78" bottom="0.98425196850393704" header="0.35433070866141703" footer="0.511811023622047"/>
      <printOptions horizontalCentered="1"/>
      <pageSetup paperSize="9" orientation="landscape" r:id="rId9"/>
      <headerFooter alignWithMargins="0"/>
    </customSheetView>
    <customSheetView guid="{BE615921-12B2-47E1-81BB-292B559B4C46}" showGridLines="0" topLeftCell="B1">
      <selection activeCell="C8" sqref="C8:E8"/>
      <pageMargins left="0.15748031496063" right="0.23622047244094499" top="0.78" bottom="0.98425196850393704" header="0.35433070866141703" footer="0.511811023622047"/>
      <printOptions horizontalCentered="1"/>
      <pageSetup paperSize="9" orientation="landscape" r:id="rId10"/>
      <headerFooter alignWithMargins="0"/>
    </customSheetView>
    <customSheetView guid="{13A93EBF-985A-49FD-9FE0-DC75D238EC8C}" showGridLines="0" topLeftCell="B1">
      <selection activeCell="F1" sqref="F1:F18"/>
      <pageMargins left="0.15748031496063" right="0.23622047244094499" top="0.78" bottom="0.98425196850393704" header="0.35433070866141703" footer="0.511811023622047"/>
      <printOptions horizontalCentered="1"/>
      <pageSetup paperSize="9" orientation="landscape" r:id="rId11"/>
      <headerFooter alignWithMargins="0"/>
    </customSheetView>
    <customSheetView guid="{1E2D7167-D6B7-4690-9A83-BF768C4223A4}" showGridLines="0">
      <selection activeCell="B75" sqref="B75:C75"/>
      <pageMargins left="0.15748031496063" right="0.23622047244094499" top="0.78" bottom="0.98425196850393704" header="0.35433070866141703" footer="0.511811023622047"/>
      <printOptions horizontalCentered="1"/>
      <pageSetup paperSize="9" orientation="landscape" r:id="rId12"/>
      <headerFooter alignWithMargins="0"/>
    </customSheetView>
    <customSheetView guid="{7A88FC7A-7690-48AB-B789-172043AFADC8}" showGridLines="0">
      <selection activeCell="B75" sqref="B75:C75"/>
      <pageMargins left="0.15748031496063" right="0.23622047244094499" top="0.78" bottom="0.98425196850393704" header="0.35433070866141703" footer="0.511811023622047"/>
      <printOptions horizontalCentered="1"/>
      <pageSetup paperSize="9" orientation="landscape" r:id="rId13"/>
      <headerFooter alignWithMargins="0"/>
    </customSheetView>
    <customSheetView guid="{CB7CD015-9A92-451A-BEF4-2BC98E3768DD}" showGridLines="0">
      <selection activeCell="C9" sqref="C9:E9"/>
      <pageMargins left="0.15748031496063" right="0.23622047244094499" top="0.78" bottom="0.98425196850393704" header="0.35433070866141703" footer="0.511811023622047"/>
      <printOptions horizontalCentered="1"/>
      <pageSetup paperSize="9" orientation="landscape" r:id="rId14"/>
      <headerFooter alignWithMargins="0"/>
    </customSheetView>
    <customSheetView guid="{44C1C443-3199-4288-884A-D16AF7B2CD69}" showGridLines="0">
      <selection activeCell="C9" sqref="C9:E9"/>
      <pageMargins left="0.15748031496063" right="0.23622047244094499" top="0.78" bottom="0.98425196850393704" header="0.35433070866141703" footer="0.511811023622047"/>
      <printOptions horizontalCentered="1"/>
      <pageSetup paperSize="9" orientation="landscape" r:id="rId15"/>
      <headerFooter alignWithMargins="0"/>
    </customSheetView>
    <customSheetView guid="{82E8A0F5-0020-4355-95CF-28601763A783}" showGridLines="0" topLeftCell="A4">
      <selection activeCell="C9" sqref="C9:E9"/>
      <pageMargins left="0.15748031496063" right="0.23622047244094499" top="0.78" bottom="0.98425196850393704" header="0.35433070866141703" footer="0.511811023622047"/>
      <printOptions horizontalCentered="1"/>
      <pageSetup paperSize="9" orientation="landscape" r:id="rId16"/>
      <headerFooter alignWithMargins="0"/>
    </customSheetView>
    <customSheetView guid="{240327DD-375F-45D4-BA52-89AFD79FE6A1}" showGridLines="0">
      <selection activeCell="B2" sqref="B2:E2"/>
      <pageMargins left="0.15748031496063" right="0.23622047244094499" top="0.78" bottom="0.98425196850393704" header="0.35433070866141703" footer="0.511811023622047"/>
      <printOptions horizontalCentered="1"/>
      <pageSetup paperSize="9" orientation="landscape" r:id="rId17"/>
      <headerFooter alignWithMargins="0"/>
    </customSheetView>
    <customSheetView guid="{DC28ED1E-3E35-4094-9C2B-5C0A1C1D459C}" showGridLines="0">
      <selection activeCell="B2" sqref="B2:E2"/>
      <pageMargins left="0.15748031496063" right="0.23622047244094499" top="0.78" bottom="0.98425196850393704" header="0.35433070866141703" footer="0.511811023622047"/>
      <printOptions horizontalCentered="1"/>
      <pageSetup paperSize="9" orientation="landscape" r:id="rId18"/>
      <headerFooter alignWithMargins="0"/>
    </customSheetView>
    <customSheetView guid="{7A9EA6D6-4DDF-43D9-92E6-C6AFAD14E266}" showGridLines="0">
      <selection activeCell="B1" sqref="B1:E1"/>
      <pageMargins left="0.15748031496063" right="0.23622047244094499" top="0.78" bottom="0.98425196850393704" header="0.35433070866141703" footer="0.511811023622047"/>
      <printOptions horizontalCentered="1"/>
      <pageSetup paperSize="9" orientation="landscape" r:id="rId19"/>
      <headerFooter alignWithMargins="0"/>
    </customSheetView>
    <customSheetView guid="{43BCBF1E-CDCF-4541-8D79-87EDCECBC1FD}" scale="90" showGridLines="0">
      <selection sqref="A1:A16"/>
      <pageMargins left="0.15748031496063" right="0.23622047244094499" top="0.78" bottom="0.98425196850393704" header="0.35433070866141703" footer="0.511811023622047"/>
      <printOptions horizontalCentered="1"/>
      <pageSetup paperSize="9" orientation="landscape" r:id="rId20"/>
      <headerFooter alignWithMargins="0"/>
    </customSheetView>
    <customSheetView guid="{ECEBABD0-566A-41C4-AA9A-38EA30EFEDA8}" showPageBreaks="1" showGridLines="0" showRuler="0">
      <pageMargins left="0.15748031496063" right="0.23622047244094499" top="0.78" bottom="0.98425196850393704" header="0.35433070866141703" footer="0.511811023622047"/>
      <printOptions horizontalCentered="1"/>
      <pageSetup paperSize="9" orientation="landscape" r:id="rId21"/>
      <headerFooter alignWithMargins="0"/>
    </customSheetView>
    <customSheetView guid="{A3F641DF-CF1D-48E3-AFDC-E52726A449CB}" showGridLines="0" showRuler="0">
      <pageMargins left="0.15748031496063" right="0.23622047244094499" top="0.78" bottom="0.98425196850393704" header="0.35433070866141703" footer="0.511811023622047"/>
      <printOptions horizontalCentered="1"/>
      <pageSetup paperSize="9" orientation="landscape" r:id="rId22"/>
      <headerFooter alignWithMargins="0"/>
    </customSheetView>
    <customSheetView guid="{8E7B022F-1113-4BA2-B2BA-8EDBE02A2557}" showGridLines="0" showRuler="0">
      <selection activeCell="B1" sqref="B1:E1"/>
      <pageMargins left="0.15748031496063" right="0.23622047244094499" top="0.78" bottom="0.98425196850393704" header="0.35433070866141703" footer="0.511811023622047"/>
      <printOptions horizontalCentered="1"/>
      <pageSetup paperSize="9" orientation="landscape" r:id="rId23"/>
      <headerFooter alignWithMargins="0"/>
    </customSheetView>
    <customSheetView guid="{CD4CA1A8-824A-452F-BDBA-32A47C1B3013}" showGridLines="0">
      <selection sqref="A1:A16"/>
      <pageMargins left="0.15748031496063" right="0.23622047244094499" top="0.78" bottom="0.98425196850393704" header="0.35433070866141703" footer="0.511811023622047"/>
      <printOptions horizontalCentered="1"/>
      <pageSetup paperSize="9" orientation="landscape" r:id="rId24"/>
      <headerFooter alignWithMargins="0"/>
    </customSheetView>
    <customSheetView guid="{494F6778-23FE-4AAC-B37D-6C7543FC13B9}" scale="90" showGridLines="0">
      <selection activeCell="B1" sqref="B1:E1"/>
      <pageMargins left="0.15748031496063" right="0.23622047244094499" top="0.78" bottom="0.98425196850393704" header="0.35433070866141703" footer="0.511811023622047"/>
      <printOptions horizontalCentered="1"/>
      <pageSetup paperSize="9" orientation="landscape" r:id="rId25"/>
      <headerFooter alignWithMargins="0"/>
    </customSheetView>
    <customSheetView guid="{F9FE2C60-2849-4C32-B532-2B1A89FFA9CD}" showGridLines="0">
      <selection activeCell="B3" sqref="B3:E3"/>
      <pageMargins left="0.15748031496063" right="0.23622047244094499" top="0.78" bottom="0.98425196850393704" header="0.35433070866141703" footer="0.511811023622047"/>
      <printOptions horizontalCentered="1"/>
      <pageSetup paperSize="9" orientation="landscape" r:id="rId26"/>
      <headerFooter alignWithMargins="0"/>
    </customSheetView>
    <customSheetView guid="{FE4EC9C4-31B9-4D40-8323-5B16C3BC840F}" showGridLines="0">
      <selection activeCell="B3" sqref="B3:E3"/>
      <pageMargins left="0.15748031496063" right="0.23622047244094499" top="0.78" bottom="0.98425196850393704" header="0.35433070866141703" footer="0.511811023622047"/>
      <printOptions horizontalCentered="1"/>
      <pageSetup paperSize="9" orientation="landscape" r:id="rId27"/>
      <headerFooter alignWithMargins="0"/>
    </customSheetView>
    <customSheetView guid="{82C64B11-1F50-45B5-B7BB-9F1DC733C833}" showGridLines="0">
      <selection activeCell="B75" sqref="B75:C75"/>
      <pageMargins left="0.15748031496063" right="0.23622047244094499" top="0.78" bottom="0.98425196850393704" header="0.35433070866141703" footer="0.511811023622047"/>
      <printOptions horizontalCentered="1"/>
      <pageSetup paperSize="9" orientation="landscape" r:id="rId28"/>
      <headerFooter alignWithMargins="0"/>
    </customSheetView>
    <customSheetView guid="{CFBF18EC-8277-4311-991B-395AF21BB33B}" showGridLines="0">
      <selection activeCell="B75" sqref="B75:C75"/>
      <pageMargins left="0.15748031496063" right="0.23622047244094499" top="0.78" bottom="0.98425196850393704" header="0.35433070866141703" footer="0.511811023622047"/>
      <printOptions horizontalCentered="1"/>
      <pageSetup paperSize="9" orientation="landscape" r:id="rId29"/>
      <headerFooter alignWithMargins="0"/>
    </customSheetView>
    <customSheetView guid="{AA750348-930C-43DE-ADD0-8D60980F5013}" showGridLines="0">
      <selection activeCell="B75" sqref="B75:C75"/>
      <pageMargins left="0.15748031496063" right="0.23622047244094499" top="0.78" bottom="0.98425196850393704" header="0.35433070866141703" footer="0.511811023622047"/>
      <printOptions horizontalCentered="1"/>
      <pageSetup paperSize="9" orientation="landscape" r:id="rId30"/>
      <headerFooter alignWithMargins="0"/>
    </customSheetView>
    <customSheetView guid="{14C32814-5A59-4863-9FB1-822FBB75D7D1}" showGridLines="0">
      <selection activeCell="C5" sqref="C5:E5"/>
      <pageMargins left="0.15748031496063" right="0.23622047244094499" top="0.78" bottom="0.98425196850393704" header="0.35433070866141703" footer="0.511811023622047"/>
      <printOptions horizontalCentered="1"/>
      <pageSetup paperSize="9" orientation="landscape" r:id="rId31"/>
      <headerFooter alignWithMargins="0"/>
    </customSheetView>
    <customSheetView guid="{1F125E51-1799-42D0-B41E-DC039BB17D59}" showGridLines="0" topLeftCell="B1">
      <selection activeCell="C10" sqref="C10:E10"/>
      <pageMargins left="0.15748031496063" right="0.23622047244094499" top="0.78" bottom="0.98425196850393704" header="0.35433070866141703" footer="0.511811023622047"/>
      <printOptions horizontalCentered="1"/>
      <pageSetup paperSize="9" orientation="landscape" r:id="rId32"/>
      <headerFooter alignWithMargins="0"/>
    </customSheetView>
    <customSheetView guid="{77353208-2D17-4D2E-ADE3-4F168F350B73}" scale="120" showPageBreaks="1" showGridLines="0" printArea="1" view="pageBreakPreview">
      <selection activeCell="J5" sqref="J5"/>
      <pageMargins left="0.15748031496063" right="0.23622047244094499" top="0.78" bottom="0.98425196850393704" header="0.35433070866141703" footer="0.511811023622047"/>
      <printOptions horizontalCentered="1"/>
      <pageSetup paperSize="9" scale="94" orientation="landscape" r:id="rId33"/>
      <headerFooter alignWithMargins="0"/>
    </customSheetView>
    <customSheetView guid="{010B040B-83D1-42E5-9354-A9BE9113BDAC}" showGridLines="0">
      <selection activeCell="C8" sqref="C8:E8"/>
      <pageMargins left="0.15748031496063" right="0.23622047244094499" top="0.78" bottom="0.98425196850393704" header="0.35433070866141703" footer="0.511811023622047"/>
      <printOptions horizontalCentered="1"/>
      <pageSetup paperSize="9" orientation="landscape" r:id="rId34"/>
      <headerFooter alignWithMargins="0"/>
    </customSheetView>
    <customSheetView guid="{FC200EB0-6614-47DB-96CE-7610471486D9}" showGridLines="0">
      <selection activeCell="C12" sqref="C12:E12"/>
      <pageMargins left="0.15748031496063" right="0.23622047244094499" top="0.78" bottom="0.98425196850393704" header="0.35433070866141703" footer="0.511811023622047"/>
      <printOptions horizontalCentered="1"/>
      <pageSetup paperSize="9" orientation="landscape" r:id="rId35"/>
      <headerFooter alignWithMargins="0"/>
    </customSheetView>
    <customSheetView guid="{35C772BD-8F05-4A18-BEC8-6AF744E22539}" showGridLines="0" topLeftCell="B7">
      <selection activeCell="C8" sqref="C8:E8"/>
      <pageMargins left="0.15748031496063" right="0.23622047244094499" top="0.78" bottom="0.98425196850393704" header="0.35433070866141703" footer="0.511811023622047"/>
      <printOptions horizontalCentered="1"/>
      <pageSetup paperSize="9" orientation="landscape" r:id="rId36"/>
      <headerFooter alignWithMargins="0"/>
    </customSheetView>
    <customSheetView guid="{FADCBE67-C557-4BB1-9129-D4D2EFCC4742}" scale="120" showGridLines="0" printArea="1" hiddenColumns="1" view="pageBreakPreview" topLeftCell="B3">
      <selection activeCell="C12" sqref="C12:E12"/>
      <pageMargins left="0.15748031496063" right="0.23622047244094499" top="0.78" bottom="0.98425196850393704" header="0.35433070866141703" footer="0.511811023622047"/>
      <printOptions horizontalCentered="1"/>
      <pageSetup paperSize="9" orientation="landscape" r:id="rId37"/>
      <headerFooter alignWithMargins="0"/>
    </customSheetView>
    <customSheetView guid="{E1B28BB1-ED8F-4C22-9AA1-AB162FCA7917}" scale="120" showGridLines="0" printArea="1" hiddenColumns="1" view="pageBreakPreview" topLeftCell="B1">
      <selection activeCell="B2" sqref="B2:E2"/>
      <pageMargins left="0.15748031496063" right="0.23622047244094499" top="0.78" bottom="0.98425196850393704" header="0.35433070866141703" footer="0.511811023622047"/>
      <printOptions horizontalCentered="1"/>
      <pageSetup paperSize="9" orientation="landscape" r:id="rId38"/>
      <headerFooter alignWithMargins="0"/>
    </customSheetView>
  </customSheetViews>
  <mergeCells count="16">
    <mergeCell ref="C12:E12"/>
    <mergeCell ref="B16:E19"/>
    <mergeCell ref="A1:A19"/>
    <mergeCell ref="F1:F19"/>
    <mergeCell ref="B14:E14"/>
    <mergeCell ref="C7:E7"/>
    <mergeCell ref="C9:E9"/>
    <mergeCell ref="C6:E6"/>
    <mergeCell ref="B1:E1"/>
    <mergeCell ref="B2:E2"/>
    <mergeCell ref="B3:E3"/>
    <mergeCell ref="C4:E4"/>
    <mergeCell ref="C11:E11"/>
    <mergeCell ref="C5:E5"/>
    <mergeCell ref="C8:E8"/>
    <mergeCell ref="C10:E10"/>
  </mergeCells>
  <phoneticPr fontId="28" type="noConversion"/>
  <printOptions horizontalCentered="1"/>
  <pageMargins left="0.15748031496063" right="0.23622047244094499" top="0.78" bottom="0.98425196850393704" header="0.35433070866141703" footer="0.511811023622047"/>
  <pageSetup paperSize="9" orientation="landscape" r:id="rId39"/>
  <headerFooter alignWithMargins="0"/>
  <drawing r:id="rId4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1">
    <tabColor indexed="14"/>
  </sheetPr>
  <dimension ref="A1:J235"/>
  <sheetViews>
    <sheetView showGridLines="0" view="pageBreakPreview" topLeftCell="A133" zoomScale="120" zoomScaleNormal="100" zoomScaleSheetLayoutView="120" workbookViewId="0">
      <selection activeCell="A45" sqref="A45:I45"/>
    </sheetView>
  </sheetViews>
  <sheetFormatPr defaultRowHeight="13.5"/>
  <cols>
    <col min="1" max="1" width="10" style="26" customWidth="1"/>
    <col min="2" max="2" width="10.7109375" style="26" customWidth="1"/>
    <col min="3" max="3" width="10.85546875" style="26" customWidth="1"/>
    <col min="4" max="9" width="10.7109375" style="26" customWidth="1"/>
    <col min="10" max="16384" width="9.140625" style="26"/>
  </cols>
  <sheetData>
    <row r="1" spans="1:9" s="291" customFormat="1" ht="32.1" customHeight="1">
      <c r="A1" s="951" t="s">
        <v>650</v>
      </c>
      <c r="B1" s="952"/>
      <c r="C1" s="952"/>
      <c r="D1" s="952"/>
      <c r="E1" s="952"/>
      <c r="F1" s="952"/>
      <c r="G1" s="952"/>
      <c r="H1" s="952"/>
      <c r="I1" s="953"/>
    </row>
    <row r="2" spans="1:9" s="291" customFormat="1" ht="32.1" customHeight="1">
      <c r="A2" s="288" t="s">
        <v>458</v>
      </c>
      <c r="B2" s="954" t="s">
        <v>459</v>
      </c>
      <c r="C2" s="954"/>
      <c r="D2" s="954"/>
      <c r="E2" s="954"/>
      <c r="F2" s="954"/>
      <c r="G2" s="954"/>
      <c r="H2" s="954"/>
      <c r="I2" s="955"/>
    </row>
    <row r="3" spans="1:9" s="291" customFormat="1" ht="32.1" customHeight="1">
      <c r="A3" s="288" t="s">
        <v>460</v>
      </c>
      <c r="B3" s="954" t="s">
        <v>461</v>
      </c>
      <c r="C3" s="954"/>
      <c r="D3" s="954"/>
      <c r="E3" s="954"/>
      <c r="F3" s="954"/>
      <c r="G3" s="954"/>
      <c r="H3" s="954"/>
      <c r="I3" s="955"/>
    </row>
    <row r="4" spans="1:9" s="291" customFormat="1" ht="32.1" customHeight="1">
      <c r="A4" s="288" t="s">
        <v>462</v>
      </c>
      <c r="B4" s="954" t="s">
        <v>463</v>
      </c>
      <c r="C4" s="954"/>
      <c r="D4" s="954"/>
      <c r="E4" s="954"/>
      <c r="F4" s="954"/>
      <c r="G4" s="954"/>
      <c r="H4" s="954"/>
      <c r="I4" s="955"/>
    </row>
    <row r="5" spans="1:9" s="291" customFormat="1" ht="32.1" customHeight="1">
      <c r="A5" s="288" t="s">
        <v>464</v>
      </c>
      <c r="B5" s="954" t="s">
        <v>465</v>
      </c>
      <c r="C5" s="954"/>
      <c r="D5" s="954"/>
      <c r="E5" s="954"/>
      <c r="F5" s="954"/>
      <c r="G5" s="954"/>
      <c r="H5" s="954"/>
      <c r="I5" s="955"/>
    </row>
    <row r="6" spans="1:9" s="291" customFormat="1" ht="32.1" customHeight="1">
      <c r="A6" s="289" t="s">
        <v>466</v>
      </c>
      <c r="B6" s="956" t="s">
        <v>651</v>
      </c>
      <c r="C6" s="956"/>
      <c r="D6" s="956"/>
      <c r="E6" s="956"/>
      <c r="F6" s="956"/>
      <c r="G6" s="956"/>
      <c r="H6" s="956"/>
      <c r="I6" s="957"/>
    </row>
    <row r="7" spans="1:9" s="291" customFormat="1" ht="32.1" customHeight="1">
      <c r="A7" s="290"/>
      <c r="C7" s="290"/>
      <c r="D7" s="290"/>
      <c r="E7" s="290"/>
      <c r="F7" s="290"/>
      <c r="G7" s="290"/>
      <c r="H7" s="290"/>
      <c r="I7" s="290"/>
    </row>
    <row r="28" spans="1:10">
      <c r="A28" s="69"/>
      <c r="B28" s="69"/>
      <c r="C28" s="69"/>
      <c r="D28" s="69"/>
      <c r="E28" s="69"/>
      <c r="F28" s="69"/>
      <c r="G28" s="69"/>
      <c r="H28" s="69"/>
      <c r="I28" s="69"/>
      <c r="J28" s="69"/>
    </row>
    <row r="29" spans="1:10">
      <c r="A29" s="69"/>
      <c r="B29" s="69"/>
      <c r="C29" s="69"/>
      <c r="D29" s="69"/>
      <c r="E29" s="69"/>
      <c r="F29" s="69"/>
      <c r="G29" s="69"/>
      <c r="H29" s="69"/>
      <c r="I29" s="69"/>
      <c r="J29" s="69"/>
    </row>
    <row r="30" spans="1:10">
      <c r="A30" s="69"/>
      <c r="B30" s="69"/>
      <c r="C30" s="69"/>
      <c r="D30" s="69"/>
      <c r="E30" s="69"/>
      <c r="F30" s="69"/>
      <c r="G30" s="69"/>
      <c r="H30" s="69"/>
      <c r="I30" s="69"/>
      <c r="J30" s="69"/>
    </row>
    <row r="31" spans="1:10" ht="18.75">
      <c r="A31" s="961" t="s">
        <v>394</v>
      </c>
      <c r="B31" s="961"/>
      <c r="C31" s="961"/>
      <c r="D31" s="961"/>
      <c r="E31" s="961"/>
      <c r="F31" s="961"/>
      <c r="G31" s="961"/>
      <c r="H31" s="961"/>
      <c r="I31" s="961"/>
      <c r="J31" s="69"/>
    </row>
    <row r="32" spans="1:10" ht="15.75">
      <c r="A32" s="958" t="s">
        <v>395</v>
      </c>
      <c r="B32" s="958"/>
      <c r="C32" s="958"/>
      <c r="D32" s="958"/>
      <c r="E32" s="958"/>
      <c r="F32" s="958"/>
      <c r="G32" s="958"/>
      <c r="H32" s="958"/>
      <c r="I32" s="958"/>
      <c r="J32" s="69"/>
    </row>
    <row r="33" spans="1:10" ht="18.75">
      <c r="A33" s="960" t="s">
        <v>396</v>
      </c>
      <c r="B33" s="960"/>
      <c r="C33" s="960"/>
      <c r="D33" s="960"/>
      <c r="E33" s="960"/>
      <c r="F33" s="960"/>
      <c r="G33" s="960"/>
      <c r="H33" s="960"/>
      <c r="I33" s="960"/>
      <c r="J33" s="69"/>
    </row>
    <row r="34" spans="1:10" ht="36" customHeight="1">
      <c r="A34" s="962" t="s">
        <v>397</v>
      </c>
      <c r="B34" s="962"/>
      <c r="C34" s="962"/>
      <c r="D34" s="962"/>
      <c r="E34" s="962"/>
      <c r="F34" s="962"/>
      <c r="G34" s="962"/>
      <c r="H34" s="962"/>
      <c r="I34" s="962"/>
      <c r="J34" s="69"/>
    </row>
    <row r="35" spans="1:10" ht="18.75">
      <c r="A35" s="960" t="s">
        <v>398</v>
      </c>
      <c r="B35" s="960"/>
      <c r="C35" s="960"/>
      <c r="D35" s="960"/>
      <c r="E35" s="960"/>
      <c r="F35" s="960"/>
      <c r="G35" s="960"/>
      <c r="H35" s="960"/>
      <c r="I35" s="960"/>
      <c r="J35" s="69"/>
    </row>
    <row r="36" spans="1:10" ht="15.75">
      <c r="A36" s="958" t="s">
        <v>399</v>
      </c>
      <c r="B36" s="958"/>
      <c r="C36" s="958"/>
      <c r="D36" s="958"/>
      <c r="E36" s="958"/>
      <c r="F36" s="958"/>
      <c r="G36" s="958"/>
      <c r="H36" s="958"/>
      <c r="I36" s="958"/>
      <c r="J36" s="69"/>
    </row>
    <row r="37" spans="1:10" ht="15.75">
      <c r="A37" s="958">
        <f>'Names of Bidder'!D13</f>
        <v>0</v>
      </c>
      <c r="B37" s="958"/>
      <c r="C37" s="958"/>
      <c r="D37" s="958"/>
      <c r="E37" s="958"/>
      <c r="F37" s="958"/>
      <c r="G37" s="958"/>
      <c r="H37" s="958"/>
      <c r="I37" s="958"/>
      <c r="J37" s="69"/>
    </row>
    <row r="38" spans="1:10" ht="36.75" customHeight="1">
      <c r="A38" s="959" t="str">
        <f>" having its Registered Office at " &amp; 'Names of Bidder'!D14 &amp; " " &amp; 'Names of Bidder'!D15 &amp; " " &amp; 'Names of Bidder'!D16</f>
        <v xml:space="preserve"> having its Registered Office at   </v>
      </c>
      <c r="B38" s="959"/>
      <c r="C38" s="959"/>
      <c r="D38" s="959"/>
      <c r="E38" s="959"/>
      <c r="F38" s="959"/>
      <c r="G38" s="959"/>
      <c r="H38" s="959"/>
      <c r="I38" s="959"/>
      <c r="J38" s="69"/>
    </row>
    <row r="39" spans="1:10" ht="15.75">
      <c r="A39" s="958" t="str">
        <f>IF('Names of Bidder'!D9 = "Sole Bidder", " ", " and ")</f>
        <v xml:space="preserve"> </v>
      </c>
      <c r="B39" s="958"/>
      <c r="C39" s="958"/>
      <c r="D39" s="958"/>
      <c r="E39" s="958"/>
      <c r="F39" s="958"/>
      <c r="G39" s="958"/>
      <c r="H39" s="958"/>
      <c r="I39" s="958"/>
      <c r="J39" s="69"/>
    </row>
    <row r="40" spans="1:10" ht="17.25" customHeight="1">
      <c r="A40" s="959" t="str">
        <f>IF('Names of Bidder'!D9= "Sole Bidder", "", IF('Names of Bidder'!D10=1,'Names of Bidder'!D18,IF('Names of Bidder'!D10="2 or More",'Names of Bidder'!D18&amp;" &amp; "&amp;'Names of Bidder'!D23,"")))</f>
        <v/>
      </c>
      <c r="B40" s="959"/>
      <c r="C40" s="959"/>
      <c r="D40" s="959"/>
      <c r="E40" s="959"/>
      <c r="F40" s="959"/>
      <c r="G40" s="959"/>
      <c r="H40" s="959"/>
      <c r="I40" s="959"/>
      <c r="J40" s="69"/>
    </row>
    <row r="41" spans="1:10" ht="39" customHeight="1">
      <c r="A41" s="959" t="str">
        <f>IF('Names of Bidder'!D9= "Sole Bidder", "", "having its Registered Office at "&amp;IF('Names of Bidder'!D10=1,'Names of Bidder'!D19&amp;" "&amp;'Names of Bidder'!D20&amp;" "&amp;'Names of Bidder'!D21,IF('Names of Bidder'!D10="2 or More",'Names of Bidder'!D19&amp;" &amp; "&amp;'Names of Bidder'!D20&amp;" "&amp;'Names of Bidder'!D21&amp;" and " &amp; 'Names of Bidder'!D24&amp;" &amp; "&amp;'Names of Bidder'!D25&amp;" "&amp;'Names of Bidder'!D26 &amp;IF('Names of Bidder'!D10="2 or More"," respectively",""))))</f>
        <v/>
      </c>
      <c r="B41" s="959"/>
      <c r="C41" s="959"/>
      <c r="D41" s="959"/>
      <c r="E41" s="959"/>
      <c r="F41" s="959"/>
      <c r="G41" s="959"/>
      <c r="H41" s="959"/>
      <c r="I41" s="959"/>
      <c r="J41" s="69"/>
    </row>
    <row r="42" spans="1:10" ht="15.75">
      <c r="A42" s="958" t="s">
        <v>400</v>
      </c>
      <c r="B42" s="958"/>
      <c r="C42" s="958"/>
      <c r="D42" s="958"/>
      <c r="E42" s="958"/>
      <c r="F42" s="958"/>
      <c r="G42" s="958"/>
      <c r="H42" s="958"/>
      <c r="I42" s="958"/>
      <c r="J42" s="69"/>
    </row>
    <row r="43" spans="1:10" ht="18.75">
      <c r="A43" s="960" t="s">
        <v>401</v>
      </c>
      <c r="B43" s="960"/>
      <c r="C43" s="960"/>
      <c r="D43" s="960"/>
      <c r="E43" s="960"/>
      <c r="F43" s="960"/>
      <c r="G43" s="960"/>
      <c r="H43" s="960"/>
      <c r="I43" s="960"/>
      <c r="J43" s="69"/>
    </row>
    <row r="44" spans="1:10" ht="18.75">
      <c r="A44" s="960" t="s">
        <v>402</v>
      </c>
      <c r="B44" s="960"/>
      <c r="C44" s="960"/>
      <c r="D44" s="960"/>
      <c r="E44" s="960"/>
      <c r="F44" s="960"/>
      <c r="G44" s="960"/>
      <c r="H44" s="960"/>
      <c r="I44" s="960"/>
      <c r="J44" s="69"/>
    </row>
    <row r="45" spans="1:10" ht="139.5" customHeight="1">
      <c r="A45" s="943" t="str">
        <f>"POWERGRID intends to award, under laid-down organisational procedures, contract(s) for " &amp; Basic!B1</f>
        <v>POWERGRID intends to award, under laid-down organisational procedures, contract(s) for Package P01 for Development of Pole Structures for 765 kV D/C Transmission Lines.</v>
      </c>
      <c r="B45" s="943"/>
      <c r="C45" s="943"/>
      <c r="D45" s="943"/>
      <c r="E45" s="943"/>
      <c r="F45" s="943"/>
      <c r="G45" s="943"/>
      <c r="H45" s="943"/>
      <c r="I45" s="943"/>
      <c r="J45" s="69"/>
    </row>
    <row r="46" spans="1:10" ht="16.5" customHeight="1">
      <c r="A46" s="250"/>
      <c r="B46" s="252"/>
      <c r="C46" s="252"/>
      <c r="D46" s="252"/>
      <c r="E46" s="252"/>
      <c r="F46" s="250"/>
      <c r="G46" s="252"/>
      <c r="H46" s="252"/>
      <c r="I46" s="252"/>
      <c r="J46" s="69"/>
    </row>
    <row r="47" spans="1:10" ht="21" customHeight="1">
      <c r="A47" s="834" t="s">
        <v>403</v>
      </c>
      <c r="B47" s="834"/>
      <c r="C47" s="834"/>
      <c r="D47" s="834"/>
      <c r="E47" s="948" t="s">
        <v>403</v>
      </c>
      <c r="F47" s="948"/>
      <c r="G47" s="948"/>
      <c r="H47" s="948"/>
      <c r="I47" s="948"/>
      <c r="J47" s="69"/>
    </row>
    <row r="48" spans="1:10" ht="33" customHeight="1">
      <c r="A48" s="941" t="s">
        <v>468</v>
      </c>
      <c r="B48" s="941"/>
      <c r="C48" s="941"/>
      <c r="D48" s="941"/>
      <c r="E48" s="942" t="str">
        <f>"(For &amp; On behalf of "&amp;'Attach-3 (QR)'!A8</f>
        <v>(For &amp; On behalf of 0</v>
      </c>
      <c r="F48" s="942"/>
      <c r="G48" s="942"/>
      <c r="H48" s="942"/>
      <c r="I48" s="942"/>
      <c r="J48" s="69"/>
    </row>
    <row r="49" spans="1:10" ht="31.5" customHeight="1">
      <c r="A49" s="253" t="s">
        <v>405</v>
      </c>
      <c r="B49" s="253"/>
      <c r="C49" s="253"/>
      <c r="D49" s="253"/>
      <c r="E49" s="253"/>
      <c r="F49" s="253"/>
      <c r="G49" s="253"/>
      <c r="H49" s="253"/>
      <c r="I49" s="254" t="s">
        <v>406</v>
      </c>
      <c r="J49" s="69"/>
    </row>
    <row r="50" spans="1:10" ht="130.5" customHeight="1">
      <c r="A50" s="943" t="str">
        <f>Basic!B1&amp;" Package and Specification Number "&amp;Basic!B3</f>
        <v>Package P01 for Development of Pole Structures for 765 kV D/C Transmission Lines. Package and Specification Number CC/NT/W-MISC/DOM/A06/26/08429</v>
      </c>
      <c r="B50" s="943"/>
      <c r="C50" s="943"/>
      <c r="D50" s="943"/>
      <c r="E50" s="943"/>
      <c r="F50" s="943"/>
      <c r="G50" s="943"/>
      <c r="H50" s="943"/>
      <c r="I50" s="943"/>
    </row>
    <row r="51" spans="1:10" ht="20.25" customHeight="1">
      <c r="A51" s="251"/>
      <c r="B51" s="251"/>
      <c r="C51" s="251"/>
      <c r="D51" s="251"/>
      <c r="E51" s="251"/>
      <c r="F51" s="251"/>
      <c r="G51" s="251"/>
      <c r="H51" s="251"/>
      <c r="I51" s="251"/>
    </row>
    <row r="52" spans="1:10" ht="57.75" customHeight="1">
      <c r="A52" s="834" t="s">
        <v>609</v>
      </c>
      <c r="B52" s="943"/>
      <c r="C52" s="943"/>
      <c r="D52" s="943"/>
      <c r="E52" s="943"/>
      <c r="F52" s="943"/>
      <c r="G52" s="943"/>
      <c r="H52" s="943"/>
      <c r="I52" s="943"/>
    </row>
    <row r="53" spans="1:10" ht="6.75" customHeight="1">
      <c r="A53" s="498"/>
      <c r="B53" s="498"/>
      <c r="C53" s="498"/>
      <c r="D53" s="498"/>
      <c r="E53" s="498"/>
      <c r="F53" s="498"/>
      <c r="G53" s="498"/>
      <c r="H53" s="498"/>
      <c r="I53" s="498"/>
    </row>
    <row r="54" spans="1:10" ht="35.25" customHeight="1">
      <c r="A54" s="943" t="s">
        <v>407</v>
      </c>
      <c r="B54" s="943"/>
      <c r="C54" s="943"/>
      <c r="D54" s="943"/>
      <c r="E54" s="943"/>
      <c r="F54" s="943"/>
      <c r="G54" s="943"/>
      <c r="H54" s="943"/>
      <c r="I54" s="943"/>
    </row>
    <row r="55" spans="1:10" ht="8.1" customHeight="1">
      <c r="A55" s="255"/>
      <c r="B55" s="176"/>
      <c r="C55" s="176"/>
      <c r="D55" s="176"/>
      <c r="E55" s="176"/>
      <c r="F55" s="176"/>
      <c r="G55" s="176"/>
      <c r="H55" s="176"/>
      <c r="I55" s="176"/>
    </row>
    <row r="56" spans="1:10" ht="15.75">
      <c r="A56" s="950" t="s">
        <v>562</v>
      </c>
      <c r="B56" s="950"/>
      <c r="C56" s="950"/>
      <c r="D56" s="950"/>
      <c r="E56" s="950"/>
      <c r="F56" s="950"/>
      <c r="G56" s="950"/>
      <c r="H56" s="950"/>
      <c r="I56" s="950"/>
    </row>
    <row r="57" spans="1:10" ht="8.1" customHeight="1">
      <c r="A57" s="255"/>
      <c r="B57" s="176"/>
      <c r="C57" s="176"/>
      <c r="D57" s="176"/>
      <c r="E57" s="176"/>
      <c r="F57" s="176"/>
      <c r="G57" s="176"/>
      <c r="H57" s="176"/>
      <c r="I57" s="176"/>
    </row>
    <row r="58" spans="1:10" ht="16.5">
      <c r="A58" s="947" t="s">
        <v>408</v>
      </c>
      <c r="B58" s="947"/>
      <c r="C58" s="947"/>
      <c r="D58" s="947"/>
      <c r="E58" s="947"/>
      <c r="F58" s="947"/>
      <c r="G58" s="947"/>
      <c r="H58" s="947"/>
      <c r="I58" s="947"/>
    </row>
    <row r="59" spans="1:10" ht="8.1" customHeight="1">
      <c r="A59" s="256"/>
      <c r="B59" s="176"/>
      <c r="C59" s="176"/>
      <c r="D59" s="176"/>
      <c r="E59" s="176"/>
      <c r="F59" s="176"/>
      <c r="G59" s="176"/>
      <c r="H59" s="176"/>
      <c r="I59" s="176"/>
    </row>
    <row r="60" spans="1:10" ht="37.5" customHeight="1">
      <c r="A60" s="257" t="s">
        <v>409</v>
      </c>
      <c r="B60" s="834" t="s">
        <v>563</v>
      </c>
      <c r="C60" s="834"/>
      <c r="D60" s="834"/>
      <c r="E60" s="834"/>
      <c r="F60" s="834"/>
      <c r="G60" s="834"/>
      <c r="H60" s="834"/>
      <c r="I60" s="834"/>
    </row>
    <row r="61" spans="1:10" ht="8.1" customHeight="1">
      <c r="A61" s="255"/>
      <c r="B61" s="176"/>
      <c r="C61" s="176"/>
      <c r="D61" s="176"/>
      <c r="E61" s="176"/>
      <c r="F61" s="176"/>
      <c r="G61" s="176"/>
      <c r="H61" s="176"/>
      <c r="I61" s="176"/>
    </row>
    <row r="62" spans="1:10" ht="72" customHeight="1">
      <c r="A62" s="176"/>
      <c r="B62" s="257" t="s">
        <v>357</v>
      </c>
      <c r="C62" s="834" t="s">
        <v>564</v>
      </c>
      <c r="D62" s="834"/>
      <c r="E62" s="834"/>
      <c r="F62" s="834"/>
      <c r="G62" s="834"/>
      <c r="H62" s="834"/>
      <c r="I62" s="834"/>
    </row>
    <row r="63" spans="1:10" ht="8.1" customHeight="1">
      <c r="A63" s="176"/>
      <c r="B63" s="257"/>
      <c r="C63" s="250"/>
      <c r="D63" s="250"/>
      <c r="E63" s="250"/>
      <c r="F63" s="250"/>
      <c r="G63" s="250"/>
      <c r="H63" s="250"/>
      <c r="I63" s="250"/>
    </row>
    <row r="64" spans="1:10" ht="96.75" customHeight="1">
      <c r="A64" s="176"/>
      <c r="B64" s="257" t="s">
        <v>358</v>
      </c>
      <c r="C64" s="834" t="s">
        <v>565</v>
      </c>
      <c r="D64" s="834"/>
      <c r="E64" s="834"/>
      <c r="F64" s="834"/>
      <c r="G64" s="834"/>
      <c r="H64" s="834"/>
      <c r="I64" s="834"/>
    </row>
    <row r="65" spans="1:10" ht="8.1" customHeight="1">
      <c r="A65" s="176"/>
      <c r="B65" s="257"/>
      <c r="C65" s="250"/>
      <c r="D65" s="250"/>
      <c r="E65" s="250"/>
      <c r="F65" s="250"/>
      <c r="G65" s="250"/>
      <c r="H65" s="250"/>
      <c r="I65" s="250"/>
    </row>
    <row r="66" spans="1:10" ht="50.25" customHeight="1">
      <c r="A66" s="176"/>
      <c r="B66" s="257" t="s">
        <v>359</v>
      </c>
      <c r="C66" s="834" t="s">
        <v>567</v>
      </c>
      <c r="D66" s="834"/>
      <c r="E66" s="834"/>
      <c r="F66" s="834"/>
      <c r="G66" s="834"/>
      <c r="H66" s="834"/>
      <c r="I66" s="834"/>
    </row>
    <row r="67" spans="1:10" ht="8.1" customHeight="1">
      <c r="A67" s="176"/>
      <c r="B67" s="257"/>
      <c r="C67" s="250"/>
      <c r="D67" s="250"/>
      <c r="E67" s="250"/>
      <c r="F67" s="250"/>
      <c r="G67" s="250"/>
      <c r="H67" s="250"/>
      <c r="I67" s="250"/>
    </row>
    <row r="68" spans="1:10" ht="82.5" customHeight="1">
      <c r="A68" s="257" t="s">
        <v>410</v>
      </c>
      <c r="B68" s="834" t="s">
        <v>568</v>
      </c>
      <c r="C68" s="834"/>
      <c r="D68" s="834"/>
      <c r="E68" s="834"/>
      <c r="F68" s="834"/>
      <c r="G68" s="834"/>
      <c r="H68" s="834"/>
      <c r="I68" s="834"/>
    </row>
    <row r="69" spans="1:10" ht="8.1" customHeight="1">
      <c r="A69" s="176"/>
      <c r="B69" s="257"/>
      <c r="C69" s="250"/>
      <c r="D69" s="250"/>
      <c r="E69" s="250"/>
      <c r="F69" s="250"/>
      <c r="G69" s="250"/>
      <c r="H69" s="250"/>
      <c r="I69" s="250"/>
    </row>
    <row r="70" spans="1:10" ht="16.5">
      <c r="A70" s="947" t="s">
        <v>411</v>
      </c>
      <c r="B70" s="947"/>
      <c r="C70" s="947"/>
      <c r="D70" s="947"/>
      <c r="E70" s="947"/>
      <c r="F70" s="947"/>
      <c r="G70" s="947"/>
      <c r="H70" s="947"/>
      <c r="I70" s="947"/>
    </row>
    <row r="71" spans="1:10" ht="8.1" customHeight="1">
      <c r="A71" s="176"/>
      <c r="B71" s="257"/>
      <c r="C71" s="250"/>
      <c r="D71" s="250"/>
      <c r="E71" s="250"/>
      <c r="F71" s="250"/>
      <c r="G71" s="250"/>
      <c r="H71" s="250"/>
      <c r="I71" s="250"/>
    </row>
    <row r="72" spans="1:10" ht="49.5" customHeight="1">
      <c r="A72" s="257" t="s">
        <v>409</v>
      </c>
      <c r="B72" s="834" t="s">
        <v>569</v>
      </c>
      <c r="C72" s="834"/>
      <c r="D72" s="834"/>
      <c r="E72" s="834"/>
      <c r="F72" s="834"/>
      <c r="G72" s="834"/>
      <c r="H72" s="834"/>
      <c r="I72" s="834"/>
    </row>
    <row r="73" spans="1:10" ht="41.25" customHeight="1">
      <c r="A73" s="250"/>
      <c r="B73" s="253"/>
      <c r="C73" s="253"/>
      <c r="D73" s="253"/>
      <c r="E73" s="253"/>
      <c r="F73" s="250"/>
      <c r="G73" s="253"/>
      <c r="H73" s="253"/>
      <c r="I73" s="253"/>
      <c r="J73" s="69"/>
    </row>
    <row r="74" spans="1:10" ht="21" customHeight="1">
      <c r="A74" s="834" t="s">
        <v>403</v>
      </c>
      <c r="B74" s="834"/>
      <c r="C74" s="834"/>
      <c r="D74" s="834"/>
      <c r="E74" s="948" t="s">
        <v>403</v>
      </c>
      <c r="F74" s="948"/>
      <c r="G74" s="948"/>
      <c r="H74" s="948"/>
      <c r="I74" s="948"/>
      <c r="J74" s="69"/>
    </row>
    <row r="75" spans="1:10" ht="33" customHeight="1">
      <c r="A75" s="941" t="s">
        <v>404</v>
      </c>
      <c r="B75" s="941"/>
      <c r="C75" s="941"/>
      <c r="D75" s="941"/>
      <c r="E75" s="942" t="str">
        <f>E48</f>
        <v>(For &amp; On behalf of 0</v>
      </c>
      <c r="F75" s="942"/>
      <c r="G75" s="942"/>
      <c r="H75" s="942"/>
      <c r="I75" s="942"/>
      <c r="J75" s="69"/>
    </row>
    <row r="76" spans="1:10" ht="15.75">
      <c r="A76" s="253" t="s">
        <v>405</v>
      </c>
      <c r="B76" s="253"/>
      <c r="C76" s="253"/>
      <c r="D76" s="253"/>
      <c r="E76" s="253"/>
      <c r="F76" s="253"/>
      <c r="G76" s="253"/>
      <c r="H76" s="253"/>
      <c r="I76" s="254" t="s">
        <v>412</v>
      </c>
      <c r="J76" s="69"/>
    </row>
    <row r="77" spans="1:10" ht="120.75" customHeight="1">
      <c r="A77" s="176"/>
      <c r="B77" s="257" t="s">
        <v>357</v>
      </c>
      <c r="C77" s="834" t="s">
        <v>570</v>
      </c>
      <c r="D77" s="834"/>
      <c r="E77" s="834"/>
      <c r="F77" s="834"/>
      <c r="G77" s="834"/>
      <c r="H77" s="834"/>
      <c r="I77" s="834"/>
    </row>
    <row r="78" spans="1:10" ht="9.9499999999999993" customHeight="1">
      <c r="A78" s="176"/>
      <c r="B78" s="138"/>
      <c r="C78" s="255"/>
      <c r="D78" s="255"/>
      <c r="E78" s="255"/>
      <c r="F78" s="255"/>
      <c r="G78" s="255"/>
      <c r="H78" s="255"/>
      <c r="I78" s="255"/>
    </row>
    <row r="79" spans="1:10" ht="101.25" customHeight="1">
      <c r="A79" s="176"/>
      <c r="B79" s="257" t="s">
        <v>358</v>
      </c>
      <c r="C79" s="834" t="s">
        <v>571</v>
      </c>
      <c r="D79" s="834"/>
      <c r="E79" s="834"/>
      <c r="F79" s="834"/>
      <c r="G79" s="834"/>
      <c r="H79" s="834"/>
      <c r="I79" s="834"/>
    </row>
    <row r="80" spans="1:10" ht="9.9499999999999993" customHeight="1">
      <c r="A80" s="176"/>
      <c r="B80" s="257"/>
      <c r="C80" s="258"/>
      <c r="D80" s="258"/>
      <c r="E80" s="258"/>
      <c r="F80" s="258"/>
      <c r="G80" s="258"/>
      <c r="H80" s="258"/>
      <c r="I80" s="258"/>
    </row>
    <row r="81" spans="1:10" ht="69" customHeight="1">
      <c r="A81" s="176"/>
      <c r="B81" s="257" t="s">
        <v>566</v>
      </c>
      <c r="C81" s="834" t="s">
        <v>572</v>
      </c>
      <c r="D81" s="834"/>
      <c r="E81" s="834"/>
      <c r="F81" s="834"/>
      <c r="G81" s="834"/>
      <c r="H81" s="834"/>
      <c r="I81" s="834"/>
    </row>
    <row r="82" spans="1:10" ht="9.9499999999999993" customHeight="1">
      <c r="A82" s="176"/>
      <c r="B82" s="257"/>
      <c r="C82" s="258"/>
      <c r="D82" s="258"/>
      <c r="E82" s="258"/>
      <c r="F82" s="258"/>
      <c r="G82" s="258"/>
      <c r="H82" s="258"/>
      <c r="I82" s="258"/>
    </row>
    <row r="83" spans="1:10" ht="100.5" customHeight="1">
      <c r="A83" s="176"/>
      <c r="B83" s="257" t="s">
        <v>360</v>
      </c>
      <c r="C83" s="834" t="s">
        <v>413</v>
      </c>
      <c r="D83" s="834"/>
      <c r="E83" s="834"/>
      <c r="F83" s="834"/>
      <c r="G83" s="834"/>
      <c r="H83" s="834"/>
      <c r="I83" s="834"/>
    </row>
    <row r="84" spans="1:10" ht="9.9499999999999993" customHeight="1">
      <c r="A84" s="176"/>
      <c r="B84" s="257"/>
      <c r="C84" s="258"/>
      <c r="D84" s="258"/>
      <c r="E84" s="258"/>
      <c r="F84" s="258"/>
      <c r="G84" s="258"/>
      <c r="H84" s="258"/>
      <c r="I84" s="258"/>
    </row>
    <row r="85" spans="1:10" ht="80.25" customHeight="1">
      <c r="A85" s="176"/>
      <c r="B85" s="257" t="s">
        <v>573</v>
      </c>
      <c r="C85" s="834" t="s">
        <v>574</v>
      </c>
      <c r="D85" s="834"/>
      <c r="E85" s="834"/>
      <c r="F85" s="834"/>
      <c r="G85" s="834"/>
      <c r="H85" s="834"/>
      <c r="I85" s="834"/>
    </row>
    <row r="86" spans="1:10" ht="9.9499999999999993" customHeight="1">
      <c r="A86" s="176"/>
      <c r="B86" s="257"/>
      <c r="C86" s="258"/>
      <c r="D86" s="258"/>
      <c r="E86" s="258"/>
      <c r="F86" s="258"/>
      <c r="G86" s="258"/>
      <c r="H86" s="258"/>
      <c r="I86" s="258"/>
    </row>
    <row r="87" spans="1:10" ht="64.5" customHeight="1">
      <c r="A87" s="176"/>
      <c r="B87" s="257" t="s">
        <v>79</v>
      </c>
      <c r="C87" s="834" t="s">
        <v>575</v>
      </c>
      <c r="D87" s="834"/>
      <c r="E87" s="834"/>
      <c r="F87" s="834"/>
      <c r="G87" s="834"/>
      <c r="H87" s="834"/>
      <c r="I87" s="834"/>
    </row>
    <row r="88" spans="1:10" ht="8.1" customHeight="1">
      <c r="A88" s="176"/>
      <c r="B88" s="258"/>
      <c r="C88" s="258"/>
      <c r="D88" s="258"/>
      <c r="E88" s="258"/>
      <c r="F88" s="258"/>
      <c r="G88" s="258"/>
      <c r="H88" s="258"/>
      <c r="I88" s="258"/>
    </row>
    <row r="89" spans="1:10" ht="53.25" customHeight="1">
      <c r="A89" s="257"/>
      <c r="B89" s="257" t="s">
        <v>82</v>
      </c>
      <c r="C89" s="834" t="s">
        <v>576</v>
      </c>
      <c r="D89" s="834"/>
      <c r="E89" s="834"/>
      <c r="F89" s="834"/>
      <c r="G89" s="834"/>
      <c r="H89" s="834"/>
      <c r="I89" s="834"/>
    </row>
    <row r="90" spans="1:10" ht="45.75" customHeight="1">
      <c r="A90" s="497" t="s">
        <v>410</v>
      </c>
      <c r="B90" s="907" t="s">
        <v>577</v>
      </c>
      <c r="C90" s="907"/>
      <c r="D90" s="907"/>
      <c r="E90" s="907"/>
      <c r="F90" s="907"/>
      <c r="G90" s="907"/>
      <c r="H90" s="907"/>
      <c r="I90" s="907"/>
      <c r="J90" s="69"/>
    </row>
    <row r="91" spans="1:10" ht="21" customHeight="1">
      <c r="A91" s="834" t="s">
        <v>403</v>
      </c>
      <c r="B91" s="834"/>
      <c r="C91" s="834"/>
      <c r="D91" s="834"/>
      <c r="E91" s="948" t="s">
        <v>403</v>
      </c>
      <c r="F91" s="948"/>
      <c r="G91" s="948"/>
      <c r="H91" s="948"/>
      <c r="I91" s="948"/>
      <c r="J91" s="69"/>
    </row>
    <row r="92" spans="1:10" ht="33" customHeight="1">
      <c r="A92" s="941" t="s">
        <v>404</v>
      </c>
      <c r="B92" s="941"/>
      <c r="C92" s="941"/>
      <c r="D92" s="941"/>
      <c r="E92" s="942" t="str">
        <f>E48</f>
        <v>(For &amp; On behalf of 0</v>
      </c>
      <c r="F92" s="942"/>
      <c r="G92" s="942"/>
      <c r="H92" s="942"/>
      <c r="I92" s="942"/>
      <c r="J92" s="69"/>
    </row>
    <row r="93" spans="1:10" ht="19.5" customHeight="1">
      <c r="A93" s="253" t="s">
        <v>405</v>
      </c>
      <c r="B93" s="253"/>
      <c r="C93" s="253"/>
      <c r="D93" s="253"/>
      <c r="E93" s="253"/>
      <c r="F93" s="253"/>
      <c r="G93" s="253"/>
      <c r="H93" s="253"/>
      <c r="I93" s="254" t="s">
        <v>414</v>
      </c>
      <c r="J93" s="69"/>
    </row>
    <row r="94" spans="1:10" ht="2.25" customHeight="1">
      <c r="A94" s="253"/>
      <c r="B94" s="253"/>
      <c r="C94" s="253"/>
      <c r="D94" s="253"/>
      <c r="E94" s="253"/>
      <c r="F94" s="253"/>
      <c r="G94" s="253"/>
      <c r="H94" s="253"/>
      <c r="I94" s="254"/>
      <c r="J94" s="69"/>
    </row>
    <row r="95" spans="1:10" ht="16.5">
      <c r="A95" s="947" t="s">
        <v>415</v>
      </c>
      <c r="B95" s="947"/>
      <c r="C95" s="947"/>
      <c r="D95" s="947"/>
      <c r="E95" s="947"/>
      <c r="F95" s="947"/>
      <c r="G95" s="947"/>
      <c r="H95" s="947"/>
      <c r="I95" s="947"/>
    </row>
    <row r="96" spans="1:10" ht="8.1" customHeight="1">
      <c r="A96" s="176"/>
      <c r="B96" s="258"/>
      <c r="C96" s="258"/>
      <c r="D96" s="258"/>
      <c r="E96" s="258"/>
      <c r="F96" s="258"/>
      <c r="G96" s="258"/>
      <c r="H96" s="258"/>
      <c r="I96" s="258"/>
    </row>
    <row r="97" spans="1:9" ht="80.25" customHeight="1">
      <c r="A97" s="257" t="s">
        <v>409</v>
      </c>
      <c r="B97" s="834" t="s">
        <v>578</v>
      </c>
      <c r="C97" s="834"/>
      <c r="D97" s="834"/>
      <c r="E97" s="834"/>
      <c r="F97" s="834"/>
      <c r="G97" s="834"/>
      <c r="H97" s="834"/>
      <c r="I97" s="834"/>
    </row>
    <row r="98" spans="1:9" ht="8.1" customHeight="1">
      <c r="A98" s="176"/>
      <c r="B98" s="258"/>
      <c r="C98" s="258"/>
      <c r="D98" s="258"/>
      <c r="E98" s="258"/>
      <c r="F98" s="258"/>
      <c r="G98" s="258"/>
      <c r="H98" s="258"/>
      <c r="I98" s="258"/>
    </row>
    <row r="99" spans="1:9" ht="160.5" customHeight="1">
      <c r="A99" s="257" t="s">
        <v>410</v>
      </c>
      <c r="B99" s="834" t="s">
        <v>579</v>
      </c>
      <c r="C99" s="834"/>
      <c r="D99" s="834"/>
      <c r="E99" s="834"/>
      <c r="F99" s="834"/>
      <c r="G99" s="834"/>
      <c r="H99" s="834"/>
      <c r="I99" s="834"/>
    </row>
    <row r="100" spans="1:9" ht="8.1" customHeight="1">
      <c r="A100" s="176"/>
      <c r="B100" s="258"/>
      <c r="C100" s="258"/>
      <c r="D100" s="258"/>
      <c r="E100" s="258"/>
      <c r="F100" s="258"/>
      <c r="G100" s="258"/>
      <c r="H100" s="258"/>
      <c r="I100" s="258"/>
    </row>
    <row r="101" spans="1:9" ht="51.75" customHeight="1">
      <c r="A101" s="257" t="s">
        <v>416</v>
      </c>
      <c r="B101" s="834" t="s">
        <v>580</v>
      </c>
      <c r="C101" s="834"/>
      <c r="D101" s="834"/>
      <c r="E101" s="834"/>
      <c r="F101" s="834"/>
      <c r="G101" s="834"/>
      <c r="H101" s="834"/>
      <c r="I101" s="834"/>
    </row>
    <row r="102" spans="1:9" ht="15" customHeight="1">
      <c r="A102" s="255"/>
      <c r="B102" s="176"/>
      <c r="C102" s="176"/>
      <c r="D102" s="176"/>
      <c r="E102" s="176"/>
      <c r="F102" s="176"/>
      <c r="G102" s="176"/>
      <c r="H102" s="176"/>
      <c r="I102" s="176"/>
    </row>
    <row r="103" spans="1:9" ht="16.5">
      <c r="A103" s="947" t="s">
        <v>417</v>
      </c>
      <c r="B103" s="947"/>
      <c r="C103" s="947"/>
      <c r="D103" s="947"/>
      <c r="E103" s="947"/>
      <c r="F103" s="947"/>
      <c r="G103" s="947"/>
      <c r="H103" s="947"/>
      <c r="I103" s="947"/>
    </row>
    <row r="104" spans="1:9" ht="8.1" customHeight="1">
      <c r="A104" s="176"/>
      <c r="B104" s="258"/>
      <c r="C104" s="258"/>
      <c r="D104" s="258"/>
      <c r="E104" s="258"/>
      <c r="F104" s="258"/>
      <c r="G104" s="258"/>
      <c r="H104" s="258"/>
      <c r="I104" s="258"/>
    </row>
    <row r="105" spans="1:9" ht="60" customHeight="1">
      <c r="A105" s="257" t="s">
        <v>409</v>
      </c>
      <c r="B105" s="943" t="s">
        <v>581</v>
      </c>
      <c r="C105" s="943"/>
      <c r="D105" s="943"/>
      <c r="E105" s="943"/>
      <c r="F105" s="943"/>
      <c r="G105" s="943"/>
      <c r="H105" s="943"/>
      <c r="I105" s="943"/>
    </row>
    <row r="106" spans="1:9" ht="8.1" customHeight="1">
      <c r="A106" s="176"/>
      <c r="B106" s="258"/>
      <c r="C106" s="258"/>
      <c r="D106" s="258"/>
      <c r="E106" s="258"/>
      <c r="F106" s="258"/>
      <c r="G106" s="258"/>
      <c r="H106" s="258"/>
      <c r="I106" s="258"/>
    </row>
    <row r="107" spans="1:9" ht="79.5" customHeight="1">
      <c r="A107" s="257" t="s">
        <v>410</v>
      </c>
      <c r="B107" s="943" t="s">
        <v>582</v>
      </c>
      <c r="C107" s="943"/>
      <c r="D107" s="943"/>
      <c r="E107" s="943"/>
      <c r="F107" s="943"/>
      <c r="G107" s="943"/>
      <c r="H107" s="943"/>
      <c r="I107" s="943"/>
    </row>
    <row r="108" spans="1:9" ht="8.1" customHeight="1">
      <c r="A108" s="176"/>
      <c r="B108" s="258"/>
      <c r="C108" s="258"/>
      <c r="D108" s="258"/>
      <c r="E108" s="258"/>
      <c r="F108" s="258"/>
      <c r="G108" s="258"/>
      <c r="H108" s="258"/>
      <c r="I108" s="258"/>
    </row>
    <row r="109" spans="1:9" ht="16.5">
      <c r="A109" s="947" t="s">
        <v>418</v>
      </c>
      <c r="B109" s="947"/>
      <c r="C109" s="947"/>
      <c r="D109" s="947"/>
      <c r="E109" s="947"/>
      <c r="F109" s="947"/>
      <c r="G109" s="947"/>
      <c r="H109" s="947"/>
      <c r="I109" s="947"/>
    </row>
    <row r="110" spans="1:9" ht="15" customHeight="1">
      <c r="A110" s="256"/>
      <c r="B110" s="176"/>
      <c r="C110" s="176"/>
      <c r="D110" s="176"/>
      <c r="E110" s="176"/>
      <c r="F110" s="176"/>
      <c r="G110" s="176"/>
      <c r="H110" s="176"/>
      <c r="I110" s="176"/>
    </row>
    <row r="111" spans="1:9" ht="61.5" customHeight="1">
      <c r="A111" s="257" t="s">
        <v>409</v>
      </c>
      <c r="B111" s="943" t="s">
        <v>583</v>
      </c>
      <c r="C111" s="943"/>
      <c r="D111" s="943"/>
      <c r="E111" s="943"/>
      <c r="F111" s="943"/>
      <c r="G111" s="943"/>
      <c r="H111" s="943"/>
      <c r="I111" s="943"/>
    </row>
    <row r="112" spans="1:9" ht="58.5" customHeight="1">
      <c r="A112" s="257" t="s">
        <v>410</v>
      </c>
      <c r="B112" s="943" t="s">
        <v>584</v>
      </c>
      <c r="C112" s="943"/>
      <c r="D112" s="943"/>
      <c r="E112" s="943"/>
      <c r="F112" s="943"/>
      <c r="G112" s="943"/>
      <c r="H112" s="943"/>
      <c r="I112" s="943"/>
    </row>
    <row r="113" spans="1:10" ht="26.25" customHeight="1">
      <c r="A113" s="176"/>
      <c r="B113" s="176"/>
      <c r="C113" s="176"/>
      <c r="D113" s="176"/>
      <c r="E113" s="176"/>
      <c r="F113" s="176"/>
      <c r="G113" s="176"/>
      <c r="H113" s="176"/>
      <c r="I113" s="176"/>
      <c r="J113" s="69"/>
    </row>
    <row r="114" spans="1:10" ht="21" customHeight="1">
      <c r="A114" s="834" t="s">
        <v>403</v>
      </c>
      <c r="B114" s="834"/>
      <c r="C114" s="834"/>
      <c r="D114" s="834"/>
      <c r="E114" s="948" t="s">
        <v>403</v>
      </c>
      <c r="F114" s="948"/>
      <c r="G114" s="948"/>
      <c r="H114" s="948"/>
      <c r="I114" s="948"/>
      <c r="J114" s="69"/>
    </row>
    <row r="115" spans="1:10" ht="33" customHeight="1">
      <c r="A115" s="941" t="s">
        <v>404</v>
      </c>
      <c r="B115" s="941"/>
      <c r="C115" s="941"/>
      <c r="D115" s="941"/>
      <c r="E115" s="942" t="str">
        <f>E48</f>
        <v>(For &amp; On behalf of 0</v>
      </c>
      <c r="F115" s="942"/>
      <c r="G115" s="942"/>
      <c r="H115" s="942"/>
      <c r="I115" s="942"/>
      <c r="J115" s="69"/>
    </row>
    <row r="116" spans="1:10" ht="17.25" customHeight="1">
      <c r="A116" s="253" t="s">
        <v>405</v>
      </c>
      <c r="B116" s="253"/>
      <c r="C116" s="253"/>
      <c r="D116" s="253"/>
      <c r="E116" s="253"/>
      <c r="F116" s="253"/>
      <c r="G116" s="253"/>
      <c r="H116" s="253"/>
      <c r="I116" s="254" t="s">
        <v>419</v>
      </c>
      <c r="J116" s="69"/>
    </row>
    <row r="117" spans="1:10" ht="5.25" customHeight="1">
      <c r="A117" s="255"/>
      <c r="B117" s="176"/>
      <c r="C117" s="176"/>
      <c r="D117" s="176"/>
      <c r="E117" s="176"/>
      <c r="F117" s="176"/>
      <c r="G117" s="176"/>
      <c r="H117" s="176"/>
      <c r="I117" s="176"/>
    </row>
    <row r="118" spans="1:10" ht="18.75" customHeight="1">
      <c r="A118" s="257"/>
      <c r="B118" s="943"/>
      <c r="C118" s="943"/>
      <c r="D118" s="943"/>
      <c r="E118" s="943"/>
      <c r="F118" s="943"/>
      <c r="G118" s="943"/>
      <c r="H118" s="943"/>
      <c r="I118" s="943"/>
    </row>
    <row r="119" spans="1:10" ht="12" customHeight="1">
      <c r="A119" s="255"/>
      <c r="B119" s="176"/>
      <c r="C119" s="176"/>
      <c r="D119" s="176"/>
      <c r="E119" s="176"/>
      <c r="F119" s="176"/>
      <c r="G119" s="176"/>
      <c r="H119" s="176"/>
      <c r="I119" s="176"/>
    </row>
    <row r="120" spans="1:10" ht="16.5">
      <c r="A120" s="947" t="s">
        <v>420</v>
      </c>
      <c r="B120" s="947"/>
      <c r="C120" s="947"/>
      <c r="D120" s="947"/>
      <c r="E120" s="947"/>
      <c r="F120" s="947"/>
      <c r="G120" s="947"/>
      <c r="H120" s="947"/>
      <c r="I120" s="947"/>
    </row>
    <row r="121" spans="1:10" ht="15.95" customHeight="1">
      <c r="A121" s="255"/>
      <c r="B121" s="176"/>
      <c r="C121" s="176"/>
      <c r="D121" s="176"/>
      <c r="E121" s="176"/>
      <c r="F121" s="176"/>
      <c r="G121" s="176"/>
      <c r="H121" s="176"/>
      <c r="I121" s="176"/>
    </row>
    <row r="122" spans="1:10" ht="46.5" customHeight="1">
      <c r="A122" s="257" t="s">
        <v>409</v>
      </c>
      <c r="B122" s="943" t="s">
        <v>421</v>
      </c>
      <c r="C122" s="943"/>
      <c r="D122" s="943"/>
      <c r="E122" s="943"/>
      <c r="F122" s="943"/>
      <c r="G122" s="943"/>
      <c r="H122" s="943"/>
      <c r="I122" s="943"/>
    </row>
    <row r="123" spans="1:10" ht="8.1" customHeight="1">
      <c r="B123" s="258"/>
      <c r="C123" s="258"/>
      <c r="D123" s="258"/>
      <c r="E123" s="258"/>
      <c r="F123" s="258"/>
      <c r="G123" s="258"/>
      <c r="H123" s="258"/>
      <c r="I123" s="258"/>
    </row>
    <row r="124" spans="1:10" ht="50.25" customHeight="1">
      <c r="A124" s="257" t="s">
        <v>410</v>
      </c>
      <c r="B124" s="943" t="s">
        <v>422</v>
      </c>
      <c r="C124" s="943"/>
      <c r="D124" s="943"/>
      <c r="E124" s="943"/>
      <c r="F124" s="943"/>
      <c r="G124" s="943"/>
      <c r="H124" s="943"/>
      <c r="I124" s="943"/>
    </row>
    <row r="125" spans="1:10" ht="12" customHeight="1">
      <c r="A125" s="255"/>
      <c r="B125" s="176"/>
      <c r="C125" s="176"/>
      <c r="D125" s="176"/>
      <c r="E125" s="176"/>
      <c r="F125" s="176"/>
      <c r="G125" s="176"/>
      <c r="H125" s="176"/>
      <c r="I125" s="176"/>
    </row>
    <row r="126" spans="1:10" ht="25.5" customHeight="1">
      <c r="A126" s="947" t="s">
        <v>423</v>
      </c>
      <c r="B126" s="947"/>
      <c r="C126" s="947"/>
      <c r="D126" s="947"/>
      <c r="E126" s="947"/>
      <c r="F126" s="947"/>
      <c r="G126" s="947"/>
      <c r="H126" s="947"/>
      <c r="I126" s="947"/>
    </row>
    <row r="127" spans="1:10" ht="15.95" customHeight="1">
      <c r="A127" s="255"/>
      <c r="B127" s="176"/>
      <c r="C127" s="176"/>
      <c r="D127" s="176"/>
      <c r="E127" s="176"/>
      <c r="F127" s="176"/>
      <c r="G127" s="176"/>
      <c r="H127" s="176"/>
      <c r="I127" s="176"/>
    </row>
    <row r="128" spans="1:10" ht="82.5" customHeight="1">
      <c r="A128" s="943" t="s">
        <v>585</v>
      </c>
      <c r="B128" s="943"/>
      <c r="C128" s="943"/>
      <c r="D128" s="943"/>
      <c r="E128" s="943"/>
      <c r="F128" s="943"/>
      <c r="G128" s="943"/>
      <c r="H128" s="943"/>
      <c r="I128" s="943"/>
    </row>
    <row r="129" spans="1:10" ht="12" customHeight="1">
      <c r="A129" s="255"/>
      <c r="B129" s="176"/>
      <c r="C129" s="176"/>
      <c r="D129" s="176"/>
      <c r="E129" s="176"/>
      <c r="F129" s="176"/>
      <c r="G129" s="176"/>
      <c r="H129" s="176"/>
      <c r="I129" s="176"/>
    </row>
    <row r="130" spans="1:10" ht="21.75" customHeight="1">
      <c r="A130" s="947" t="s">
        <v>424</v>
      </c>
      <c r="B130" s="947"/>
      <c r="C130" s="947"/>
      <c r="D130" s="947"/>
      <c r="E130" s="947"/>
      <c r="F130" s="947"/>
      <c r="G130" s="947"/>
      <c r="H130" s="947"/>
      <c r="I130" s="947"/>
    </row>
    <row r="131" spans="1:10" ht="15.95" customHeight="1">
      <c r="A131" s="256"/>
      <c r="B131" s="176"/>
      <c r="C131" s="176"/>
      <c r="D131" s="176"/>
      <c r="E131" s="176"/>
      <c r="F131" s="176"/>
      <c r="G131" s="176"/>
      <c r="H131" s="176"/>
      <c r="I131" s="176"/>
    </row>
    <row r="132" spans="1:10" ht="69" customHeight="1">
      <c r="A132" s="257" t="s">
        <v>409</v>
      </c>
      <c r="B132" s="943" t="s">
        <v>587</v>
      </c>
      <c r="C132" s="943"/>
      <c r="D132" s="943"/>
      <c r="E132" s="943"/>
      <c r="F132" s="943"/>
      <c r="G132" s="943"/>
      <c r="H132" s="943"/>
      <c r="I132" s="943"/>
    </row>
    <row r="133" spans="1:10" ht="8.1" customHeight="1">
      <c r="A133" s="176"/>
      <c r="B133" s="258"/>
      <c r="C133" s="258"/>
      <c r="D133" s="258"/>
      <c r="E133" s="258"/>
      <c r="F133" s="258"/>
      <c r="G133" s="258"/>
      <c r="H133" s="258"/>
      <c r="I133" s="258"/>
    </row>
    <row r="134" spans="1:10" ht="134.25" customHeight="1">
      <c r="A134" s="257" t="s">
        <v>410</v>
      </c>
      <c r="B134" s="943" t="s">
        <v>588</v>
      </c>
      <c r="C134" s="943"/>
      <c r="D134" s="943"/>
      <c r="E134" s="943"/>
      <c r="F134" s="943"/>
      <c r="G134" s="943"/>
      <c r="H134" s="943"/>
      <c r="I134" s="943"/>
    </row>
    <row r="135" spans="1:10" ht="28.5" customHeight="1">
      <c r="A135" s="257"/>
      <c r="B135" s="251"/>
      <c r="C135" s="251"/>
      <c r="D135" s="251"/>
      <c r="E135" s="251"/>
      <c r="F135" s="251"/>
      <c r="G135" s="251"/>
      <c r="H135" s="251"/>
      <c r="I135" s="251"/>
    </row>
    <row r="136" spans="1:10" ht="24.95" customHeight="1">
      <c r="A136" s="257"/>
      <c r="B136" s="251"/>
      <c r="C136" s="251"/>
      <c r="D136" s="251"/>
      <c r="E136" s="251"/>
      <c r="F136" s="251"/>
      <c r="G136" s="251"/>
      <c r="H136" s="251"/>
      <c r="I136" s="251"/>
    </row>
    <row r="137" spans="1:10" ht="21" customHeight="1">
      <c r="A137" s="834" t="s">
        <v>403</v>
      </c>
      <c r="B137" s="834"/>
      <c r="C137" s="834"/>
      <c r="D137" s="834"/>
      <c r="E137" s="948" t="s">
        <v>403</v>
      </c>
      <c r="F137" s="948"/>
      <c r="G137" s="948"/>
      <c r="H137" s="948"/>
      <c r="I137" s="948"/>
      <c r="J137" s="69"/>
    </row>
    <row r="138" spans="1:10" ht="33" customHeight="1">
      <c r="A138" s="941" t="s">
        <v>404</v>
      </c>
      <c r="B138" s="941"/>
      <c r="C138" s="941"/>
      <c r="D138" s="941"/>
      <c r="E138" s="942" t="str">
        <f>E48</f>
        <v>(For &amp; On behalf of 0</v>
      </c>
      <c r="F138" s="942"/>
      <c r="G138" s="942"/>
      <c r="H138" s="942"/>
      <c r="I138" s="942"/>
      <c r="J138" s="69"/>
    </row>
    <row r="139" spans="1:10" ht="15.75">
      <c r="A139" s="253" t="s">
        <v>405</v>
      </c>
      <c r="B139" s="253"/>
      <c r="C139" s="253"/>
      <c r="D139" s="253"/>
      <c r="E139" s="253"/>
      <c r="F139" s="253"/>
      <c r="G139" s="253"/>
      <c r="H139" s="253"/>
      <c r="I139" s="254" t="s">
        <v>425</v>
      </c>
      <c r="J139" s="69"/>
    </row>
    <row r="140" spans="1:10" ht="6" customHeight="1">
      <c r="A140" s="253"/>
      <c r="B140" s="253"/>
      <c r="C140" s="253"/>
      <c r="D140" s="253"/>
      <c r="E140" s="253"/>
      <c r="F140" s="253"/>
      <c r="G140" s="253"/>
      <c r="H140" s="253"/>
      <c r="I140" s="254"/>
      <c r="J140" s="69"/>
    </row>
    <row r="141" spans="1:10" ht="8.25" customHeight="1">
      <c r="A141" s="253"/>
      <c r="B141" s="253"/>
      <c r="C141" s="253"/>
      <c r="D141" s="253"/>
      <c r="E141" s="253"/>
      <c r="F141" s="253"/>
      <c r="G141" s="253"/>
      <c r="H141" s="253"/>
      <c r="I141" s="254"/>
      <c r="J141" s="69"/>
    </row>
    <row r="142" spans="1:10" ht="63" customHeight="1">
      <c r="A142" s="257" t="s">
        <v>416</v>
      </c>
      <c r="B142" s="943" t="s">
        <v>589</v>
      </c>
      <c r="C142" s="943"/>
      <c r="D142" s="943"/>
      <c r="E142" s="943"/>
      <c r="F142" s="943"/>
      <c r="G142" s="943"/>
      <c r="H142" s="943"/>
      <c r="I142" s="943"/>
    </row>
    <row r="143" spans="1:10" ht="12" customHeight="1">
      <c r="A143" s="257"/>
      <c r="B143" s="943"/>
      <c r="C143" s="943"/>
      <c r="D143" s="943"/>
      <c r="E143" s="943"/>
      <c r="F143" s="943"/>
      <c r="G143" s="943"/>
      <c r="H143" s="943"/>
      <c r="I143" s="943"/>
    </row>
    <row r="144" spans="1:10" ht="124.5" customHeight="1">
      <c r="A144" s="257" t="s">
        <v>426</v>
      </c>
      <c r="B144" s="943" t="s">
        <v>590</v>
      </c>
      <c r="C144" s="943"/>
      <c r="D144" s="943"/>
      <c r="E144" s="943"/>
      <c r="F144" s="943"/>
      <c r="G144" s="943"/>
      <c r="H144" s="943"/>
      <c r="I144" s="943"/>
    </row>
    <row r="145" spans="1:10" ht="12" customHeight="1">
      <c r="A145" s="257"/>
      <c r="B145" s="943"/>
      <c r="C145" s="943"/>
      <c r="D145" s="943"/>
      <c r="E145" s="943"/>
      <c r="F145" s="943"/>
      <c r="G145" s="943"/>
      <c r="H145" s="943"/>
      <c r="I145" s="943"/>
    </row>
    <row r="146" spans="1:10" ht="121.5" customHeight="1">
      <c r="A146" s="257" t="s">
        <v>427</v>
      </c>
      <c r="B146" s="943" t="s">
        <v>591</v>
      </c>
      <c r="C146" s="943"/>
      <c r="D146" s="943"/>
      <c r="E146" s="943"/>
      <c r="F146" s="943"/>
      <c r="G146" s="943"/>
      <c r="H146" s="943"/>
      <c r="I146" s="943"/>
    </row>
    <row r="147" spans="1:10" ht="12" customHeight="1">
      <c r="A147" s="257"/>
      <c r="B147" s="943"/>
      <c r="C147" s="943"/>
      <c r="D147" s="943"/>
      <c r="E147" s="943"/>
      <c r="F147" s="943"/>
      <c r="G147" s="943"/>
      <c r="H147" s="943"/>
      <c r="I147" s="943"/>
    </row>
    <row r="148" spans="1:10" ht="155.25" customHeight="1">
      <c r="A148" s="257" t="s">
        <v>428</v>
      </c>
      <c r="B148" s="943" t="s">
        <v>592</v>
      </c>
      <c r="C148" s="943"/>
      <c r="D148" s="943"/>
      <c r="E148" s="943"/>
      <c r="F148" s="943"/>
      <c r="G148" s="943"/>
      <c r="H148" s="943"/>
      <c r="I148" s="943"/>
    </row>
    <row r="149" spans="1:10" ht="12" customHeight="1">
      <c r="A149" s="257"/>
      <c r="B149" s="943"/>
      <c r="C149" s="943"/>
      <c r="D149" s="943"/>
      <c r="E149" s="943"/>
      <c r="F149" s="943"/>
      <c r="G149" s="943"/>
      <c r="H149" s="943"/>
      <c r="I149" s="943"/>
    </row>
    <row r="150" spans="1:10" ht="78" customHeight="1">
      <c r="A150" s="257" t="s">
        <v>429</v>
      </c>
      <c r="B150" s="943" t="s">
        <v>593</v>
      </c>
      <c r="C150" s="943"/>
      <c r="D150" s="943"/>
      <c r="E150" s="943"/>
      <c r="F150" s="943"/>
      <c r="G150" s="943"/>
      <c r="H150" s="943"/>
      <c r="I150" s="943"/>
    </row>
    <row r="151" spans="1:10" ht="12" customHeight="1">
      <c r="A151" s="257"/>
      <c r="B151" s="943"/>
      <c r="C151" s="943"/>
      <c r="D151" s="943"/>
      <c r="E151" s="943"/>
      <c r="F151" s="943"/>
      <c r="G151" s="943"/>
      <c r="H151" s="943"/>
      <c r="I151" s="943"/>
    </row>
    <row r="152" spans="1:10" ht="93.75" customHeight="1">
      <c r="A152" s="257" t="s">
        <v>430</v>
      </c>
      <c r="B152" s="943" t="s">
        <v>594</v>
      </c>
      <c r="C152" s="943"/>
      <c r="D152" s="943"/>
      <c r="E152" s="943"/>
      <c r="F152" s="943"/>
      <c r="G152" s="943"/>
      <c r="H152" s="943"/>
      <c r="I152" s="943"/>
    </row>
    <row r="153" spans="1:10" ht="51" customHeight="1">
      <c r="A153" s="257"/>
      <c r="B153" s="251"/>
      <c r="C153" s="251"/>
      <c r="D153" s="251"/>
      <c r="E153" s="251"/>
      <c r="F153" s="251"/>
      <c r="G153" s="251"/>
      <c r="H153" s="251"/>
      <c r="I153" s="251"/>
    </row>
    <row r="154" spans="1:10" ht="24.95" customHeight="1">
      <c r="A154" s="257"/>
      <c r="B154" s="251"/>
      <c r="C154" s="251"/>
      <c r="D154" s="251"/>
      <c r="E154" s="251"/>
      <c r="F154" s="251"/>
      <c r="G154" s="251"/>
      <c r="H154" s="251"/>
      <c r="I154" s="251"/>
    </row>
    <row r="155" spans="1:10" ht="21" customHeight="1">
      <c r="A155" s="834" t="s">
        <v>403</v>
      </c>
      <c r="B155" s="834"/>
      <c r="C155" s="834"/>
      <c r="D155" s="834"/>
      <c r="E155" s="948" t="s">
        <v>403</v>
      </c>
      <c r="F155" s="948"/>
      <c r="G155" s="948"/>
      <c r="H155" s="948"/>
      <c r="I155" s="948"/>
      <c r="J155" s="69"/>
    </row>
    <row r="156" spans="1:10" ht="33" customHeight="1">
      <c r="A156" s="941" t="s">
        <v>404</v>
      </c>
      <c r="B156" s="941"/>
      <c r="C156" s="941"/>
      <c r="D156" s="941"/>
      <c r="E156" s="942" t="str">
        <f>E48</f>
        <v>(For &amp; On behalf of 0</v>
      </c>
      <c r="F156" s="942"/>
      <c r="G156" s="942"/>
      <c r="H156" s="942"/>
      <c r="I156" s="942"/>
      <c r="J156" s="69"/>
    </row>
    <row r="157" spans="1:10" ht="16.5" customHeight="1">
      <c r="A157" s="253" t="s">
        <v>405</v>
      </c>
      <c r="B157" s="253"/>
      <c r="C157" s="253"/>
      <c r="D157" s="253"/>
      <c r="E157" s="253"/>
      <c r="F157" s="253"/>
      <c r="G157" s="253"/>
      <c r="H157" s="253"/>
      <c r="I157" s="254" t="s">
        <v>431</v>
      </c>
      <c r="J157" s="69"/>
    </row>
    <row r="158" spans="1:10" ht="5.25" customHeight="1">
      <c r="A158" s="253"/>
      <c r="B158" s="253"/>
      <c r="C158" s="253"/>
      <c r="D158" s="253"/>
      <c r="E158" s="253"/>
      <c r="F158" s="253"/>
      <c r="G158" s="253"/>
      <c r="H158" s="253"/>
      <c r="I158" s="254"/>
      <c r="J158" s="69"/>
    </row>
    <row r="159" spans="1:10" ht="21" customHeight="1">
      <c r="A159" s="257"/>
      <c r="B159" s="943"/>
      <c r="C159" s="943"/>
      <c r="D159" s="943"/>
      <c r="E159" s="943"/>
      <c r="F159" s="943"/>
      <c r="G159" s="943"/>
      <c r="H159" s="943"/>
      <c r="I159" s="943"/>
    </row>
    <row r="160" spans="1:10" ht="8.1" customHeight="1">
      <c r="A160" s="257"/>
      <c r="B160" s="176"/>
      <c r="C160" s="176"/>
      <c r="D160" s="176"/>
      <c r="E160" s="176"/>
      <c r="F160" s="176"/>
      <c r="G160" s="176"/>
      <c r="H160" s="176"/>
      <c r="I160" s="176"/>
    </row>
    <row r="161" spans="1:9" ht="64.5" customHeight="1">
      <c r="A161" s="257" t="s">
        <v>432</v>
      </c>
      <c r="B161" s="943" t="s">
        <v>595</v>
      </c>
      <c r="C161" s="943"/>
      <c r="D161" s="943"/>
      <c r="E161" s="943"/>
      <c r="F161" s="943"/>
      <c r="G161" s="943"/>
      <c r="H161" s="943"/>
      <c r="I161" s="943"/>
    </row>
    <row r="162" spans="1:9" ht="7.5" customHeight="1">
      <c r="A162" s="257"/>
      <c r="B162" s="251"/>
      <c r="C162" s="251"/>
      <c r="D162" s="251"/>
      <c r="E162" s="251"/>
      <c r="F162" s="251"/>
      <c r="G162" s="251"/>
      <c r="H162" s="251"/>
      <c r="I162" s="251"/>
    </row>
    <row r="163" spans="1:9" ht="29.25" customHeight="1">
      <c r="A163" s="257" t="s">
        <v>586</v>
      </c>
      <c r="B163" s="943" t="s">
        <v>596</v>
      </c>
      <c r="C163" s="943"/>
      <c r="D163" s="943"/>
      <c r="E163" s="943"/>
      <c r="F163" s="943"/>
      <c r="G163" s="943"/>
      <c r="H163" s="943"/>
      <c r="I163" s="943"/>
    </row>
    <row r="164" spans="1:9" ht="58.5" customHeight="1">
      <c r="A164" s="257" t="s">
        <v>433</v>
      </c>
      <c r="B164" s="943" t="s">
        <v>597</v>
      </c>
      <c r="C164" s="943"/>
      <c r="D164" s="943"/>
      <c r="E164" s="943"/>
      <c r="F164" s="943"/>
      <c r="G164" s="943"/>
      <c r="H164" s="943"/>
      <c r="I164" s="943"/>
    </row>
    <row r="165" spans="1:9" ht="8.1" customHeight="1">
      <c r="A165" s="255"/>
      <c r="B165" s="176"/>
      <c r="C165" s="176"/>
      <c r="D165" s="176"/>
      <c r="E165" s="176"/>
      <c r="F165" s="176"/>
      <c r="G165" s="176"/>
      <c r="H165" s="176"/>
      <c r="I165" s="176"/>
    </row>
    <row r="166" spans="1:9" ht="16.5">
      <c r="A166" s="947" t="s">
        <v>434</v>
      </c>
      <c r="B166" s="947"/>
      <c r="C166" s="947"/>
      <c r="D166" s="947"/>
      <c r="E166" s="947"/>
      <c r="F166" s="947"/>
      <c r="G166" s="947"/>
      <c r="H166" s="947"/>
      <c r="I166" s="947"/>
    </row>
    <row r="167" spans="1:9" ht="8.1" customHeight="1">
      <c r="A167" s="255"/>
      <c r="B167" s="176"/>
      <c r="C167" s="176"/>
      <c r="D167" s="176"/>
      <c r="E167" s="176"/>
      <c r="F167" s="176"/>
      <c r="G167" s="176"/>
      <c r="H167" s="176"/>
      <c r="I167" s="176"/>
    </row>
    <row r="168" spans="1:9" ht="54.75" customHeight="1">
      <c r="A168" s="943" t="s">
        <v>435</v>
      </c>
      <c r="B168" s="943"/>
      <c r="C168" s="943"/>
      <c r="D168" s="943"/>
      <c r="E168" s="943"/>
      <c r="F168" s="943"/>
      <c r="G168" s="943"/>
      <c r="H168" s="943"/>
      <c r="I168" s="943"/>
    </row>
    <row r="169" spans="1:9" ht="8.1" customHeight="1">
      <c r="A169" s="256"/>
      <c r="B169" s="176"/>
      <c r="C169" s="176"/>
      <c r="D169" s="176"/>
      <c r="E169" s="176"/>
      <c r="F169" s="176"/>
      <c r="G169" s="176"/>
      <c r="H169" s="176"/>
      <c r="I169" s="176"/>
    </row>
    <row r="170" spans="1:9" ht="16.5">
      <c r="A170" s="947" t="s">
        <v>436</v>
      </c>
      <c r="B170" s="947"/>
      <c r="C170" s="947"/>
      <c r="D170" s="947"/>
      <c r="E170" s="947"/>
      <c r="F170" s="947"/>
      <c r="G170" s="947"/>
      <c r="H170" s="947"/>
      <c r="I170" s="947"/>
    </row>
    <row r="171" spans="1:9" ht="8.1" customHeight="1">
      <c r="A171" s="255"/>
      <c r="B171" s="176"/>
      <c r="C171" s="176"/>
      <c r="D171" s="176"/>
      <c r="E171" s="176"/>
      <c r="F171" s="176"/>
      <c r="G171" s="176"/>
      <c r="H171" s="176"/>
      <c r="I171" s="176"/>
    </row>
    <row r="172" spans="1:9" ht="75.75" customHeight="1">
      <c r="A172" s="257" t="s">
        <v>409</v>
      </c>
      <c r="B172" s="943" t="s">
        <v>598</v>
      </c>
      <c r="C172" s="943"/>
      <c r="D172" s="943"/>
      <c r="E172" s="943"/>
      <c r="F172" s="943"/>
      <c r="G172" s="943"/>
      <c r="H172" s="943"/>
      <c r="I172" s="943"/>
    </row>
    <row r="173" spans="1:9" ht="8.1" customHeight="1">
      <c r="A173" s="138"/>
      <c r="B173" s="176"/>
      <c r="C173" s="176"/>
      <c r="D173" s="176"/>
      <c r="E173" s="176"/>
      <c r="F173" s="176"/>
      <c r="G173" s="176"/>
      <c r="H173" s="176"/>
      <c r="I173" s="176"/>
    </row>
    <row r="174" spans="1:9" ht="42.75" customHeight="1">
      <c r="A174" s="257" t="s">
        <v>410</v>
      </c>
      <c r="B174" s="943" t="s">
        <v>599</v>
      </c>
      <c r="C174" s="943"/>
      <c r="D174" s="943"/>
      <c r="E174" s="943"/>
      <c r="F174" s="943"/>
      <c r="G174" s="943"/>
      <c r="H174" s="943"/>
      <c r="I174" s="943"/>
    </row>
    <row r="175" spans="1:9" ht="8.1" customHeight="1">
      <c r="A175" s="138"/>
      <c r="B175" s="176"/>
      <c r="C175" s="176"/>
      <c r="D175" s="176"/>
      <c r="E175" s="176"/>
      <c r="F175" s="176"/>
      <c r="G175" s="176"/>
      <c r="H175" s="176"/>
      <c r="I175" s="176"/>
    </row>
    <row r="176" spans="1:9" ht="60.75" customHeight="1">
      <c r="A176" s="257" t="s">
        <v>416</v>
      </c>
      <c r="B176" s="943" t="s">
        <v>437</v>
      </c>
      <c r="C176" s="943"/>
      <c r="D176" s="943"/>
      <c r="E176" s="943"/>
      <c r="F176" s="943"/>
      <c r="G176" s="943"/>
      <c r="H176" s="943"/>
      <c r="I176" s="943"/>
    </row>
    <row r="177" spans="1:10" ht="8.1" customHeight="1">
      <c r="A177" s="257"/>
      <c r="B177" s="176"/>
      <c r="C177" s="176"/>
      <c r="D177" s="176"/>
      <c r="E177" s="176"/>
      <c r="F177" s="176"/>
      <c r="G177" s="176"/>
      <c r="H177" s="176"/>
      <c r="I177" s="176"/>
    </row>
    <row r="178" spans="1:10" ht="43.5" customHeight="1">
      <c r="A178" s="257" t="s">
        <v>426</v>
      </c>
      <c r="B178" s="943" t="s">
        <v>438</v>
      </c>
      <c r="C178" s="943"/>
      <c r="D178" s="943"/>
      <c r="E178" s="943"/>
      <c r="F178" s="943"/>
      <c r="G178" s="943"/>
      <c r="H178" s="943"/>
      <c r="I178" s="943"/>
    </row>
    <row r="179" spans="1:10" ht="8.1" customHeight="1">
      <c r="A179" s="257"/>
      <c r="B179" s="176"/>
      <c r="C179" s="176"/>
      <c r="D179" s="176"/>
      <c r="E179" s="176"/>
      <c r="F179" s="176"/>
      <c r="G179" s="176"/>
      <c r="H179" s="176"/>
      <c r="I179" s="176"/>
    </row>
    <row r="180" spans="1:10" ht="24" customHeight="1">
      <c r="A180" s="257" t="s">
        <v>427</v>
      </c>
      <c r="B180" s="943" t="s">
        <v>600</v>
      </c>
      <c r="C180" s="943"/>
      <c r="D180" s="943"/>
      <c r="E180" s="943"/>
      <c r="F180" s="943"/>
      <c r="G180" s="943"/>
      <c r="H180" s="943"/>
      <c r="I180" s="943"/>
    </row>
    <row r="181" spans="1:10" ht="8.1" customHeight="1">
      <c r="A181" s="257"/>
      <c r="B181" s="176"/>
      <c r="C181" s="176"/>
      <c r="D181" s="176"/>
      <c r="E181" s="176"/>
      <c r="F181" s="176"/>
      <c r="G181" s="176"/>
      <c r="H181" s="176"/>
      <c r="I181" s="176"/>
    </row>
    <row r="182" spans="1:10" ht="90" customHeight="1">
      <c r="A182" s="257" t="s">
        <v>428</v>
      </c>
      <c r="B182" s="943" t="s">
        <v>601</v>
      </c>
      <c r="C182" s="943"/>
      <c r="D182" s="943"/>
      <c r="E182" s="943"/>
      <c r="F182" s="943"/>
      <c r="G182" s="943"/>
      <c r="H182" s="943"/>
      <c r="I182" s="943"/>
    </row>
    <row r="183" spans="1:10" ht="55.5" customHeight="1">
      <c r="A183" s="257" t="s">
        <v>439</v>
      </c>
      <c r="B183" s="949" t="s">
        <v>440</v>
      </c>
      <c r="C183" s="949"/>
      <c r="D183" s="949"/>
      <c r="E183" s="949"/>
      <c r="F183" s="949"/>
      <c r="G183" s="949"/>
      <c r="H183" s="949"/>
      <c r="I183" s="949"/>
    </row>
    <row r="184" spans="1:10" ht="31.5" customHeight="1">
      <c r="A184" s="257"/>
      <c r="B184" s="251"/>
      <c r="C184" s="251"/>
      <c r="D184" s="251"/>
      <c r="E184" s="251"/>
      <c r="F184" s="251"/>
      <c r="G184" s="251"/>
      <c r="H184" s="251"/>
      <c r="I184" s="251"/>
    </row>
    <row r="185" spans="1:10" ht="21" customHeight="1">
      <c r="A185" s="834" t="s">
        <v>403</v>
      </c>
      <c r="B185" s="834"/>
      <c r="C185" s="834"/>
      <c r="D185" s="834"/>
      <c r="E185" s="948" t="s">
        <v>403</v>
      </c>
      <c r="F185" s="948"/>
      <c r="G185" s="948"/>
      <c r="H185" s="948"/>
      <c r="I185" s="948"/>
      <c r="J185" s="69"/>
    </row>
    <row r="186" spans="1:10" ht="33" customHeight="1">
      <c r="A186" s="941" t="s">
        <v>404</v>
      </c>
      <c r="B186" s="941"/>
      <c r="C186" s="941"/>
      <c r="D186" s="941"/>
      <c r="E186" s="942" t="str">
        <f>E48</f>
        <v>(For &amp; On behalf of 0</v>
      </c>
      <c r="F186" s="942"/>
      <c r="G186" s="942"/>
      <c r="H186" s="942"/>
      <c r="I186" s="942"/>
      <c r="J186" s="69"/>
    </row>
    <row r="187" spans="1:10" ht="18.75" customHeight="1">
      <c r="A187" s="253" t="s">
        <v>405</v>
      </c>
      <c r="B187" s="253"/>
      <c r="C187" s="253"/>
      <c r="D187" s="253"/>
      <c r="E187" s="253"/>
      <c r="F187" s="253"/>
      <c r="G187" s="253"/>
      <c r="H187" s="253"/>
      <c r="I187" s="254" t="s">
        <v>441</v>
      </c>
      <c r="J187" s="69"/>
    </row>
    <row r="188" spans="1:10" ht="15.75">
      <c r="A188" s="253"/>
      <c r="B188" s="253"/>
      <c r="C188" s="253"/>
      <c r="D188" s="253"/>
      <c r="E188" s="253"/>
      <c r="F188" s="253"/>
      <c r="G188" s="253"/>
      <c r="H188" s="253"/>
      <c r="I188" s="254"/>
      <c r="J188" s="69"/>
    </row>
    <row r="189" spans="1:10" ht="53.25" customHeight="1">
      <c r="A189" s="257" t="s">
        <v>429</v>
      </c>
      <c r="B189" s="943" t="s">
        <v>442</v>
      </c>
      <c r="C189" s="943"/>
      <c r="D189" s="943"/>
      <c r="E189" s="943"/>
      <c r="F189" s="943"/>
      <c r="G189" s="943"/>
      <c r="H189" s="943"/>
      <c r="I189" s="943"/>
    </row>
    <row r="190" spans="1:10" ht="15.75">
      <c r="A190" s="255"/>
      <c r="B190" s="176"/>
      <c r="C190" s="176"/>
      <c r="D190" s="176"/>
      <c r="E190" s="176"/>
      <c r="F190" s="176"/>
      <c r="G190" s="176"/>
      <c r="H190" s="176"/>
      <c r="I190" s="176"/>
    </row>
    <row r="191" spans="1:10" ht="21.95" customHeight="1">
      <c r="A191" s="176"/>
      <c r="B191" s="250"/>
      <c r="C191" s="176"/>
      <c r="D191" s="176"/>
      <c r="E191" s="176"/>
      <c r="F191" s="250"/>
      <c r="G191" s="176"/>
      <c r="H191" s="176"/>
      <c r="I191" s="176"/>
    </row>
    <row r="192" spans="1:10" ht="21.95" customHeight="1">
      <c r="A192" s="176"/>
      <c r="B192" s="259" t="s">
        <v>443</v>
      </c>
      <c r="C192" s="259"/>
      <c r="D192" s="259"/>
      <c r="E192" s="259"/>
      <c r="F192" s="259" t="s">
        <v>443</v>
      </c>
      <c r="G192" s="259"/>
      <c r="H192" s="259"/>
      <c r="I192" s="259"/>
    </row>
    <row r="193" spans="1:9" ht="35.25" customHeight="1">
      <c r="A193" s="176"/>
      <c r="B193" s="944" t="s">
        <v>404</v>
      </c>
      <c r="C193" s="944"/>
      <c r="D193" s="944"/>
      <c r="E193" s="944"/>
      <c r="F193" s="944" t="str">
        <f>E48</f>
        <v>(For &amp; On behalf of 0</v>
      </c>
      <c r="G193" s="944"/>
      <c r="H193" s="944"/>
      <c r="I193" s="944"/>
    </row>
    <row r="194" spans="1:9" ht="21.95" customHeight="1">
      <c r="A194" s="176"/>
      <c r="B194" s="260"/>
      <c r="C194" s="255"/>
      <c r="D194" s="255"/>
      <c r="E194" s="255"/>
      <c r="F194" s="261"/>
      <c r="G194" s="261"/>
      <c r="H194" s="261"/>
      <c r="I194" s="261"/>
    </row>
    <row r="195" spans="1:9" ht="21.95" customHeight="1">
      <c r="A195" s="176"/>
      <c r="B195" s="834" t="s">
        <v>444</v>
      </c>
      <c r="C195" s="834"/>
      <c r="D195" s="834"/>
      <c r="E195" s="834"/>
      <c r="F195" s="834" t="s">
        <v>444</v>
      </c>
      <c r="G195" s="834"/>
      <c r="H195" s="834"/>
      <c r="I195" s="834"/>
    </row>
    <row r="196" spans="1:9" ht="21.95" customHeight="1">
      <c r="A196" s="176"/>
      <c r="B196" s="250"/>
      <c r="C196" s="255"/>
      <c r="D196" s="255"/>
      <c r="E196" s="255"/>
      <c r="F196" s="250"/>
      <c r="G196" s="255"/>
      <c r="H196" s="255"/>
      <c r="I196" s="255"/>
    </row>
    <row r="197" spans="1:9" ht="21.95" customHeight="1">
      <c r="A197" s="176"/>
      <c r="B197" s="250"/>
      <c r="C197" s="255"/>
      <c r="D197" s="255"/>
      <c r="E197" s="255"/>
      <c r="F197" s="250"/>
      <c r="G197" s="255"/>
      <c r="H197" s="255"/>
      <c r="I197" s="255"/>
    </row>
    <row r="198" spans="1:9" ht="24.75" customHeight="1">
      <c r="A198" s="176"/>
      <c r="B198" s="253" t="s">
        <v>445</v>
      </c>
      <c r="C198" s="262"/>
      <c r="D198" s="253"/>
      <c r="E198" s="253"/>
      <c r="F198" s="945" t="str">
        <f>"Name : "&amp; 'Names of Bidder'!D32</f>
        <v xml:space="preserve">Name : </v>
      </c>
      <c r="G198" s="946"/>
      <c r="H198" s="946"/>
      <c r="I198" s="946"/>
    </row>
    <row r="199" spans="1:9" ht="21.95" customHeight="1">
      <c r="A199" s="176"/>
      <c r="B199" s="253" t="s">
        <v>5</v>
      </c>
      <c r="C199" s="262"/>
      <c r="D199" s="253"/>
      <c r="E199" s="253"/>
      <c r="F199" s="945" t="str">
        <f>"Designation : " &amp; 'Names of Bidder'!D33</f>
        <v xml:space="preserve">Designation : </v>
      </c>
      <c r="G199" s="946"/>
      <c r="H199" s="946"/>
      <c r="I199" s="946"/>
    </row>
    <row r="200" spans="1:9" ht="21.95" customHeight="1">
      <c r="A200" s="176"/>
      <c r="B200" s="259"/>
      <c r="C200" s="255"/>
      <c r="D200" s="255"/>
      <c r="E200" s="255"/>
      <c r="F200" s="259"/>
      <c r="G200" s="255"/>
      <c r="H200" s="255"/>
      <c r="I200" s="255"/>
    </row>
    <row r="201" spans="1:9" ht="21.95" customHeight="1">
      <c r="A201" s="176"/>
      <c r="B201" s="834" t="s">
        <v>446</v>
      </c>
      <c r="C201" s="834"/>
      <c r="D201" s="834"/>
      <c r="E201" s="834"/>
      <c r="F201" s="834" t="s">
        <v>446</v>
      </c>
      <c r="G201" s="834"/>
      <c r="H201" s="834"/>
      <c r="I201" s="834"/>
    </row>
    <row r="202" spans="1:9" ht="21.95" customHeight="1">
      <c r="A202" s="176"/>
      <c r="B202" s="253" t="s">
        <v>445</v>
      </c>
      <c r="C202" s="253"/>
      <c r="D202" s="253"/>
      <c r="E202" s="253"/>
      <c r="F202" s="253" t="s">
        <v>445</v>
      </c>
      <c r="G202" s="259"/>
      <c r="H202" s="259"/>
      <c r="I202" s="259"/>
    </row>
    <row r="203" spans="1:9" ht="21.95" customHeight="1">
      <c r="A203" s="176"/>
      <c r="B203" s="253" t="s">
        <v>5</v>
      </c>
      <c r="C203" s="253"/>
      <c r="D203" s="253"/>
      <c r="E203" s="253"/>
      <c r="F203" s="253" t="s">
        <v>5</v>
      </c>
      <c r="G203" s="176"/>
      <c r="H203" s="176"/>
      <c r="I203" s="176"/>
    </row>
    <row r="204" spans="1:9" ht="21.95" customHeight="1">
      <c r="A204" s="176"/>
      <c r="B204" s="176"/>
      <c r="C204" s="176"/>
      <c r="D204" s="176"/>
      <c r="E204" s="176"/>
      <c r="F204" s="176"/>
      <c r="G204" s="176"/>
      <c r="H204" s="176"/>
      <c r="I204" s="176"/>
    </row>
    <row r="205" spans="1:9" ht="21.95" customHeight="1">
      <c r="A205" s="176"/>
      <c r="B205" s="834" t="s">
        <v>446</v>
      </c>
      <c r="C205" s="834"/>
      <c r="D205" s="834"/>
      <c r="E205" s="834"/>
      <c r="F205" s="834" t="s">
        <v>446</v>
      </c>
      <c r="G205" s="834"/>
      <c r="H205" s="834"/>
      <c r="I205" s="834"/>
    </row>
    <row r="206" spans="1:9" ht="21.95" customHeight="1">
      <c r="A206" s="176"/>
      <c r="B206" s="253" t="s">
        <v>445</v>
      </c>
      <c r="C206" s="253"/>
      <c r="D206" s="253"/>
      <c r="E206" s="253"/>
      <c r="F206" s="253" t="s">
        <v>445</v>
      </c>
      <c r="G206" s="259"/>
      <c r="H206" s="259"/>
      <c r="I206" s="259"/>
    </row>
    <row r="207" spans="1:9" ht="21.95" customHeight="1">
      <c r="A207" s="176"/>
      <c r="B207" s="253" t="s">
        <v>5</v>
      </c>
      <c r="C207" s="253"/>
      <c r="D207" s="253"/>
      <c r="E207" s="253"/>
      <c r="F207" s="253" t="s">
        <v>5</v>
      </c>
      <c r="G207" s="176"/>
      <c r="H207" s="176"/>
      <c r="I207" s="176"/>
    </row>
    <row r="208" spans="1:9" ht="21.95" customHeight="1">
      <c r="A208" s="176"/>
      <c r="B208" s="253"/>
      <c r="C208" s="253"/>
      <c r="D208" s="253"/>
      <c r="E208" s="253"/>
      <c r="F208" s="253"/>
      <c r="G208" s="176"/>
      <c r="H208" s="176"/>
      <c r="I208" s="176"/>
    </row>
    <row r="209" spans="1:9" ht="21.95" customHeight="1">
      <c r="A209" s="176"/>
      <c r="B209" s="253"/>
      <c r="C209" s="253"/>
      <c r="D209" s="253"/>
      <c r="E209" s="253"/>
      <c r="F209" s="253"/>
      <c r="G209" s="176"/>
      <c r="H209" s="176"/>
      <c r="I209" s="176"/>
    </row>
    <row r="210" spans="1:9" ht="21.95" customHeight="1">
      <c r="A210" s="176"/>
      <c r="B210" s="253"/>
      <c r="C210" s="253"/>
      <c r="D210" s="253"/>
      <c r="E210" s="253"/>
      <c r="F210" s="253"/>
      <c r="G210" s="176"/>
      <c r="H210" s="176"/>
      <c r="I210" s="176"/>
    </row>
    <row r="211" spans="1:9" ht="21.95" customHeight="1">
      <c r="A211" s="176"/>
      <c r="B211" s="253"/>
      <c r="C211" s="253"/>
      <c r="D211" s="253"/>
      <c r="E211" s="253"/>
      <c r="F211" s="253"/>
      <c r="G211" s="176"/>
      <c r="H211" s="176"/>
      <c r="I211" s="176"/>
    </row>
    <row r="212" spans="1:9" ht="21.95" customHeight="1">
      <c r="A212" s="176"/>
      <c r="B212" s="253"/>
      <c r="C212" s="253"/>
      <c r="D212" s="253"/>
      <c r="E212" s="253"/>
      <c r="F212" s="253"/>
      <c r="G212" s="176"/>
      <c r="H212" s="176"/>
      <c r="I212" s="176"/>
    </row>
    <row r="213" spans="1:9" ht="21.95" customHeight="1">
      <c r="A213" s="176"/>
      <c r="B213" s="253"/>
      <c r="C213" s="253"/>
      <c r="D213" s="253"/>
      <c r="E213" s="253"/>
      <c r="F213" s="253"/>
      <c r="G213" s="176"/>
      <c r="H213" s="176"/>
      <c r="I213" s="176"/>
    </row>
    <row r="214" spans="1:9" ht="21.95" customHeight="1">
      <c r="A214" s="176"/>
      <c r="B214" s="253"/>
      <c r="C214" s="253"/>
      <c r="D214" s="253"/>
      <c r="E214" s="253"/>
      <c r="F214" s="253"/>
      <c r="G214" s="176"/>
      <c r="H214" s="176"/>
      <c r="I214" s="176"/>
    </row>
    <row r="215" spans="1:9" ht="21.95" customHeight="1">
      <c r="A215" s="176"/>
      <c r="B215" s="253"/>
      <c r="C215" s="253"/>
      <c r="D215" s="253"/>
      <c r="E215" s="253"/>
      <c r="F215" s="253"/>
      <c r="G215" s="176"/>
      <c r="H215" s="176"/>
      <c r="I215" s="176"/>
    </row>
    <row r="216" spans="1:9" ht="21.95" customHeight="1">
      <c r="A216" s="176"/>
      <c r="B216" s="253"/>
      <c r="C216" s="253"/>
      <c r="D216" s="253"/>
      <c r="E216" s="253"/>
      <c r="F216" s="253"/>
      <c r="G216" s="176"/>
      <c r="H216" s="176"/>
      <c r="I216" s="176"/>
    </row>
    <row r="217" spans="1:9" ht="21.95" customHeight="1">
      <c r="A217" s="176"/>
      <c r="B217" s="253"/>
      <c r="C217" s="253"/>
      <c r="D217" s="253"/>
      <c r="E217" s="253"/>
      <c r="F217" s="253"/>
      <c r="G217" s="176"/>
      <c r="H217" s="176"/>
      <c r="I217" s="176"/>
    </row>
    <row r="218" spans="1:9" ht="21.95" customHeight="1">
      <c r="A218" s="176"/>
      <c r="B218" s="253"/>
      <c r="C218" s="253"/>
      <c r="D218" s="253"/>
      <c r="E218" s="253"/>
      <c r="F218" s="253"/>
      <c r="G218" s="176"/>
      <c r="H218" s="176"/>
      <c r="I218" s="176"/>
    </row>
    <row r="219" spans="1:9" ht="21.95" customHeight="1">
      <c r="A219" s="176"/>
      <c r="B219" s="253"/>
      <c r="C219" s="253"/>
      <c r="D219" s="253"/>
      <c r="E219" s="253"/>
      <c r="F219" s="253"/>
      <c r="G219" s="176"/>
      <c r="H219" s="176"/>
      <c r="I219" s="176"/>
    </row>
    <row r="220" spans="1:9" ht="15.75" customHeight="1">
      <c r="A220" s="176"/>
      <c r="B220" s="253"/>
      <c r="C220" s="253"/>
      <c r="D220" s="253"/>
      <c r="E220" s="253"/>
      <c r="F220" s="253"/>
      <c r="G220" s="176"/>
      <c r="H220" s="176"/>
      <c r="I220" s="176"/>
    </row>
    <row r="221" spans="1:9" ht="15.75">
      <c r="A221" s="263"/>
      <c r="B221" s="263"/>
      <c r="C221" s="263"/>
      <c r="D221" s="263"/>
      <c r="E221" s="263"/>
      <c r="F221" s="263"/>
      <c r="G221" s="263"/>
      <c r="H221" s="263"/>
      <c r="I221" s="263"/>
    </row>
    <row r="222" spans="1:9" ht="15.75">
      <c r="A222" s="253" t="s">
        <v>405</v>
      </c>
      <c r="B222" s="253"/>
      <c r="C222" s="253"/>
      <c r="D222" s="253"/>
      <c r="E222" s="253"/>
      <c r="F222" s="253"/>
      <c r="G222" s="253"/>
      <c r="H222" s="253"/>
      <c r="I222" s="254" t="s">
        <v>447</v>
      </c>
    </row>
    <row r="223" spans="1:9" ht="15.75">
      <c r="A223" s="176"/>
      <c r="B223" s="176"/>
      <c r="C223" s="176"/>
      <c r="D223" s="176"/>
      <c r="E223" s="176"/>
      <c r="F223" s="176"/>
      <c r="G223" s="176"/>
      <c r="H223" s="176"/>
      <c r="I223" s="176"/>
    </row>
    <row r="224" spans="1:9" ht="15.75">
      <c r="A224" s="176"/>
      <c r="B224" s="176"/>
      <c r="C224" s="176"/>
      <c r="D224" s="176"/>
      <c r="E224" s="176"/>
      <c r="F224" s="176"/>
      <c r="G224" s="176"/>
      <c r="H224" s="176"/>
      <c r="I224" s="176"/>
    </row>
    <row r="225" spans="1:9" ht="15.75">
      <c r="A225" s="176"/>
      <c r="B225" s="176"/>
      <c r="C225" s="176"/>
      <c r="D225" s="176"/>
      <c r="E225" s="176"/>
      <c r="F225" s="176"/>
      <c r="G225" s="176"/>
      <c r="H225" s="176"/>
      <c r="I225" s="176"/>
    </row>
    <row r="226" spans="1:9" ht="15.75">
      <c r="A226" s="176"/>
      <c r="B226" s="176"/>
      <c r="C226" s="176"/>
      <c r="D226" s="176"/>
      <c r="E226" s="176"/>
      <c r="F226" s="176"/>
      <c r="G226" s="176"/>
      <c r="H226" s="176"/>
      <c r="I226" s="176"/>
    </row>
    <row r="227" spans="1:9" ht="15.75">
      <c r="A227" s="176"/>
      <c r="B227" s="176"/>
      <c r="C227" s="176"/>
      <c r="D227" s="176"/>
      <c r="E227" s="176"/>
      <c r="F227" s="176"/>
      <c r="G227" s="176"/>
      <c r="H227" s="176"/>
      <c r="I227" s="176"/>
    </row>
    <row r="228" spans="1:9" ht="15.75">
      <c r="A228" s="176"/>
      <c r="B228" s="176"/>
      <c r="C228" s="176"/>
      <c r="D228" s="176"/>
      <c r="E228" s="176"/>
      <c r="F228" s="176"/>
      <c r="G228" s="176"/>
      <c r="H228" s="176"/>
      <c r="I228" s="176"/>
    </row>
    <row r="229" spans="1:9" ht="15.75">
      <c r="A229" s="176"/>
      <c r="B229" s="176"/>
      <c r="C229" s="176"/>
      <c r="D229" s="176"/>
      <c r="E229" s="176"/>
      <c r="F229" s="176"/>
      <c r="G229" s="176"/>
      <c r="H229" s="176"/>
      <c r="I229" s="176"/>
    </row>
    <row r="230" spans="1:9" ht="15.75">
      <c r="A230" s="176"/>
      <c r="B230" s="176"/>
      <c r="C230" s="176"/>
      <c r="D230" s="176"/>
      <c r="E230" s="176"/>
      <c r="F230" s="176"/>
      <c r="G230" s="176"/>
      <c r="H230" s="176"/>
      <c r="I230" s="176"/>
    </row>
    <row r="231" spans="1:9" ht="15.75">
      <c r="A231" s="176"/>
      <c r="B231" s="176"/>
      <c r="C231" s="176"/>
      <c r="D231" s="176"/>
      <c r="E231" s="176"/>
      <c r="F231" s="176"/>
      <c r="G231" s="176"/>
      <c r="H231" s="176"/>
      <c r="I231" s="176"/>
    </row>
    <row r="232" spans="1:9" ht="15.75">
      <c r="A232" s="176"/>
      <c r="B232" s="176"/>
      <c r="C232" s="176"/>
      <c r="D232" s="176"/>
      <c r="E232" s="176"/>
      <c r="F232" s="176"/>
      <c r="G232" s="176"/>
      <c r="H232" s="176"/>
      <c r="I232" s="176"/>
    </row>
    <row r="233" spans="1:9" ht="15.75">
      <c r="A233" s="176"/>
      <c r="B233" s="176"/>
      <c r="C233" s="176"/>
      <c r="D233" s="176"/>
      <c r="E233" s="176"/>
      <c r="F233" s="176"/>
      <c r="G233" s="176"/>
      <c r="H233" s="176"/>
      <c r="I233" s="176"/>
    </row>
    <row r="234" spans="1:9" ht="15.75">
      <c r="A234" s="176"/>
      <c r="B234" s="176"/>
      <c r="C234" s="176"/>
      <c r="D234" s="176"/>
      <c r="E234" s="176"/>
      <c r="F234" s="176"/>
      <c r="G234" s="176"/>
      <c r="H234" s="176"/>
      <c r="I234" s="176"/>
    </row>
    <row r="235" spans="1:9" ht="15.75">
      <c r="A235" s="176"/>
      <c r="B235" s="176"/>
      <c r="C235" s="176"/>
      <c r="D235" s="176"/>
      <c r="E235" s="176"/>
      <c r="F235" s="176"/>
      <c r="G235" s="176"/>
      <c r="H235" s="176"/>
      <c r="I235" s="176"/>
    </row>
  </sheetData>
  <customSheetViews>
    <customSheetView guid="{B7CC3635-BEA1-4EB6-9397-ABEDC5D04D5E}" scale="120" showPageBreaks="1" showGridLines="0" printArea="1" state="hidden" view="pageBreakPreview" topLeftCell="A133">
      <selection activeCell="A45" sqref="A45:I45"/>
      <rowBreaks count="7" manualBreakCount="7">
        <brk id="49"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1"/>
      <headerFooter alignWithMargins="0">
        <oddFooter>&amp;C&amp;A</oddFooter>
      </headerFooter>
    </customSheetView>
    <customSheetView guid="{7518E083-431A-45D0-A3DD-DF0866826B90}" scale="120" showPageBreaks="1" showGridLines="0" printArea="1" view="pageBreakPreview" topLeftCell="A133">
      <selection activeCell="A45" sqref="A45:I45"/>
      <rowBreaks count="7" manualBreakCount="7">
        <brk id="49"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2"/>
      <headerFooter alignWithMargins="0">
        <oddFooter>&amp;C&amp;A</oddFooter>
      </headerFooter>
    </customSheetView>
    <customSheetView guid="{CD28740F-9825-447C-B887-B18F0232D126}" scale="120" showPageBreaks="1" showGridLines="0" printArea="1" view="pageBreakPreview">
      <selection activeCell="A45" sqref="A45:I45"/>
      <rowBreaks count="7" manualBreakCount="7">
        <brk id="49"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3"/>
      <headerFooter alignWithMargins="0">
        <oddFooter>&amp;C&amp;A</oddFooter>
      </headerFooter>
    </customSheetView>
    <customSheetView guid="{012A8702-091E-4FD1-8E26-12B65B8B3B8C}" scale="120" showPageBreaks="1" showGridLines="0" printArea="1" view="pageBreakPreview">
      <selection activeCell="B2" sqref="B2:I2"/>
      <rowBreaks count="7" manualBreakCount="7">
        <brk id="49"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4"/>
      <headerFooter alignWithMargins="0">
        <oddFooter>&amp;C&amp;A</oddFooter>
      </headerFooter>
    </customSheetView>
    <customSheetView guid="{0D490C87-B003-4943-9825-ACE0B8E7CC06}" scale="120" showPageBreaks="1" showGridLines="0" printArea="1" view="pageBreakPreview" topLeftCell="A46">
      <selection activeCell="A50" sqref="A50:I50"/>
      <rowBreaks count="7" manualBreakCount="7">
        <brk id="49"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5"/>
      <headerFooter alignWithMargins="0">
        <oddFooter>&amp;C&amp;A</oddFooter>
      </headerFooter>
    </customSheetView>
    <customSheetView guid="{4D67A8FB-66CE-4EFD-8932-C754BE25ED43}" scale="120" showPageBreaks="1" showGridLines="0" printArea="1" view="pageBreakPreview" topLeftCell="A10">
      <selection activeCell="L6" sqref="L6"/>
      <rowBreaks count="7" manualBreakCount="7">
        <brk id="49"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6"/>
      <headerFooter alignWithMargins="0">
        <oddFooter>&amp;C&amp;A</oddFooter>
      </headerFooter>
    </customSheetView>
    <customSheetView guid="{B07CB001-8FAF-40AD-8AD5-A65A64B33B35}" scale="120" showPageBreaks="1" showGridLines="0" printArea="1" view="pageBreakPreview">
      <selection activeCell="L6" sqref="L6"/>
      <rowBreaks count="7" manualBreakCount="7">
        <brk id="49"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7"/>
      <headerFooter alignWithMargins="0">
        <oddFooter>&amp;C&amp;A</oddFooter>
      </headerFooter>
    </customSheetView>
    <customSheetView guid="{8CF338B0-8CA3-4AF4-816D-CB7A6D8E33BC}" scale="120" showPageBreaks="1" showGridLines="0" printArea="1" view="pageBreakPreview" topLeftCell="A58">
      <selection activeCell="M46" sqref="M46"/>
      <rowBreaks count="7" manualBreakCount="7">
        <brk id="49"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8"/>
      <headerFooter alignWithMargins="0">
        <oddFooter>&amp;C&amp;A</oddFooter>
      </headerFooter>
    </customSheetView>
    <customSheetView guid="{D05C69EC-C4A6-4AED-AFBA-A3044FD4B3FB}" scale="120" showPageBreaks="1" showGridLines="0" printArea="1" view="pageBreakPreview" topLeftCell="A19">
      <selection activeCell="M46" sqref="M46"/>
      <rowBreaks count="7" manualBreakCount="7">
        <brk id="49"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9"/>
      <headerFooter alignWithMargins="0">
        <oddFooter>&amp;C&amp;A</oddFooter>
      </headerFooter>
    </customSheetView>
    <customSheetView guid="{BE615921-12B2-47E1-81BB-292B559B4C46}" scale="120" showPageBreaks="1" showGridLines="0" printArea="1" view="pageBreakPreview" topLeftCell="A49">
      <selection activeCell="A56" sqref="A56:I56"/>
      <rowBreaks count="7" manualBreakCount="7">
        <brk id="49"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10"/>
      <headerFooter alignWithMargins="0">
        <oddFooter>&amp;C&amp;A</oddFooter>
      </headerFooter>
    </customSheetView>
    <customSheetView guid="{13A93EBF-985A-49FD-9FE0-DC75D238EC8C}" scale="120" showPageBreaks="1" showGridLines="0" printArea="1" view="pageBreakPreview" topLeftCell="A130">
      <selection activeCell="J68" sqref="J68"/>
      <rowBreaks count="7" manualBreakCount="7">
        <brk id="49"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11"/>
      <headerFooter alignWithMargins="0">
        <oddFooter>&amp;C&amp;A</oddFooter>
      </headerFooter>
    </customSheetView>
    <customSheetView guid="{1E2D7167-D6B7-4690-9A83-BF768C4223A4}" showPageBreaks="1" showGridLines="0" printArea="1" view="pageBreakPreview" topLeftCell="A67">
      <selection activeCell="B75" sqref="B75:I75"/>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12"/>
      <headerFooter alignWithMargins="0">
        <oddFooter>&amp;C&amp;A</oddFooter>
      </headerFooter>
    </customSheetView>
    <customSheetView guid="{7A88FC7A-7690-48AB-B789-172043AFADC8}" showPageBreaks="1" printArea="1" view="pageBreakPreview" topLeftCell="A172">
      <selection activeCell="B75" sqref="B75:I75"/>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13"/>
      <headerFooter alignWithMargins="0">
        <oddFooter>&amp;C&amp;A</oddFooter>
      </headerFooter>
    </customSheetView>
    <customSheetView guid="{CB7CD015-9A92-451A-BEF4-2BC98E3768DD}" showPageBreaks="1" printArea="1" view="pageBreakPreview" topLeftCell="A61">
      <selection activeCell="A50" sqref="A50:I50"/>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14"/>
      <headerFooter alignWithMargins="0">
        <oddFooter>&amp;C&amp;A</oddFooter>
      </headerFooter>
    </customSheetView>
    <customSheetView guid="{44C1C443-3199-4288-884A-D16AF7B2CD69}" showPageBreaks="1" printArea="1" view="pageBreakPreview" topLeftCell="A61">
      <selection activeCell="A50" sqref="A50:I50"/>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15"/>
      <headerFooter alignWithMargins="0">
        <oddFooter>&amp;C&amp;A</oddFooter>
      </headerFooter>
    </customSheetView>
    <customSheetView guid="{82E8A0F5-0020-4355-95CF-28601763A783}" showPageBreaks="1" printArea="1" view="pageBreakPreview" topLeftCell="A163">
      <selection activeCell="A50" sqref="A50:I50"/>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16"/>
      <headerFooter alignWithMargins="0">
        <oddFooter>&amp;C&amp;A</oddFooter>
      </headerFooter>
    </customSheetView>
    <customSheetView guid="{240327DD-375F-45D4-BA52-89AFD79FE6A1}" showPageBreaks="1" printArea="1" view="pageBreakPreview" topLeftCell="A55">
      <selection activeCell="A50" sqref="A50:I50"/>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17"/>
      <headerFooter alignWithMargins="0">
        <oddFooter>&amp;C&amp;A</oddFooter>
      </headerFooter>
    </customSheetView>
    <customSheetView guid="{DC28ED1E-3E35-4094-9C2B-5C0A1C1D459C}">
      <selection activeCell="K146" sqref="K146"/>
      <rowBreaks count="2" manualBreakCount="2">
        <brk id="92" max="8" man="1"/>
        <brk id="138" max="8" man="1"/>
      </rowBreaks>
      <pageMargins left="0.75" right="0.75" top="0.68" bottom="0.19" header="0.5" footer="0.15"/>
      <printOptions horizontalCentered="1"/>
      <pageSetup paperSize="9" orientation="portrait" r:id="rId18"/>
      <headerFooter alignWithMargins="0">
        <oddFooter>&amp;C&amp;A</oddFooter>
      </headerFooter>
    </customSheetView>
    <customSheetView guid="{7A9EA6D6-4DDF-43D9-92E6-C6AFAD14E266}" topLeftCell="A67">
      <selection activeCell="K146" sqref="K146"/>
      <rowBreaks count="2" manualBreakCount="2">
        <brk id="92" max="8" man="1"/>
        <brk id="138" max="8" man="1"/>
      </rowBreaks>
      <pageMargins left="0.75" right="0.75" top="0.68" bottom="0.19" header="0.5" footer="0.15"/>
      <printOptions horizontalCentered="1"/>
      <pageSetup paperSize="9" orientation="portrait" r:id="rId19"/>
      <headerFooter alignWithMargins="0">
        <oddFooter>&amp;C&amp;A</oddFooter>
      </headerFooter>
    </customSheetView>
    <customSheetView guid="{494F6778-23FE-4AAC-B37D-6C7543FC13B9}" topLeftCell="A37">
      <selection activeCell="L214" sqref="L214"/>
      <rowBreaks count="2" manualBreakCount="2">
        <brk id="92" max="8" man="1"/>
        <brk id="138" max="8" man="1"/>
      </rowBreaks>
      <pageMargins left="0.75" right="0.75" top="0.68" bottom="0.19" header="0.5" footer="0.15"/>
      <printOptions horizontalCentered="1"/>
      <pageSetup paperSize="9" orientation="portrait" r:id="rId20"/>
      <headerFooter alignWithMargins="0">
        <oddFooter>&amp;C&amp;A</oddFooter>
      </headerFooter>
    </customSheetView>
    <customSheetView guid="{F9FE2C60-2849-4C32-B532-2B1A89FFA9CD}" topLeftCell="A7">
      <selection activeCell="A50" sqref="A50:I50"/>
      <rowBreaks count="2" manualBreakCount="2">
        <brk id="92" max="8" man="1"/>
        <brk id="138" max="8" man="1"/>
      </rowBreaks>
      <pageMargins left="0.75" right="0.75" top="0.68" bottom="0.19" header="0.5" footer="0.15"/>
      <printOptions horizontalCentered="1"/>
      <pageSetup paperSize="9" orientation="portrait" r:id="rId21"/>
      <headerFooter alignWithMargins="0">
        <oddFooter>&amp;C&amp;A</oddFooter>
      </headerFooter>
    </customSheetView>
    <customSheetView guid="{FE4EC9C4-31B9-4D40-8323-5B16C3BC840F}" showPageBreaks="1" printArea="1" view="pageBreakPreview" topLeftCell="A202">
      <selection activeCell="A50" sqref="A50:I50"/>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22"/>
      <headerFooter alignWithMargins="0">
        <oddFooter>&amp;C&amp;A</oddFooter>
      </headerFooter>
    </customSheetView>
    <customSheetView guid="{82C64B11-1F50-45B5-B7BB-9F1DC733C833}" showPageBreaks="1" printArea="1" view="pageBreakPreview" topLeftCell="A46">
      <selection activeCell="B75" sqref="B75:C75"/>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23"/>
      <headerFooter alignWithMargins="0">
        <oddFooter>&amp;C&amp;A</oddFooter>
      </headerFooter>
    </customSheetView>
    <customSheetView guid="{CFBF18EC-8277-4311-991B-395AF21BB33B}" showPageBreaks="1" showGridLines="0" printArea="1" view="pageBreakPreview" topLeftCell="A67">
      <selection activeCell="B75" sqref="B75:I75"/>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24"/>
      <headerFooter alignWithMargins="0">
        <oddFooter>&amp;C&amp;A</oddFooter>
      </headerFooter>
    </customSheetView>
    <customSheetView guid="{AA750348-930C-43DE-ADD0-8D60980F5013}" showPageBreaks="1" showGridLines="0" printArea="1" view="pageBreakPreview" topLeftCell="A67">
      <selection activeCell="B75" sqref="B75:I75"/>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25"/>
      <headerFooter alignWithMargins="0">
        <oddFooter>&amp;C&amp;A</oddFooter>
      </headerFooter>
    </customSheetView>
    <customSheetView guid="{14C32814-5A59-4863-9FB1-822FBB75D7D1}" showPageBreaks="1" showGridLines="0" printArea="1" view="pageBreakPreview" topLeftCell="A16">
      <selection activeCell="C79" sqref="C79:I79"/>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26"/>
      <headerFooter alignWithMargins="0">
        <oddFooter>&amp;C&amp;A</oddFooter>
      </headerFooter>
    </customSheetView>
    <customSheetView guid="{1F125E51-1799-42D0-B41E-DC039BB17D59}" scale="120" showPageBreaks="1" showGridLines="0" printArea="1" view="pageBreakPreview" topLeftCell="A145">
      <selection activeCell="M46" sqref="M46"/>
      <rowBreaks count="8" manualBreakCount="8">
        <brk id="49" max="8" man="1"/>
        <brk id="75"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27"/>
      <headerFooter alignWithMargins="0">
        <oddFooter>&amp;C&amp;A</oddFooter>
      </headerFooter>
    </customSheetView>
    <customSheetView guid="{77353208-2D17-4D2E-ADE3-4F168F350B73}" scale="120" showPageBreaks="1" showGridLines="0" printArea="1" view="pageBreakPreview">
      <selection activeCell="L6" sqref="L6"/>
      <rowBreaks count="8" manualBreakCount="8">
        <brk id="49" max="8" man="1"/>
        <brk id="75"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28"/>
      <headerFooter alignWithMargins="0">
        <oddFooter>&amp;C&amp;A</oddFooter>
      </headerFooter>
    </customSheetView>
    <customSheetView guid="{010B040B-83D1-42E5-9354-A9BE9113BDAC}" scale="120" showPageBreaks="1" showGridLines="0" printArea="1" view="pageBreakPreview">
      <selection activeCell="B2" sqref="B2:I2"/>
      <rowBreaks count="7" manualBreakCount="7">
        <brk id="49"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29"/>
      <headerFooter alignWithMargins="0">
        <oddFooter>&amp;C&amp;A</oddFooter>
      </headerFooter>
    </customSheetView>
    <customSheetView guid="{FC200EB0-6614-47DB-96CE-7610471486D9}" scale="120" showPageBreaks="1" showGridLines="0" printArea="1" view="pageBreakPreview" topLeftCell="A163">
      <selection activeCell="B2" sqref="B2:I2"/>
      <rowBreaks count="7" manualBreakCount="7">
        <brk id="49"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30"/>
      <headerFooter alignWithMargins="0">
        <oddFooter>&amp;C&amp;A</oddFooter>
      </headerFooter>
    </customSheetView>
    <customSheetView guid="{35C772BD-8F05-4A18-BEC8-6AF744E22539}" scale="120" showPageBreaks="1" showGridLines="0" printArea="1" view="pageBreakPreview" topLeftCell="A40">
      <selection activeCell="B2" sqref="B2:I2"/>
      <rowBreaks count="7" manualBreakCount="7">
        <brk id="49"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31"/>
      <headerFooter alignWithMargins="0">
        <oddFooter>&amp;C&amp;A</oddFooter>
      </headerFooter>
    </customSheetView>
    <customSheetView guid="{FADCBE67-C557-4BB1-9129-D4D2EFCC4742}" scale="120" showPageBreaks="1" showGridLines="0" printArea="1" view="pageBreakPreview" topLeftCell="A133">
      <selection activeCell="A45" sqref="A45:I45"/>
      <rowBreaks count="7" manualBreakCount="7">
        <brk id="49"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32"/>
      <headerFooter alignWithMargins="0">
        <oddFooter>&amp;C&amp;A</oddFooter>
      </headerFooter>
    </customSheetView>
    <customSheetView guid="{E1B28BB1-ED8F-4C22-9AA1-AB162FCA7917}" scale="120" showPageBreaks="1" showGridLines="0" printArea="1" state="hidden" view="pageBreakPreview" topLeftCell="A133">
      <selection activeCell="A45" sqref="A45:I45"/>
      <rowBreaks count="7" manualBreakCount="7">
        <brk id="49" max="8" man="1"/>
        <brk id="76" max="8" man="1"/>
        <brk id="94" max="8" man="1"/>
        <brk id="117" max="8" man="1"/>
        <brk id="140" max="8" man="1"/>
        <brk id="158" max="8" man="1"/>
        <brk id="187" max="8" man="1"/>
      </rowBreaks>
      <pageMargins left="0.75" right="0.75" top="0.68" bottom="0.19" header="0.5" footer="0.15"/>
      <printOptions horizontalCentered="1"/>
      <pageSetup paperSize="9" scale="91" orientation="portrait" r:id="rId33"/>
      <headerFooter alignWithMargins="0">
        <oddFooter>&amp;C&amp;A</oddFooter>
      </headerFooter>
    </customSheetView>
  </customSheetViews>
  <mergeCells count="124">
    <mergeCell ref="A1:I1"/>
    <mergeCell ref="B2:I2"/>
    <mergeCell ref="B3:I3"/>
    <mergeCell ref="B4:I4"/>
    <mergeCell ref="B5:I5"/>
    <mergeCell ref="B6:I6"/>
    <mergeCell ref="A37:I37"/>
    <mergeCell ref="A50:I50"/>
    <mergeCell ref="A54:I54"/>
    <mergeCell ref="A40:I40"/>
    <mergeCell ref="A41:I41"/>
    <mergeCell ref="A42:I42"/>
    <mergeCell ref="A43:I43"/>
    <mergeCell ref="A44:I44"/>
    <mergeCell ref="A45:I45"/>
    <mergeCell ref="A31:I31"/>
    <mergeCell ref="A32:I32"/>
    <mergeCell ref="A33:I33"/>
    <mergeCell ref="A34:I34"/>
    <mergeCell ref="A35:I35"/>
    <mergeCell ref="A36:I36"/>
    <mergeCell ref="A38:I38"/>
    <mergeCell ref="A39:I39"/>
    <mergeCell ref="A58:I58"/>
    <mergeCell ref="B60:I60"/>
    <mergeCell ref="C62:I62"/>
    <mergeCell ref="C64:I64"/>
    <mergeCell ref="E47:I47"/>
    <mergeCell ref="A48:D48"/>
    <mergeCell ref="E48:I48"/>
    <mergeCell ref="A47:D47"/>
    <mergeCell ref="C66:I66"/>
    <mergeCell ref="A52:I52"/>
    <mergeCell ref="A56:I56"/>
    <mergeCell ref="B68:I68"/>
    <mergeCell ref="A70:I70"/>
    <mergeCell ref="B72:I72"/>
    <mergeCell ref="A74:D74"/>
    <mergeCell ref="E74:I74"/>
    <mergeCell ref="A75:D75"/>
    <mergeCell ref="E75:I75"/>
    <mergeCell ref="C77:I77"/>
    <mergeCell ref="C79:I79"/>
    <mergeCell ref="C81:I81"/>
    <mergeCell ref="C83:I83"/>
    <mergeCell ref="C85:I85"/>
    <mergeCell ref="C87:I87"/>
    <mergeCell ref="A91:D91"/>
    <mergeCell ref="E91:I91"/>
    <mergeCell ref="A92:D92"/>
    <mergeCell ref="E92:I92"/>
    <mergeCell ref="C89:I89"/>
    <mergeCell ref="B90:I90"/>
    <mergeCell ref="A95:I95"/>
    <mergeCell ref="B97:I97"/>
    <mergeCell ref="B99:I99"/>
    <mergeCell ref="B101:I101"/>
    <mergeCell ref="A103:I103"/>
    <mergeCell ref="B105:I105"/>
    <mergeCell ref="B107:I107"/>
    <mergeCell ref="A109:I109"/>
    <mergeCell ref="B111:I111"/>
    <mergeCell ref="A114:D114"/>
    <mergeCell ref="E114:I114"/>
    <mergeCell ref="A115:D115"/>
    <mergeCell ref="E115:I115"/>
    <mergeCell ref="B112:I112"/>
    <mergeCell ref="B118:I118"/>
    <mergeCell ref="A120:I120"/>
    <mergeCell ref="B122:I122"/>
    <mergeCell ref="B124:I124"/>
    <mergeCell ref="A126:I126"/>
    <mergeCell ref="A128:I128"/>
    <mergeCell ref="A130:I130"/>
    <mergeCell ref="B132:I132"/>
    <mergeCell ref="B134:I134"/>
    <mergeCell ref="A137:D137"/>
    <mergeCell ref="E137:I137"/>
    <mergeCell ref="A138:D138"/>
    <mergeCell ref="E138:I138"/>
    <mergeCell ref="B159:I159"/>
    <mergeCell ref="B142:I142"/>
    <mergeCell ref="B143:I143"/>
    <mergeCell ref="B144:I144"/>
    <mergeCell ref="B145:I145"/>
    <mergeCell ref="B146:I146"/>
    <mergeCell ref="B148:I148"/>
    <mergeCell ref="B147:I147"/>
    <mergeCell ref="B149:I149"/>
    <mergeCell ref="B150:I150"/>
    <mergeCell ref="B152:I152"/>
    <mergeCell ref="A155:D155"/>
    <mergeCell ref="E155:I155"/>
    <mergeCell ref="A156:D156"/>
    <mergeCell ref="E156:I156"/>
    <mergeCell ref="B151:I151"/>
    <mergeCell ref="B161:I161"/>
    <mergeCell ref="A166:I166"/>
    <mergeCell ref="A168:I168"/>
    <mergeCell ref="A170:I170"/>
    <mergeCell ref="A185:D185"/>
    <mergeCell ref="E185:I185"/>
    <mergeCell ref="B180:I180"/>
    <mergeCell ref="B183:I183"/>
    <mergeCell ref="B163:I163"/>
    <mergeCell ref="B164:I164"/>
    <mergeCell ref="B172:I172"/>
    <mergeCell ref="B174:I174"/>
    <mergeCell ref="B176:I176"/>
    <mergeCell ref="B178:I178"/>
    <mergeCell ref="B201:E201"/>
    <mergeCell ref="F201:I201"/>
    <mergeCell ref="B205:E205"/>
    <mergeCell ref="F205:I205"/>
    <mergeCell ref="A186:D186"/>
    <mergeCell ref="E186:I186"/>
    <mergeCell ref="B189:I189"/>
    <mergeCell ref="B182:I182"/>
    <mergeCell ref="F193:I193"/>
    <mergeCell ref="B195:E195"/>
    <mergeCell ref="F198:I198"/>
    <mergeCell ref="F199:I199"/>
    <mergeCell ref="F195:I195"/>
    <mergeCell ref="B193:E193"/>
  </mergeCells>
  <printOptions horizontalCentered="1"/>
  <pageMargins left="0.75" right="0.75" top="0.68" bottom="0.19" header="0.5" footer="0.15"/>
  <pageSetup paperSize="9" scale="91" orientation="portrait" r:id="rId34"/>
  <headerFooter alignWithMargins="0">
    <oddFooter>&amp;C&amp;A</oddFooter>
  </headerFooter>
  <rowBreaks count="7" manualBreakCount="7">
    <brk id="49" max="8" man="1"/>
    <brk id="76" max="8" man="1"/>
    <brk id="94" max="8" man="1"/>
    <brk id="117" max="8" man="1"/>
    <brk id="140" max="8" man="1"/>
    <brk id="158" max="8" man="1"/>
    <brk id="187" max="8" man="1"/>
  </rowBreaks>
  <drawing r:id="rId3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indexed="24"/>
  </sheetPr>
  <dimension ref="A1:AE112"/>
  <sheetViews>
    <sheetView showGridLines="0" view="pageBreakPreview" topLeftCell="A9" zoomScale="115" zoomScaleNormal="100" zoomScaleSheetLayoutView="115" workbookViewId="0">
      <selection activeCell="R14" sqref="R14"/>
    </sheetView>
  </sheetViews>
  <sheetFormatPr defaultRowHeight="16.5"/>
  <cols>
    <col min="1" max="1" width="12.140625" style="30" customWidth="1"/>
    <col min="2" max="2" width="20.5703125" style="30" customWidth="1"/>
    <col min="3" max="3" width="11.42578125" style="30" customWidth="1"/>
    <col min="4" max="4" width="14" style="30" customWidth="1"/>
    <col min="5" max="5" width="39.28515625" style="30" customWidth="1"/>
    <col min="6" max="6" width="0" style="217" hidden="1" customWidth="1"/>
    <col min="7" max="7" width="9.140625" style="217"/>
    <col min="8" max="8" width="0" style="217" hidden="1" customWidth="1"/>
    <col min="9" max="31" width="9.140625" style="217"/>
    <col min="32" max="16384" width="9.140625" style="26"/>
  </cols>
  <sheetData>
    <row r="1" spans="1:31">
      <c r="A1" s="22" t="str">
        <f>Basic!A3&amp;Basic!B3</f>
        <v>Specification No. :CC/NT/W-MISC/DOM/A06/26/08429</v>
      </c>
      <c r="B1" s="23"/>
      <c r="C1" s="23"/>
      <c r="D1" s="23"/>
      <c r="E1" s="24" t="str">
        <f>"Attachment-15 "</f>
        <v xml:space="preserve">Attachment-15 </v>
      </c>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row>
    <row r="2" spans="1:31" ht="12" customHeight="1"/>
    <row r="3" spans="1:31" ht="90.75" customHeight="1">
      <c r="A3" s="616" t="str">
        <f>Basic!B1</f>
        <v>Package P01 for Development of Pole Structures for 765 kV D/C Transmission Lines.</v>
      </c>
      <c r="B3" s="616"/>
      <c r="C3" s="616"/>
      <c r="D3" s="616"/>
      <c r="E3" s="6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row>
    <row r="4" spans="1:31" ht="15.75" customHeight="1">
      <c r="A4" s="29"/>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row>
    <row r="5" spans="1:31" ht="33.75" customHeight="1">
      <c r="A5" s="963" t="s">
        <v>672</v>
      </c>
      <c r="B5" s="963"/>
      <c r="C5" s="963"/>
      <c r="D5" s="963"/>
      <c r="E5" s="963"/>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row>
    <row r="6" spans="1:31" ht="15" customHeight="1">
      <c r="A6" s="33"/>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row>
    <row r="7" spans="1:31" ht="20.100000000000001" customHeight="1">
      <c r="A7" s="34"/>
      <c r="E7" s="14" t="str">
        <f>'Attach 3(JV)'!E7</f>
        <v>To:</v>
      </c>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row>
    <row r="8" spans="1:31" ht="36" customHeight="1">
      <c r="A8" s="615" t="str">
        <f>'Attach 3(JV)'!A7</f>
        <v>Bidder’s Name and Address :</v>
      </c>
      <c r="B8" s="615"/>
      <c r="C8" s="615"/>
      <c r="D8" s="615"/>
      <c r="E8" s="11" t="str">
        <f>'Attach 3(JV)'!E8</f>
        <v>Contract Services</v>
      </c>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row>
    <row r="9" spans="1:31" ht="20.100000000000001" customHeight="1">
      <c r="A9" s="12" t="s">
        <v>347</v>
      </c>
      <c r="B9" s="964">
        <f>'Attach 3(JV)'!B9:D9</f>
        <v>0</v>
      </c>
      <c r="C9" s="964"/>
      <c r="D9" s="964"/>
      <c r="E9" s="11" t="str">
        <f>'Attach 3(JV)'!E9</f>
        <v>Power Grid Corporation of India Ltd.,</v>
      </c>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row>
    <row r="10" spans="1:31" ht="20.100000000000001" customHeight="1">
      <c r="A10" s="12" t="s">
        <v>349</v>
      </c>
      <c r="B10" s="619">
        <f>'Attach 3(JV)'!B10:D10</f>
        <v>0</v>
      </c>
      <c r="C10" s="619"/>
      <c r="D10" s="619"/>
      <c r="E10" s="11" t="str">
        <f>'Attach 3(JV)'!E10</f>
        <v>"Saudamini", Plot No. 2, Sector 29</v>
      </c>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row>
    <row r="11" spans="1:31" ht="17.25" customHeight="1">
      <c r="B11" s="619">
        <f>'Attach 3(JV)'!B11:D11</f>
        <v>0</v>
      </c>
      <c r="C11" s="619"/>
      <c r="D11" s="619"/>
      <c r="E11" s="11" t="str">
        <f>'Attach 3(JV)'!E11</f>
        <v>Gurgaon (Haryana) - 122001</v>
      </c>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row>
    <row r="12" spans="1:31" ht="17.25" customHeight="1">
      <c r="A12" s="33"/>
      <c r="B12" s="619">
        <f>'Attach 3(JV)'!B12</f>
        <v>0</v>
      </c>
      <c r="C12" s="619"/>
      <c r="D12" s="619"/>
      <c r="E12" s="11"/>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row>
    <row r="13" spans="1:31" ht="13.5" customHeight="1">
      <c r="A13" s="33"/>
      <c r="B13" s="619"/>
      <c r="C13" s="619"/>
      <c r="D13" s="619"/>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row>
    <row r="14" spans="1:31" ht="17.25" customHeight="1">
      <c r="A14" s="30" t="s">
        <v>341</v>
      </c>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row>
    <row r="15" spans="1:31" ht="8.25" hidden="1" customHeight="1">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row>
    <row r="16" spans="1:31" ht="56.25" customHeight="1">
      <c r="A16" s="218" t="s">
        <v>390</v>
      </c>
      <c r="B16" s="881" t="s">
        <v>391</v>
      </c>
      <c r="C16" s="881"/>
      <c r="D16" s="881"/>
      <c r="E16" s="881"/>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row>
    <row r="17" spans="1:31" ht="30.75" customHeight="1">
      <c r="A17" s="219"/>
      <c r="B17" s="973" t="s">
        <v>716</v>
      </c>
      <c r="C17" s="973"/>
      <c r="D17" s="973"/>
      <c r="E17" s="973"/>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row>
    <row r="18" spans="1:31">
      <c r="B18" s="974"/>
      <c r="C18" s="974"/>
      <c r="D18" s="974"/>
      <c r="E18" s="974"/>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row>
    <row r="19" spans="1:31" ht="35.25" customHeight="1">
      <c r="A19" s="218" t="s">
        <v>392</v>
      </c>
      <c r="B19" s="881" t="s">
        <v>126</v>
      </c>
      <c r="C19" s="881"/>
      <c r="D19" s="881"/>
      <c r="E19" s="881"/>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row>
    <row r="20" spans="1:31" ht="36" customHeight="1">
      <c r="A20" s="203" t="s">
        <v>150</v>
      </c>
      <c r="B20" s="975" t="s">
        <v>127</v>
      </c>
      <c r="C20" s="975"/>
      <c r="D20" s="975"/>
      <c r="E20" s="183">
        <f>B9</f>
        <v>0</v>
      </c>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row>
    <row r="21" spans="1:31" ht="18.95" customHeight="1">
      <c r="A21" s="204" t="s">
        <v>151</v>
      </c>
      <c r="B21" s="972" t="s">
        <v>128</v>
      </c>
      <c r="C21" s="972"/>
      <c r="D21" s="972"/>
      <c r="E21" s="130"/>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row>
    <row r="22" spans="1:31" ht="18.95" customHeight="1">
      <c r="A22" s="205"/>
      <c r="B22" s="972" t="s">
        <v>129</v>
      </c>
      <c r="C22" s="972"/>
      <c r="D22" s="972"/>
      <c r="E22" s="198"/>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row>
    <row r="23" spans="1:31" ht="18.95" customHeight="1">
      <c r="A23" s="205"/>
      <c r="B23" s="972"/>
      <c r="C23" s="972"/>
      <c r="D23" s="972"/>
      <c r="E23" s="198"/>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row>
    <row r="24" spans="1:31" ht="18.95" customHeight="1">
      <c r="A24" s="205"/>
      <c r="B24" s="972"/>
      <c r="C24" s="972"/>
      <c r="D24" s="972"/>
      <c r="E24" s="198"/>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row>
    <row r="25" spans="1:31" ht="18.95" customHeight="1">
      <c r="A25" s="205"/>
      <c r="B25" s="972" t="s">
        <v>130</v>
      </c>
      <c r="C25" s="972"/>
      <c r="D25" s="972"/>
      <c r="E25" s="198"/>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row>
    <row r="26" spans="1:31" ht="18.95" customHeight="1">
      <c r="A26" s="205"/>
      <c r="B26" s="972"/>
      <c r="C26" s="972"/>
      <c r="D26" s="972"/>
      <c r="E26" s="273"/>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row>
    <row r="27" spans="1:31" ht="18.95" customHeight="1">
      <c r="A27" s="205"/>
      <c r="B27" s="972"/>
      <c r="C27" s="972"/>
      <c r="D27" s="972"/>
      <c r="E27" s="273"/>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row>
    <row r="28" spans="1:31" ht="18.95" customHeight="1">
      <c r="A28" s="205"/>
      <c r="B28" s="972" t="s">
        <v>131</v>
      </c>
      <c r="C28" s="972"/>
      <c r="D28" s="972"/>
      <c r="E28" s="273"/>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row>
    <row r="29" spans="1:31" ht="18.95" customHeight="1">
      <c r="A29" s="205"/>
      <c r="B29" s="972"/>
      <c r="C29" s="972"/>
      <c r="D29" s="972"/>
      <c r="E29" s="198"/>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row>
    <row r="30" spans="1:31" ht="18.95" customHeight="1">
      <c r="A30" s="220"/>
      <c r="B30" s="979"/>
      <c r="C30" s="979"/>
      <c r="D30" s="979"/>
      <c r="E30" s="199"/>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row>
    <row r="31" spans="1:31" ht="18.95" customHeight="1">
      <c r="A31" s="204" t="s">
        <v>532</v>
      </c>
      <c r="B31" s="970" t="s">
        <v>132</v>
      </c>
      <c r="C31" s="970"/>
      <c r="D31" s="970"/>
      <c r="E31" s="965"/>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row>
    <row r="32" spans="1:31" ht="60.75" customHeight="1">
      <c r="A32" s="205"/>
      <c r="B32" s="967" t="s">
        <v>133</v>
      </c>
      <c r="C32" s="968"/>
      <c r="D32" s="969"/>
      <c r="E32" s="96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row>
    <row r="33" spans="1:31" ht="96.75" customHeight="1">
      <c r="A33" s="202" t="s">
        <v>533</v>
      </c>
      <c r="B33" s="990" t="s">
        <v>531</v>
      </c>
      <c r="C33" s="990"/>
      <c r="D33" s="990"/>
      <c r="E33" s="139"/>
      <c r="F33" s="216">
        <f>IF(E33="Yes",1,0)</f>
        <v>0</v>
      </c>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row>
    <row r="34" spans="1:31" ht="69" customHeight="1">
      <c r="A34" s="202" t="s">
        <v>535</v>
      </c>
      <c r="B34" s="980" t="s">
        <v>536</v>
      </c>
      <c r="C34" s="981"/>
      <c r="D34" s="982"/>
      <c r="E34" s="364"/>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row>
    <row r="35" spans="1:31" ht="126.75" customHeight="1">
      <c r="A35" s="202" t="s">
        <v>552</v>
      </c>
      <c r="B35" s="980" t="s">
        <v>551</v>
      </c>
      <c r="C35" s="981"/>
      <c r="D35" s="982"/>
      <c r="E35" s="139"/>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row>
    <row r="36" spans="1:31" ht="17.100000000000001" customHeight="1">
      <c r="A36" s="202" t="s">
        <v>152</v>
      </c>
      <c r="B36" s="586" t="s">
        <v>134</v>
      </c>
      <c r="C36" s="586"/>
      <c r="D36" s="586"/>
      <c r="E36" s="365"/>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row>
    <row r="37" spans="1:31" ht="17.100000000000001" customHeight="1">
      <c r="A37" s="202" t="s">
        <v>153</v>
      </c>
      <c r="B37" s="976" t="s">
        <v>514</v>
      </c>
      <c r="C37" s="977"/>
      <c r="D37" s="978"/>
      <c r="E37" s="94"/>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row>
    <row r="38" spans="1:31" ht="37.5" customHeight="1">
      <c r="A38" s="202" t="s">
        <v>511</v>
      </c>
      <c r="B38" s="930" t="s">
        <v>515</v>
      </c>
      <c r="C38" s="931"/>
      <c r="D38" s="938"/>
      <c r="E38" s="94"/>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row>
    <row r="39" spans="1:31" ht="16.5" customHeight="1">
      <c r="A39" s="202"/>
      <c r="B39" s="985" t="s">
        <v>516</v>
      </c>
      <c r="C39" s="986"/>
      <c r="D39" s="987"/>
      <c r="E39" s="358" t="s">
        <v>517</v>
      </c>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row>
    <row r="40" spans="1:31" ht="16.5" customHeight="1">
      <c r="A40" s="202" t="s">
        <v>21</v>
      </c>
      <c r="B40" s="871"/>
      <c r="C40" s="971"/>
      <c r="D40" s="872"/>
      <c r="E40" s="94"/>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row>
    <row r="41" spans="1:31" ht="16.5" customHeight="1">
      <c r="A41" s="202" t="s">
        <v>30</v>
      </c>
      <c r="B41" s="871"/>
      <c r="C41" s="971"/>
      <c r="D41" s="872"/>
      <c r="E41" s="94"/>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row>
    <row r="42" spans="1:31" ht="16.5" customHeight="1">
      <c r="A42" s="202" t="s">
        <v>490</v>
      </c>
      <c r="B42" s="871"/>
      <c r="C42" s="971"/>
      <c r="D42" s="872"/>
      <c r="E42" s="94"/>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row>
    <row r="43" spans="1:31" ht="53.25" customHeight="1">
      <c r="A43" s="202" t="s">
        <v>518</v>
      </c>
      <c r="B43" s="930" t="s">
        <v>519</v>
      </c>
      <c r="C43" s="931"/>
      <c r="D43" s="938"/>
      <c r="E43" s="94"/>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row>
    <row r="44" spans="1:31" ht="16.5" customHeight="1">
      <c r="A44" s="202"/>
      <c r="B44" s="985" t="s">
        <v>516</v>
      </c>
      <c r="C44" s="986"/>
      <c r="D44" s="987"/>
      <c r="E44" s="358" t="s">
        <v>517</v>
      </c>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row>
    <row r="45" spans="1:31" ht="16.5" customHeight="1">
      <c r="A45" s="202" t="s">
        <v>21</v>
      </c>
      <c r="B45" s="871"/>
      <c r="C45" s="971"/>
      <c r="D45" s="872"/>
      <c r="E45" s="94"/>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row>
    <row r="46" spans="1:31" ht="16.5" customHeight="1">
      <c r="A46" s="202" t="s">
        <v>30</v>
      </c>
      <c r="B46" s="871"/>
      <c r="C46" s="971"/>
      <c r="D46" s="872"/>
      <c r="E46" s="94"/>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row>
    <row r="47" spans="1:31" ht="17.100000000000001" customHeight="1">
      <c r="A47" s="202" t="s">
        <v>490</v>
      </c>
      <c r="B47" s="871"/>
      <c r="C47" s="971"/>
      <c r="D47" s="872"/>
      <c r="E47" s="94"/>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row>
    <row r="48" spans="1:31" ht="17.100000000000001" customHeight="1">
      <c r="A48" s="202" t="s">
        <v>537</v>
      </c>
      <c r="B48" s="871"/>
      <c r="C48" s="971"/>
      <c r="D48" s="872"/>
      <c r="E48" s="94"/>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row>
    <row r="49" spans="1:31" ht="17.100000000000001" customHeight="1">
      <c r="A49" s="202" t="s">
        <v>538</v>
      </c>
      <c r="B49" s="871"/>
      <c r="C49" s="971"/>
      <c r="D49" s="872"/>
      <c r="E49" s="94"/>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row>
    <row r="50" spans="1:31" ht="17.100000000000001" customHeight="1">
      <c r="A50" s="202" t="s">
        <v>154</v>
      </c>
      <c r="B50" s="586" t="s">
        <v>135</v>
      </c>
      <c r="C50" s="586"/>
      <c r="D50" s="586"/>
      <c r="E50" s="94"/>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row>
    <row r="51" spans="1:31" ht="17.100000000000001" customHeight="1">
      <c r="A51" s="49" t="s">
        <v>520</v>
      </c>
      <c r="B51" s="972" t="s">
        <v>136</v>
      </c>
      <c r="C51" s="972"/>
      <c r="D51" s="972"/>
      <c r="E51" s="94"/>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row>
    <row r="52" spans="1:31" ht="17.100000000000001" customHeight="1">
      <c r="A52" s="129"/>
      <c r="B52" s="972"/>
      <c r="C52" s="972"/>
      <c r="D52" s="972"/>
      <c r="E52" s="198"/>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row>
    <row r="53" spans="1:31" ht="17.100000000000001" customHeight="1">
      <c r="A53" s="123"/>
      <c r="B53" s="979"/>
      <c r="C53" s="979"/>
      <c r="D53" s="979"/>
      <c r="E53" s="199"/>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row>
    <row r="54" spans="1:31" ht="17.100000000000001" customHeight="1">
      <c r="A54" s="129" t="s">
        <v>521</v>
      </c>
      <c r="B54" s="984" t="s">
        <v>137</v>
      </c>
      <c r="C54" s="984"/>
      <c r="D54" s="984"/>
      <c r="E54" s="200"/>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row>
    <row r="55" spans="1:31" ht="17.100000000000001" customHeight="1">
      <c r="A55" s="129"/>
      <c r="B55" s="972" t="s">
        <v>167</v>
      </c>
      <c r="C55" s="972"/>
      <c r="D55" s="972"/>
      <c r="E55" s="198"/>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row>
    <row r="56" spans="1:31" ht="17.100000000000001" customHeight="1">
      <c r="A56" s="49" t="s">
        <v>522</v>
      </c>
      <c r="B56" s="992" t="s">
        <v>147</v>
      </c>
      <c r="C56" s="993"/>
      <c r="D56" s="994"/>
      <c r="E56" s="201"/>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row>
    <row r="57" spans="1:31" ht="17.100000000000001" customHeight="1">
      <c r="A57" s="129"/>
      <c r="B57" s="972" t="s">
        <v>138</v>
      </c>
      <c r="C57" s="972"/>
      <c r="D57" s="972"/>
      <c r="E57" s="198"/>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row>
    <row r="58" spans="1:31" ht="17.100000000000001" customHeight="1">
      <c r="A58" s="129"/>
      <c r="B58" s="972" t="s">
        <v>139</v>
      </c>
      <c r="C58" s="972"/>
      <c r="D58" s="972"/>
      <c r="E58" s="198"/>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row>
    <row r="59" spans="1:31" ht="17.100000000000001" customHeight="1">
      <c r="A59" s="123"/>
      <c r="B59" s="979" t="s">
        <v>140</v>
      </c>
      <c r="C59" s="979"/>
      <c r="D59" s="979"/>
      <c r="E59" s="199"/>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row>
    <row r="60" spans="1:31" ht="17.100000000000001" customHeight="1">
      <c r="A60" s="49" t="s">
        <v>155</v>
      </c>
      <c r="B60" s="983" t="s">
        <v>141</v>
      </c>
      <c r="C60" s="983"/>
      <c r="D60" s="983"/>
      <c r="E60" s="201"/>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c r="AE60" s="216"/>
    </row>
    <row r="61" spans="1:31" ht="17.100000000000001" customHeight="1">
      <c r="A61" s="129"/>
      <c r="B61" s="972" t="s">
        <v>142</v>
      </c>
      <c r="C61" s="972"/>
      <c r="D61" s="972"/>
      <c r="E61" s="198"/>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row>
    <row r="62" spans="1:31" ht="17.100000000000001" customHeight="1">
      <c r="A62" s="129"/>
      <c r="B62" s="972" t="s">
        <v>143</v>
      </c>
      <c r="C62" s="972"/>
      <c r="D62" s="972"/>
      <c r="E62" s="198"/>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row>
    <row r="63" spans="1:31" ht="17.100000000000001" customHeight="1">
      <c r="A63" s="129"/>
      <c r="B63" s="972"/>
      <c r="C63" s="972"/>
      <c r="D63" s="972"/>
      <c r="E63" s="198"/>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row>
    <row r="64" spans="1:31" ht="17.100000000000001" customHeight="1">
      <c r="A64" s="129"/>
      <c r="B64" s="972"/>
      <c r="C64" s="972"/>
      <c r="D64" s="972"/>
      <c r="E64" s="198"/>
      <c r="F64" s="216"/>
      <c r="G64" s="216"/>
      <c r="H64" s="221">
        <v>2</v>
      </c>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row>
    <row r="65" spans="1:28" ht="17.100000000000001" customHeight="1">
      <c r="A65" s="129"/>
      <c r="B65" s="972" t="s">
        <v>144</v>
      </c>
      <c r="C65" s="972"/>
      <c r="D65" s="972"/>
      <c r="E65" s="198"/>
      <c r="F65" s="216"/>
      <c r="G65" s="216"/>
      <c r="H65" s="216"/>
      <c r="I65" s="216"/>
      <c r="J65" s="216"/>
      <c r="K65" s="216"/>
      <c r="L65" s="216"/>
      <c r="M65" s="216"/>
      <c r="N65" s="216"/>
      <c r="O65" s="216"/>
      <c r="P65" s="216"/>
      <c r="Q65" s="216"/>
      <c r="R65" s="216"/>
      <c r="S65" s="216"/>
      <c r="T65" s="216"/>
      <c r="U65" s="216"/>
      <c r="V65" s="216"/>
      <c r="W65" s="216"/>
      <c r="X65" s="216"/>
      <c r="Y65" s="216"/>
      <c r="Z65" s="108"/>
      <c r="AA65" s="108"/>
      <c r="AB65" s="108"/>
    </row>
    <row r="66" spans="1:28" ht="17.100000000000001" customHeight="1">
      <c r="A66" s="129"/>
      <c r="B66" s="972" t="s">
        <v>145</v>
      </c>
      <c r="C66" s="972"/>
      <c r="D66" s="972"/>
      <c r="E66" s="198"/>
      <c r="Z66" s="108"/>
      <c r="AA66" s="108"/>
      <c r="AB66" s="108"/>
    </row>
    <row r="67" spans="1:28" ht="18.95" customHeight="1">
      <c r="A67" s="129"/>
      <c r="B67" s="995" t="s">
        <v>145</v>
      </c>
      <c r="C67" s="996"/>
      <c r="D67" s="997"/>
      <c r="E67" s="129" t="str">
        <f>IF(H64=1,"Saving Account","Current Account")</f>
        <v>Current Account</v>
      </c>
      <c r="Z67" s="108"/>
      <c r="AA67" s="108"/>
      <c r="AB67" s="108"/>
    </row>
    <row r="68" spans="1:28" ht="33" customHeight="1">
      <c r="A68" s="101" t="s">
        <v>156</v>
      </c>
      <c r="B68" s="975" t="s">
        <v>146</v>
      </c>
      <c r="C68" s="975"/>
      <c r="D68" s="975"/>
      <c r="E68" s="94"/>
    </row>
    <row r="69" spans="1:28" ht="48" customHeight="1">
      <c r="A69" s="101" t="s">
        <v>157</v>
      </c>
      <c r="B69" s="975" t="s">
        <v>159</v>
      </c>
      <c r="C69" s="975"/>
      <c r="D69" s="975"/>
      <c r="E69" s="94"/>
    </row>
    <row r="70" spans="1:28" ht="46.5" customHeight="1">
      <c r="A70" s="919" t="s">
        <v>158</v>
      </c>
      <c r="B70" s="919"/>
      <c r="C70" s="919"/>
      <c r="D70" s="919"/>
      <c r="E70" s="919"/>
    </row>
    <row r="71" spans="1:28">
      <c r="A71" s="194"/>
      <c r="B71" s="194"/>
      <c r="C71" s="194"/>
      <c r="D71" s="194"/>
      <c r="E71" s="194"/>
    </row>
    <row r="72" spans="1:28" ht="23.25" customHeight="1">
      <c r="A72" s="366" t="s">
        <v>539</v>
      </c>
      <c r="B72"/>
      <c r="C72" s="194"/>
      <c r="D72" s="194"/>
      <c r="E72" s="194"/>
    </row>
    <row r="73" spans="1:28" ht="18.75" customHeight="1">
      <c r="A73" s="991" t="s">
        <v>540</v>
      </c>
      <c r="B73" s="991"/>
      <c r="C73" s="991"/>
      <c r="D73" s="991"/>
      <c r="E73" s="991"/>
    </row>
    <row r="74" spans="1:28" ht="34.5" customHeight="1">
      <c r="A74" s="5" t="s">
        <v>541</v>
      </c>
      <c r="B74" s="991" t="s">
        <v>542</v>
      </c>
      <c r="C74" s="991"/>
      <c r="D74" s="991"/>
      <c r="E74" s="991"/>
    </row>
    <row r="75" spans="1:28" ht="36.75" customHeight="1">
      <c r="A75" s="5" t="s">
        <v>513</v>
      </c>
      <c r="B75" s="988" t="s">
        <v>543</v>
      </c>
      <c r="C75" s="988"/>
      <c r="D75" s="988"/>
      <c r="E75" s="988"/>
    </row>
    <row r="76" spans="1:28" ht="36" customHeight="1">
      <c r="A76" s="5" t="s">
        <v>544</v>
      </c>
      <c r="B76" s="988" t="s">
        <v>545</v>
      </c>
      <c r="C76" s="988"/>
      <c r="D76" s="988"/>
      <c r="E76" s="988"/>
    </row>
    <row r="77" spans="1:28" ht="6.75" customHeight="1">
      <c r="A77" s="367"/>
      <c r="B77"/>
      <c r="C77" s="194"/>
      <c r="D77" s="194"/>
      <c r="E77" s="194"/>
    </row>
    <row r="78" spans="1:28" ht="50.25" customHeight="1">
      <c r="A78" s="989" t="s">
        <v>546</v>
      </c>
      <c r="B78" s="989"/>
      <c r="C78" s="989"/>
      <c r="D78" s="989"/>
      <c r="E78" s="989"/>
    </row>
    <row r="79" spans="1:28" ht="24.95" customHeight="1">
      <c r="A79" s="37" t="s">
        <v>6</v>
      </c>
      <c r="B79" s="73" t="str">
        <f>'Attach 3(JV)'!B24</f>
        <v/>
      </c>
      <c r="D79" s="61" t="s">
        <v>4</v>
      </c>
      <c r="E79" s="265" t="str">
        <f>'Attach 3(JV)'!E24</f>
        <v/>
      </c>
    </row>
    <row r="80" spans="1:28" ht="34.5" customHeight="1">
      <c r="A80" s="37" t="s">
        <v>7</v>
      </c>
      <c r="B80" s="265" t="str">
        <f>'Attach 3(JV)'!B25</f>
        <v/>
      </c>
      <c r="D80" s="61" t="s">
        <v>5</v>
      </c>
      <c r="E80" s="265" t="str">
        <f>'Attach 3(JV)'!E25</f>
        <v/>
      </c>
    </row>
    <row r="81" spans="1:5" ht="24.95" customHeight="1">
      <c r="D81" s="61"/>
      <c r="E81" s="39"/>
    </row>
    <row r="82" spans="1:5" ht="48" customHeight="1">
      <c r="A82" s="39"/>
    </row>
    <row r="83" spans="1:5" ht="96" customHeight="1"/>
    <row r="84" spans="1:5" ht="20.100000000000001" customHeight="1">
      <c r="A84" s="39"/>
    </row>
    <row r="85" spans="1:5" ht="46.5" customHeight="1"/>
    <row r="86" spans="1:5" ht="20.100000000000001" customHeight="1">
      <c r="A86" s="39"/>
    </row>
    <row r="87" spans="1:5" ht="20.100000000000001" customHeight="1"/>
    <row r="88" spans="1:5" ht="20.100000000000001" customHeight="1">
      <c r="A88" s="39"/>
    </row>
    <row r="89" spans="1:5" ht="20.100000000000001" customHeight="1"/>
    <row r="90" spans="1:5" ht="20.100000000000001" customHeight="1"/>
    <row r="91" spans="1:5" ht="20.100000000000001" customHeight="1"/>
    <row r="92" spans="1:5" ht="20.100000000000001" customHeight="1"/>
    <row r="108" ht="62.25" customHeight="1"/>
    <row r="110" ht="57" customHeight="1"/>
    <row r="112" ht="40.5" customHeight="1"/>
  </sheetData>
  <sheetProtection algorithmName="SHA-512" hashValue="1bDLJPHJHRWYSX/9G2pzLzHqr8RI7Lnh38Vgviue6iymKHNoxrSt1Fage8pOAdC2eBxJl/QseO88IegolikA6w==" saltValue="WnJSDyHuJiz7lvWAEZSnjQ==" spinCount="100000" sheet="1" objects="1" scenarios="1"/>
  <customSheetViews>
    <customSheetView guid="{B7CC3635-BEA1-4EB6-9397-ABEDC5D04D5E}" scale="130" showPageBreaks="1" showGridLines="0" printArea="1" hiddenRows="1" hiddenColumns="1" view="pageBreakPreview">
      <selection activeCell="E18" sqref="E18"/>
      <pageMargins left="0.75" right="0.63" top="0.57999999999999996" bottom="0.6" header="0.34" footer="0.35"/>
      <pageSetup orientation="portrait" r:id="rId1"/>
      <headerFooter alignWithMargins="0">
        <oddFooter>&amp;R&amp;"Book Antiqua,Bold"&amp;8 Page &amp;P of &amp;N</oddFooter>
      </headerFooter>
    </customSheetView>
    <customSheetView guid="{7518E083-431A-45D0-A3DD-DF0866826B90}" scale="130" showPageBreaks="1" showGridLines="0" printArea="1" hiddenRows="1" hiddenColumns="1" view="pageBreakPreview" topLeftCell="A76">
      <selection activeCell="E19" sqref="E19"/>
      <pageMargins left="0.75" right="0.63" top="0.57999999999999996" bottom="0.6" header="0.34" footer="0.35"/>
      <pageSetup orientation="portrait" r:id="rId2"/>
      <headerFooter alignWithMargins="0">
        <oddFooter>&amp;R&amp;"Book Antiqua,Bold"&amp;8 Page &amp;P of &amp;N</oddFooter>
      </headerFooter>
    </customSheetView>
    <customSheetView guid="{CD28740F-9825-447C-B887-B18F0232D126}" scale="130" showPageBreaks="1" showGridLines="0" printArea="1" hiddenRows="1" hiddenColumns="1" view="pageBreakPreview" topLeftCell="A3">
      <selection activeCell="E19" sqref="E19"/>
      <pageMargins left="0.75" right="0.63" top="0.57999999999999996" bottom="0.6" header="0.34" footer="0.35"/>
      <pageSetup orientation="portrait" r:id="rId3"/>
      <headerFooter alignWithMargins="0">
        <oddFooter>&amp;R&amp;"Book Antiqua,Bold"&amp;8 Page &amp;P of &amp;N</oddFooter>
      </headerFooter>
    </customSheetView>
    <customSheetView guid="{012A8702-091E-4FD1-8E26-12B65B8B3B8C}" showPageBreaks="1" showGridLines="0" printArea="1" hiddenRows="1" hiddenColumns="1" view="pageBreakPreview" topLeftCell="A64">
      <selection activeCell="E20" sqref="E20"/>
      <rowBreaks count="1" manualBreakCount="1">
        <brk id="31" max="4" man="1"/>
      </rowBreaks>
      <pageMargins left="0.75" right="0.63" top="0.57999999999999996" bottom="0.6" header="0.34" footer="0.35"/>
      <pageSetup scale="99" orientation="portrait" r:id="rId4"/>
      <headerFooter alignWithMargins="0">
        <oddFooter>&amp;R&amp;"Book Antiqua,Bold"&amp;8 Page &amp;P of &amp;N</oddFooter>
      </headerFooter>
    </customSheetView>
    <customSheetView guid="{0D490C87-B003-4943-9825-ACE0B8E7CC06}" showPageBreaks="1" showGridLines="0" printArea="1" hiddenRows="1" hiddenColumns="1" view="pageBreakPreview" topLeftCell="A19">
      <selection activeCell="E33" sqref="E33"/>
      <rowBreaks count="3" manualBreakCount="3">
        <brk id="30" max="4" man="1"/>
        <brk id="31" max="4" man="1"/>
        <brk id="53" max="4" man="1"/>
      </rowBreaks>
      <pageMargins left="0.75" right="0.63" top="0.57999999999999996" bottom="0.6" header="0.34" footer="0.35"/>
      <pageSetup scale="99" orientation="portrait" r:id="rId5"/>
      <headerFooter alignWithMargins="0">
        <oddFooter>&amp;R&amp;"Book Antiqua,Bold"&amp;8 Page &amp;P of &amp;N</oddFooter>
      </headerFooter>
    </customSheetView>
    <customSheetView guid="{4D67A8FB-66CE-4EFD-8932-C754BE25ED43}" showPageBreaks="1" showGridLines="0" printArea="1" hiddenRows="1" hiddenColumns="1" view="pageBreakPreview" topLeftCell="A7">
      <selection activeCell="E19" sqref="E19"/>
      <rowBreaks count="2" manualBreakCount="2">
        <brk id="31" max="4" man="1"/>
        <brk id="54" max="4" man="1"/>
      </rowBreaks>
      <pageMargins left="0.75" right="0.63" top="0.57999999999999996" bottom="0.6" header="0.34" footer="0.35"/>
      <pageSetup scale="99" orientation="portrait" r:id="rId6"/>
      <headerFooter alignWithMargins="0">
        <oddFooter>&amp;R&amp;"Book Antiqua,Bold"&amp;8 Page &amp;P of &amp;N</oddFooter>
      </headerFooter>
    </customSheetView>
    <customSheetView guid="{B07CB001-8FAF-40AD-8AD5-A65A64B33B35}" showPageBreaks="1" showGridLines="0" printArea="1" hiddenRows="1" hiddenColumns="1" view="pageBreakPreview">
      <selection activeCell="E19" sqref="E19"/>
      <rowBreaks count="3" manualBreakCount="3">
        <brk id="30" max="4" man="1"/>
        <brk id="31" max="4" man="1"/>
        <brk id="53" max="4" man="1"/>
      </rowBreaks>
      <pageMargins left="0.75" right="0.63" top="0.57999999999999996" bottom="0.6" header="0.34" footer="0.35"/>
      <pageSetup scale="99" orientation="portrait" r:id="rId7"/>
      <headerFooter alignWithMargins="0">
        <oddFooter>&amp;R&amp;"Book Antiqua,Bold"&amp;8 Page &amp;P of &amp;N</oddFooter>
      </headerFooter>
    </customSheetView>
    <customSheetView guid="{8CF338B0-8CA3-4AF4-816D-CB7A6D8E33BC}" showPageBreaks="1" showGridLines="0" printArea="1" hiddenRows="1" hiddenColumns="1" view="pageBreakPreview" topLeftCell="A82">
      <selection activeCell="E25" sqref="E25"/>
      <rowBreaks count="3" manualBreakCount="3">
        <brk id="30" max="4" man="1"/>
        <brk id="31" max="4" man="1"/>
        <brk id="53" max="4" man="1"/>
      </rowBreaks>
      <pageMargins left="0.75" right="0.63" top="0.57999999999999996" bottom="0.6" header="0.34" footer="0.35"/>
      <pageSetup scale="99" orientation="portrait" r:id="rId8"/>
      <headerFooter alignWithMargins="0">
        <oddFooter>&amp;R&amp;"Book Antiqua,Bold"&amp;8 Page &amp;P of &amp;N</oddFooter>
      </headerFooter>
    </customSheetView>
    <customSheetView guid="{D05C69EC-C4A6-4AED-AFBA-A3044FD4B3FB}" showPageBreaks="1" showGridLines="0" printArea="1" hiddenRows="1" hiddenColumns="1" view="pageBreakPreview" topLeftCell="A61">
      <selection activeCell="E62" sqref="E62"/>
      <rowBreaks count="3" manualBreakCount="3">
        <brk id="30" max="4" man="1"/>
        <brk id="31" max="4" man="1"/>
        <brk id="53" max="4" man="1"/>
      </rowBreaks>
      <pageMargins left="0.75" right="0.63" top="0.57999999999999996" bottom="0.6" header="0.34" footer="0.35"/>
      <pageSetup scale="99" orientation="portrait" r:id="rId9"/>
      <headerFooter alignWithMargins="0">
        <oddFooter>&amp;R&amp;"Book Antiqua,Bold"&amp;8 Page &amp;P of &amp;N</oddFooter>
      </headerFooter>
    </customSheetView>
    <customSheetView guid="{BE615921-12B2-47E1-81BB-292B559B4C46}" showPageBreaks="1" showGridLines="0" printArea="1" hiddenRows="1" hiddenColumns="1" view="pageBreakPreview" topLeftCell="A38">
      <selection activeCell="E62" sqref="E62"/>
      <rowBreaks count="2" manualBreakCount="2">
        <brk id="31" max="4" man="1"/>
        <brk id="53" max="4" man="1"/>
      </rowBreaks>
      <pageMargins left="0.75" right="0.63" top="0.57999999999999996" bottom="0.6" header="0.34" footer="0.35"/>
      <pageSetup scale="99" orientation="portrait" r:id="rId10"/>
      <headerFooter alignWithMargins="0">
        <oddFooter>&amp;R&amp;"Book Antiqua,Bold"&amp;8 Page &amp;P of &amp;N</oddFooter>
      </headerFooter>
    </customSheetView>
    <customSheetView guid="{13A93EBF-985A-49FD-9FE0-DC75D238EC8C}" showPageBreaks="1" showGridLines="0" printArea="1" hiddenRows="1" hiddenColumns="1" view="pageBreakPreview">
      <selection activeCell="E38" sqref="E38"/>
      <rowBreaks count="2" manualBreakCount="2">
        <brk id="31" max="4" man="1"/>
        <brk id="53" max="4" man="1"/>
      </rowBreaks>
      <pageMargins left="0.75" right="0.63" top="0.57999999999999996" bottom="0.6" header="0.34" footer="0.35"/>
      <pageSetup scale="99" orientation="portrait" r:id="rId11"/>
      <headerFooter alignWithMargins="0">
        <oddFooter>&amp;R&amp;"Book Antiqua,Bold"&amp;8 Page &amp;P of &amp;N</oddFooter>
      </headerFooter>
    </customSheetView>
    <customSheetView guid="{1E2D7167-D6B7-4690-9A83-BF768C4223A4}" showPageBreaks="1" showGridLines="0" printArea="1" hiddenRows="1" hiddenColumns="1" view="pageBreakPreview" topLeftCell="A7">
      <selection activeCell="E19" sqref="E19"/>
      <rowBreaks count="1" manualBreakCount="1">
        <brk id="33" max="4" man="1"/>
      </rowBreaks>
      <pageMargins left="0.75" right="0.63" top="0.57999999999999996" bottom="0.6" header="0.34" footer="0.35"/>
      <pageSetup scale="99" orientation="portrait" r:id="rId12"/>
      <headerFooter alignWithMargins="0">
        <oddFooter>&amp;R&amp;"Book Antiqua,Bold"&amp;8 Page &amp;P of &amp;N</oddFooter>
      </headerFooter>
    </customSheetView>
    <customSheetView guid="{7A88FC7A-7690-48AB-B789-172043AFADC8}" showPageBreaks="1" showGridLines="0" printArea="1" hiddenRows="1" hiddenColumns="1" view="pageBreakPreview" topLeftCell="A53">
      <selection activeCell="E71" sqref="E71"/>
      <rowBreaks count="1" manualBreakCount="1">
        <brk id="33" max="4" man="1"/>
      </rowBreaks>
      <pageMargins left="0.75" right="0.63" top="0.57999999999999996" bottom="0.6" header="0.34" footer="0.35"/>
      <pageSetup scale="99" orientation="portrait" r:id="rId13"/>
      <headerFooter alignWithMargins="0">
        <oddFooter>&amp;R&amp;"Book Antiqua,Bold"&amp;8 Page &amp;P of &amp;N</oddFooter>
      </headerFooter>
    </customSheetView>
    <customSheetView guid="{CB7CD015-9A92-451A-BEF4-2BC98E3768DD}" showPageBreaks="1" showGridLines="0" printArea="1" hiddenRows="1" hiddenColumns="1" view="pageBreakPreview">
      <selection activeCell="E19" sqref="E19"/>
      <rowBreaks count="1" manualBreakCount="1">
        <brk id="33" max="4" man="1"/>
      </rowBreaks>
      <pageMargins left="0.75" right="0.63" top="0.57999999999999996" bottom="0.6" header="0.34" footer="0.35"/>
      <pageSetup scale="99" orientation="portrait" r:id="rId14"/>
      <headerFooter alignWithMargins="0">
        <oddFooter>&amp;R&amp;"Book Antiqua,Bold"&amp;8 Page &amp;P of &amp;N</oddFooter>
      </headerFooter>
    </customSheetView>
    <customSheetView guid="{44C1C443-3199-4288-884A-D16AF7B2CD69}" showPageBreaks="1" showGridLines="0" printArea="1" hiddenRows="1" hiddenColumns="1" view="pageBreakPreview">
      <selection activeCell="E19" sqref="E19"/>
      <rowBreaks count="1" manualBreakCount="1">
        <brk id="33" max="4" man="1"/>
      </rowBreaks>
      <pageMargins left="0.75" right="0.63" top="0.57999999999999996" bottom="0.6" header="0.34" footer="0.35"/>
      <pageSetup scale="99" orientation="portrait" r:id="rId15"/>
      <headerFooter alignWithMargins="0">
        <oddFooter>&amp;R&amp;"Book Antiqua,Bold"&amp;8 Page &amp;P of &amp;N</oddFooter>
      </headerFooter>
    </customSheetView>
    <customSheetView guid="{82E8A0F5-0020-4355-95CF-28601763A783}" showPageBreaks="1" showGridLines="0" printArea="1" hiddenRows="1" hiddenColumns="1" view="pageBreakPreview" topLeftCell="A37">
      <selection activeCell="E19" sqref="E19"/>
      <rowBreaks count="1" manualBreakCount="1">
        <brk id="33" max="4" man="1"/>
      </rowBreaks>
      <pageMargins left="0.75" right="0.63" top="0.57999999999999996" bottom="0.6" header="0.34" footer="0.35"/>
      <pageSetup scale="99" orientation="portrait" r:id="rId16"/>
      <headerFooter alignWithMargins="0">
        <oddFooter>&amp;R&amp;"Book Antiqua,Bold"&amp;8 Page &amp;P of &amp;N</oddFooter>
      </headerFooter>
    </customSheetView>
    <customSheetView guid="{240327DD-375F-45D4-BA52-89AFD79FE6A1}" scale="70" showPageBreaks="1" showGridLines="0" printArea="1" hiddenRows="1" hiddenColumns="1" view="pageBreakPreview" topLeftCell="A16">
      <selection activeCell="E19" sqref="E19"/>
      <rowBreaks count="1" manualBreakCount="1">
        <brk id="33" max="4" man="1"/>
      </rowBreaks>
      <pageMargins left="0.75" right="0.63" top="0.57999999999999996" bottom="0.6" header="0.34" footer="0.35"/>
      <pageSetup scale="99" orientation="portrait" r:id="rId17"/>
      <headerFooter alignWithMargins="0">
        <oddFooter>&amp;R&amp;"Book Antiqua,Bold"&amp;8 Page &amp;P of &amp;N</oddFooter>
      </headerFooter>
    </customSheetView>
    <customSheetView guid="{DC28ED1E-3E35-4094-9C2B-5C0A1C1D459C}" showGridLines="0" hiddenRows="1" hiddenColumns="1">
      <selection activeCell="E30" sqref="E30"/>
      <pageMargins left="0.75" right="0.63" top="0.57999999999999996" bottom="0.6" header="0.34" footer="0.35"/>
      <pageSetup orientation="portrait" r:id="rId18"/>
      <headerFooter alignWithMargins="0">
        <oddFooter>&amp;R&amp;"Book Antiqua,Bold"&amp;8 Page &amp;P of &amp;N</oddFooter>
      </headerFooter>
    </customSheetView>
    <customSheetView guid="{7A9EA6D6-4DDF-43D9-92E6-C6AFAD14E266}" showGridLines="0" hiddenRows="1" hiddenColumns="1" topLeftCell="A19">
      <selection activeCell="E30" sqref="E30"/>
      <pageMargins left="0.75" right="0.63" top="0.57999999999999996" bottom="0.6" header="0.34" footer="0.35"/>
      <pageSetup orientation="portrait" r:id="rId19"/>
      <headerFooter alignWithMargins="0">
        <oddFooter>&amp;R&amp;"Book Antiqua,Bold"&amp;8 Page &amp;P of &amp;N</oddFooter>
      </headerFooter>
    </customSheetView>
    <customSheetView guid="{43BCBF1E-CDCF-4541-8D79-87EDCECBC1FD}" showGridLines="0" hiddenRows="1" hiddenColumns="1">
      <selection activeCell="E19" sqref="E19"/>
      <pageMargins left="0.75" right="0.63" top="0.57999999999999996" bottom="0.6" header="0.34" footer="0.35"/>
      <pageSetup orientation="portrait" r:id="rId20"/>
      <headerFooter alignWithMargins="0">
        <oddFooter>&amp;R&amp;"Book Antiqua,Bold"&amp;8 Page &amp;P of &amp;N</oddFooter>
      </headerFooter>
    </customSheetView>
    <customSheetView guid="{CD4CA1A8-824A-452F-BDBA-32A47C1B3013}" showGridLines="0" hiddenRows="1" hiddenColumns="1" topLeftCell="A2">
      <selection activeCell="E19" sqref="E19"/>
      <pageMargins left="0.75" right="0.63" top="0.57999999999999996" bottom="0.6" header="0.34" footer="0.35"/>
      <pageSetup orientation="portrait" r:id="rId21"/>
      <headerFooter alignWithMargins="0">
        <oddFooter>&amp;R&amp;"Book Antiqua,Bold"&amp;8 Page &amp;P of &amp;N</oddFooter>
      </headerFooter>
    </customSheetView>
    <customSheetView guid="{494F6778-23FE-4AAC-B37D-6C7543FC13B9}" showGridLines="0" hiddenRows="1" hiddenColumns="1" topLeftCell="A25">
      <selection activeCell="E36" sqref="E36:E37"/>
      <pageMargins left="0.75" right="0.63" top="0.57999999999999996" bottom="0.6" header="0.34" footer="0.35"/>
      <pageSetup orientation="portrait" r:id="rId22"/>
      <headerFooter alignWithMargins="0">
        <oddFooter>&amp;R&amp;"Book Antiqua,Bold"&amp;8 Page &amp;P of &amp;N</oddFooter>
      </headerFooter>
    </customSheetView>
    <customSheetView guid="{F9FE2C60-2849-4C32-B532-2B1A89FFA9CD}" showGridLines="0" hiddenRows="1" hiddenColumns="1" topLeftCell="A22">
      <selection activeCell="E19" sqref="E19"/>
      <pageMargins left="0.75" right="0.63" top="0.57999999999999996" bottom="0.6" header="0.34" footer="0.35"/>
      <pageSetup orientation="portrait" r:id="rId23"/>
      <headerFooter alignWithMargins="0">
        <oddFooter>&amp;R&amp;"Book Antiqua,Bold"&amp;8 Page &amp;P of &amp;N</oddFooter>
      </headerFooter>
    </customSheetView>
    <customSheetView guid="{FE4EC9C4-31B9-4D40-8323-5B16C3BC840F}" scale="70" showPageBreaks="1" showGridLines="0" printArea="1" hiddenRows="1" hiddenColumns="1" view="pageBreakPreview" topLeftCell="A52">
      <selection activeCell="E19" sqref="E19"/>
      <rowBreaks count="1" manualBreakCount="1">
        <brk id="33" max="4" man="1"/>
      </rowBreaks>
      <pageMargins left="0.75" right="0.63" top="0.57999999999999996" bottom="0.6" header="0.34" footer="0.35"/>
      <pageSetup scale="99" orientation="portrait" r:id="rId24"/>
      <headerFooter alignWithMargins="0">
        <oddFooter>&amp;R&amp;"Book Antiqua,Bold"&amp;8 Page &amp;P of &amp;N</oddFooter>
      </headerFooter>
    </customSheetView>
    <customSheetView guid="{82C64B11-1F50-45B5-B7BB-9F1DC733C833}" showPageBreaks="1" showGridLines="0" printArea="1" hiddenRows="1" hiddenColumns="1" view="pageBreakPreview" topLeftCell="A10">
      <selection activeCell="B75" sqref="B75:C75"/>
      <rowBreaks count="1" manualBreakCount="1">
        <brk id="33" max="4" man="1"/>
      </rowBreaks>
      <pageMargins left="0.75" right="0.63" top="0.57999999999999996" bottom="0.6" header="0.34" footer="0.35"/>
      <pageSetup scale="99" orientation="portrait" r:id="rId25"/>
      <headerFooter alignWithMargins="0">
        <oddFooter>&amp;R&amp;"Book Antiqua,Bold"&amp;8 Page &amp;P of &amp;N</oddFooter>
      </headerFooter>
    </customSheetView>
    <customSheetView guid="{CFBF18EC-8277-4311-991B-395AF21BB33B}" showPageBreaks="1" showGridLines="0" printArea="1" hiddenRows="1" hiddenColumns="1" view="pageBreakPreview" topLeftCell="A7">
      <selection activeCell="E19" sqref="E19"/>
      <rowBreaks count="1" manualBreakCount="1">
        <brk id="33" max="4" man="1"/>
      </rowBreaks>
      <pageMargins left="0.75" right="0.63" top="0.57999999999999996" bottom="0.6" header="0.34" footer="0.35"/>
      <pageSetup scale="99" orientation="portrait" r:id="rId26"/>
      <headerFooter alignWithMargins="0">
        <oddFooter>&amp;R&amp;"Book Antiqua,Bold"&amp;8 Page &amp;P of &amp;N</oddFooter>
      </headerFooter>
    </customSheetView>
    <customSheetView guid="{AA750348-930C-43DE-ADD0-8D60980F5013}" showPageBreaks="1" showGridLines="0" printArea="1" hiddenRows="1" hiddenColumns="1" view="pageBreakPreview" topLeftCell="A7">
      <selection activeCell="E19" sqref="E19"/>
      <rowBreaks count="1" manualBreakCount="1">
        <brk id="33" max="4" man="1"/>
      </rowBreaks>
      <pageMargins left="0.75" right="0.63" top="0.57999999999999996" bottom="0.6" header="0.34" footer="0.35"/>
      <pageSetup scale="99" orientation="portrait" r:id="rId27"/>
      <headerFooter alignWithMargins="0">
        <oddFooter>&amp;R&amp;"Book Antiqua,Bold"&amp;8 Page &amp;P of &amp;N</oddFooter>
      </headerFooter>
    </customSheetView>
    <customSheetView guid="{14C32814-5A59-4863-9FB1-822FBB75D7D1}" showPageBreaks="1" showGridLines="0" printArea="1" hiddenRows="1" hiddenColumns="1" view="pageBreakPreview">
      <selection activeCell="E19" sqref="E19"/>
      <rowBreaks count="1" manualBreakCount="1">
        <brk id="31" max="4" man="1"/>
      </rowBreaks>
      <pageMargins left="0.75" right="0.63" top="0.57999999999999996" bottom="0.6" header="0.34" footer="0.35"/>
      <pageSetup scale="99" orientation="portrait" r:id="rId28"/>
      <headerFooter alignWithMargins="0">
        <oddFooter>&amp;R&amp;"Book Antiqua,Bold"&amp;8 Page &amp;P of &amp;N</oddFooter>
      </headerFooter>
    </customSheetView>
    <customSheetView guid="{1F125E51-1799-42D0-B41E-DC039BB17D59}" showPageBreaks="1" showGridLines="0" printArea="1" hiddenRows="1" hiddenColumns="1" view="pageBreakPreview">
      <selection activeCell="E25" sqref="E25"/>
      <rowBreaks count="3" manualBreakCount="3">
        <brk id="30" max="4" man="1"/>
        <brk id="31" max="4" man="1"/>
        <brk id="53" max="4" man="1"/>
      </rowBreaks>
      <pageMargins left="0.75" right="0.63" top="0.57999999999999996" bottom="0.6" header="0.34" footer="0.35"/>
      <pageSetup scale="99" orientation="portrait" r:id="rId29"/>
      <headerFooter alignWithMargins="0">
        <oddFooter>&amp;R&amp;"Book Antiqua,Bold"&amp;8 Page &amp;P of &amp;N</oddFooter>
      </headerFooter>
    </customSheetView>
    <customSheetView guid="{77353208-2D17-4D2E-ADE3-4F168F350B73}" showPageBreaks="1" showGridLines="0" printArea="1" hiddenRows="1" hiddenColumns="1" view="pageBreakPreview">
      <selection activeCell="E19" sqref="E19"/>
      <rowBreaks count="3" manualBreakCount="3">
        <brk id="30" max="4" man="1"/>
        <brk id="31" max="4" man="1"/>
        <brk id="53" max="4" man="1"/>
      </rowBreaks>
      <pageMargins left="0.75" right="0.63" top="0.57999999999999996" bottom="0.6" header="0.34" footer="0.35"/>
      <pageSetup scale="99" orientation="portrait" r:id="rId30"/>
      <headerFooter alignWithMargins="0">
        <oddFooter>&amp;R&amp;"Book Antiqua,Bold"&amp;8 Page &amp;P of &amp;N</oddFooter>
      </headerFooter>
    </customSheetView>
    <customSheetView guid="{010B040B-83D1-42E5-9354-A9BE9113BDAC}" showPageBreaks="1" showGridLines="0" printArea="1" hiddenRows="1" hiddenColumns="1" view="pageBreakPreview" topLeftCell="A64">
      <selection activeCell="E20" sqref="E20"/>
      <rowBreaks count="1" manualBreakCount="1">
        <brk id="31" max="4" man="1"/>
      </rowBreaks>
      <pageMargins left="0.75" right="0.63" top="0.57999999999999996" bottom="0.6" header="0.34" footer="0.35"/>
      <pageSetup scale="99" orientation="portrait" r:id="rId31"/>
      <headerFooter alignWithMargins="0">
        <oddFooter>&amp;R&amp;"Book Antiqua,Bold"&amp;8 Page &amp;P of &amp;N</oddFooter>
      </headerFooter>
    </customSheetView>
    <customSheetView guid="{FC200EB0-6614-47DB-96CE-7610471486D9}" showPageBreaks="1" showGridLines="0" printArea="1" hiddenRows="1" hiddenColumns="1" view="pageBreakPreview">
      <selection activeCell="E19" sqref="E19"/>
      <pageMargins left="0.75" right="0.63" top="0.57999999999999996" bottom="0.6" header="0.34" footer="0.35"/>
      <pageSetup orientation="portrait" r:id="rId32"/>
      <headerFooter alignWithMargins="0">
        <oddFooter>&amp;R&amp;"Book Antiqua,Bold"&amp;8 Page &amp;P of &amp;N</oddFooter>
      </headerFooter>
    </customSheetView>
    <customSheetView guid="{35C772BD-8F05-4A18-BEC8-6AF744E22539}" showPageBreaks="1" showGridLines="0" printArea="1" hiddenRows="1" hiddenColumns="1" view="pageBreakPreview" topLeftCell="A16">
      <selection activeCell="E20" sqref="E20"/>
      <pageMargins left="0.75" right="0.63" top="0.57999999999999996" bottom="0.6" header="0.34" footer="0.35"/>
      <pageSetup orientation="portrait" r:id="rId33"/>
      <headerFooter alignWithMargins="0">
        <oddFooter>&amp;R&amp;"Book Antiqua,Bold"&amp;8 Page &amp;P of &amp;N</oddFooter>
      </headerFooter>
    </customSheetView>
    <customSheetView guid="{FADCBE67-C557-4BB1-9129-D4D2EFCC4742}" scale="130" showPageBreaks="1" showGridLines="0" printArea="1" hiddenRows="1" hiddenColumns="1" view="pageBreakPreview" topLeftCell="A76">
      <selection activeCell="E19" sqref="E19"/>
      <pageMargins left="0.75" right="0.63" top="0.57999999999999996" bottom="0.6" header="0.34" footer="0.35"/>
      <pageSetup orientation="portrait" r:id="rId34"/>
      <headerFooter alignWithMargins="0">
        <oddFooter>&amp;R&amp;"Book Antiqua,Bold"&amp;8 Page &amp;P of &amp;N</oddFooter>
      </headerFooter>
    </customSheetView>
    <customSheetView guid="{E1B28BB1-ED8F-4C22-9AA1-AB162FCA7917}" scale="130" showPageBreaks="1" showGridLines="0" printArea="1" hiddenRows="1" hiddenColumns="1" view="pageBreakPreview">
      <selection activeCell="E18" sqref="E18"/>
      <pageMargins left="0.75" right="0.63" top="0.57999999999999996" bottom="0.6" header="0.34" footer="0.35"/>
      <pageSetup orientation="portrait" r:id="rId35"/>
      <headerFooter alignWithMargins="0">
        <oddFooter>&amp;R&amp;"Book Antiqua,Bold"&amp;8 Page &amp;P of &amp;N</oddFooter>
      </headerFooter>
    </customSheetView>
  </customSheetViews>
  <mergeCells count="69">
    <mergeCell ref="B75:E75"/>
    <mergeCell ref="B76:E76"/>
    <mergeCell ref="A78:E78"/>
    <mergeCell ref="B33:D33"/>
    <mergeCell ref="B34:D34"/>
    <mergeCell ref="A73:E73"/>
    <mergeCell ref="B74:E74"/>
    <mergeCell ref="B55:D55"/>
    <mergeCell ref="B56:D56"/>
    <mergeCell ref="B46:D46"/>
    <mergeCell ref="A70:E70"/>
    <mergeCell ref="B59:D59"/>
    <mergeCell ref="B66:D66"/>
    <mergeCell ref="B67:D67"/>
    <mergeCell ref="B68:D68"/>
    <mergeCell ref="B69:D69"/>
    <mergeCell ref="B63:D63"/>
    <mergeCell ref="B64:D64"/>
    <mergeCell ref="B65:D65"/>
    <mergeCell ref="B61:D61"/>
    <mergeCell ref="B62:D62"/>
    <mergeCell ref="B38:D38"/>
    <mergeCell ref="B39:D39"/>
    <mergeCell ref="B44:D44"/>
    <mergeCell ref="B45:D45"/>
    <mergeCell ref="B41:D41"/>
    <mergeCell ref="B42:D42"/>
    <mergeCell ref="B43:D43"/>
    <mergeCell ref="B48:D48"/>
    <mergeCell ref="B50:D50"/>
    <mergeCell ref="B51:D51"/>
    <mergeCell ref="B52:D52"/>
    <mergeCell ref="B47:D47"/>
    <mergeCell ref="B60:D60"/>
    <mergeCell ref="B53:D53"/>
    <mergeCell ref="B49:D49"/>
    <mergeCell ref="B54:D54"/>
    <mergeCell ref="B58:D58"/>
    <mergeCell ref="B57:D57"/>
    <mergeCell ref="B25:D25"/>
    <mergeCell ref="B26:D26"/>
    <mergeCell ref="B37:D37"/>
    <mergeCell ref="B36:D36"/>
    <mergeCell ref="B27:D27"/>
    <mergeCell ref="B28:D28"/>
    <mergeCell ref="B29:D29"/>
    <mergeCell ref="B30:D30"/>
    <mergeCell ref="B35:D35"/>
    <mergeCell ref="E31:E32"/>
    <mergeCell ref="B32:D32"/>
    <mergeCell ref="B31:D31"/>
    <mergeCell ref="B40:D40"/>
    <mergeCell ref="B11:D11"/>
    <mergeCell ref="B23:D23"/>
    <mergeCell ref="B12:D12"/>
    <mergeCell ref="B16:E16"/>
    <mergeCell ref="B17:E17"/>
    <mergeCell ref="B13:D13"/>
    <mergeCell ref="B19:E19"/>
    <mergeCell ref="B18:E18"/>
    <mergeCell ref="B20:D20"/>
    <mergeCell ref="B21:D21"/>
    <mergeCell ref="B22:D22"/>
    <mergeCell ref="B24:D24"/>
    <mergeCell ref="A3:E3"/>
    <mergeCell ref="A5:E5"/>
    <mergeCell ref="A8:D8"/>
    <mergeCell ref="B9:D9"/>
    <mergeCell ref="B10:D10"/>
  </mergeCells>
  <conditionalFormatting sqref="A34:D34 F34:IV34">
    <cfRule type="expression" dxfId="9" priority="1" stopIfTrue="1">
      <formula>$F$33=0</formula>
    </cfRule>
  </conditionalFormatting>
  <dataValidations count="3">
    <dataValidation type="list" allowBlank="1" showInputMessage="1" showErrorMessage="1" sqref="E33" xr:uid="{00000000-0002-0000-1400-000000000000}">
      <formula1>"Yes, No"</formula1>
    </dataValidation>
    <dataValidation type="list" allowBlank="1" showInputMessage="1" showErrorMessage="1" sqref="E66" xr:uid="{00000000-0002-0000-1400-000001000000}">
      <formula1>$Z$65:$Z$66</formula1>
    </dataValidation>
    <dataValidation type="list" allowBlank="1" showInputMessage="1" showErrorMessage="1" sqref="E35" xr:uid="{00000000-0002-0000-1400-000002000000}">
      <formula1>"Yes (Documentary evidence attached), No"</formula1>
    </dataValidation>
  </dataValidations>
  <pageMargins left="0.75" right="0.63" top="0.57999999999999996" bottom="0.6" header="0.34" footer="0.35"/>
  <pageSetup orientation="portrait" r:id="rId36"/>
  <headerFooter alignWithMargins="0">
    <oddFooter>&amp;R&amp;"Book Antiqua,Bold"&amp;8 Page &amp;P of &amp;N</oddFooter>
  </headerFooter>
  <drawing r:id="rId37"/>
  <legacyDrawing r:id="rId38"/>
  <mc:AlternateContent xmlns:mc="http://schemas.openxmlformats.org/markup-compatibility/2006">
    <mc:Choice Requires="x14">
      <controls>
        <mc:AlternateContent xmlns:mc="http://schemas.openxmlformats.org/markup-compatibility/2006">
          <mc:Choice Requires="x14">
            <control shapeId="24577" r:id="rId39" name="Option Button 1">
              <controlPr defaultSize="0" autoFill="0" autoLine="0" autoPict="0">
                <anchor moveWithCells="1">
                  <from>
                    <xdr:col>1</xdr:col>
                    <xdr:colOff>1123950</xdr:colOff>
                    <xdr:row>66</xdr:row>
                    <xdr:rowOff>19050</xdr:rowOff>
                  </from>
                  <to>
                    <xdr:col>2</xdr:col>
                    <xdr:colOff>752475</xdr:colOff>
                    <xdr:row>67</xdr:row>
                    <xdr:rowOff>0</xdr:rowOff>
                  </to>
                </anchor>
              </controlPr>
            </control>
          </mc:Choice>
        </mc:AlternateContent>
        <mc:AlternateContent xmlns:mc="http://schemas.openxmlformats.org/markup-compatibility/2006">
          <mc:Choice Requires="x14">
            <control shapeId="24578" r:id="rId40" name="Option Button 2">
              <controlPr defaultSize="0" autoFill="0" autoLine="0" autoPict="0">
                <anchor moveWithCells="1">
                  <from>
                    <xdr:col>2</xdr:col>
                    <xdr:colOff>685800</xdr:colOff>
                    <xdr:row>66</xdr:row>
                    <xdr:rowOff>19050</xdr:rowOff>
                  </from>
                  <to>
                    <xdr:col>3</xdr:col>
                    <xdr:colOff>923925</xdr:colOff>
                    <xdr:row>67</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indexed="10"/>
  </sheetPr>
  <dimension ref="A1:BB94"/>
  <sheetViews>
    <sheetView showGridLines="0" showZeros="0" view="pageBreakPreview" zoomScaleNormal="100" zoomScaleSheetLayoutView="100" workbookViewId="0">
      <selection activeCell="J87" sqref="J87"/>
    </sheetView>
  </sheetViews>
  <sheetFormatPr defaultRowHeight="16.5"/>
  <cols>
    <col min="1" max="1" width="12.140625" style="30" customWidth="1"/>
    <col min="2" max="2" width="18.140625" style="30" customWidth="1"/>
    <col min="3" max="5" width="7.42578125" style="30" customWidth="1"/>
    <col min="6" max="8" width="7.42578125" style="25" customWidth="1"/>
    <col min="9" max="9" width="9.7109375" style="26" customWidth="1"/>
    <col min="10" max="10" width="11.85546875" style="26" customWidth="1"/>
    <col min="11" max="11" width="11.28515625" style="26" customWidth="1"/>
    <col min="12" max="12" width="9.42578125" style="26" customWidth="1"/>
    <col min="13" max="54" width="9.140625" style="88"/>
    <col min="55" max="16384" width="9.140625" style="26"/>
  </cols>
  <sheetData>
    <row r="1" spans="1:26">
      <c r="A1" s="22" t="str">
        <f>Basic!A3&amp;Basic!B3</f>
        <v>Specification No. :CC/NT/W-MISC/DOM/A06/26/08429</v>
      </c>
      <c r="B1" s="23"/>
      <c r="C1" s="23"/>
      <c r="D1" s="23"/>
      <c r="E1" s="23"/>
      <c r="F1" s="95"/>
      <c r="G1" s="95"/>
      <c r="H1" s="95"/>
      <c r="I1" s="96"/>
      <c r="J1" s="96"/>
      <c r="K1" s="96"/>
      <c r="L1" s="24" t="str">
        <f>"Attachment-16 "</f>
        <v xml:space="preserve">Attachment-16 </v>
      </c>
    </row>
    <row r="2" spans="1:26" ht="11.25" customHeight="1">
      <c r="Z2" s="163">
        <f>'Attach 3(JV)'!Z2</f>
        <v>0</v>
      </c>
    </row>
    <row r="3" spans="1:26" ht="79.5" customHeight="1">
      <c r="A3" s="616" t="str">
        <f>'Attach 3(JV)'!A3</f>
        <v>Package P01 for Development of Pole Structures for 765 kV D/C Transmission Lines.</v>
      </c>
      <c r="B3" s="616"/>
      <c r="C3" s="616"/>
      <c r="D3" s="616"/>
      <c r="E3" s="616"/>
      <c r="F3" s="616"/>
      <c r="G3" s="616"/>
      <c r="H3" s="616"/>
      <c r="I3" s="616"/>
      <c r="J3" s="616"/>
      <c r="K3" s="616"/>
      <c r="L3" s="616"/>
    </row>
    <row r="4" spans="1:26" ht="15.95" customHeight="1">
      <c r="A4" s="29"/>
      <c r="H4" s="31"/>
      <c r="I4" s="10"/>
    </row>
    <row r="5" spans="1:26" ht="20.100000000000001" customHeight="1">
      <c r="A5" s="617" t="s">
        <v>8</v>
      </c>
      <c r="B5" s="617"/>
      <c r="C5" s="617"/>
      <c r="D5" s="617"/>
      <c r="E5" s="617"/>
      <c r="F5" s="617"/>
      <c r="G5" s="617"/>
      <c r="H5" s="617"/>
      <c r="I5" s="617"/>
      <c r="J5" s="617"/>
      <c r="K5" s="617"/>
      <c r="L5" s="617"/>
    </row>
    <row r="6" spans="1:26" ht="15.95" customHeight="1">
      <c r="A6" s="33"/>
      <c r="H6" s="31"/>
      <c r="I6" s="10"/>
    </row>
    <row r="7" spans="1:26" ht="20.100000000000001" customHeight="1">
      <c r="A7" s="34" t="str">
        <f>'Attach 3(JV)'!A7</f>
        <v>Bidder’s Name and Address :</v>
      </c>
      <c r="G7" s="14" t="str">
        <f>'Attach 3(JV)'!E7</f>
        <v>To:</v>
      </c>
      <c r="I7" s="10"/>
    </row>
    <row r="8" spans="1:26" ht="36" customHeight="1">
      <c r="A8" s="615">
        <f>'Attach 3(JV)'!A8</f>
        <v>0</v>
      </c>
      <c r="B8" s="615"/>
      <c r="C8" s="615"/>
      <c r="D8" s="615"/>
      <c r="E8" s="615"/>
      <c r="F8" s="615"/>
      <c r="G8" s="11" t="str">
        <f>'Attach 3(JV)'!E8</f>
        <v>Contract Services</v>
      </c>
      <c r="I8" s="10"/>
    </row>
    <row r="9" spans="1:26" ht="20.100000000000001" customHeight="1">
      <c r="A9" s="12" t="s">
        <v>347</v>
      </c>
      <c r="B9" s="619">
        <f>'Attach 3(JV)'!B9</f>
        <v>0</v>
      </c>
      <c r="C9" s="619"/>
      <c r="D9" s="619"/>
      <c r="E9" s="619"/>
      <c r="F9" s="619"/>
      <c r="G9" s="11" t="str">
        <f>'Attach 3(JV)'!E9</f>
        <v>Power Grid Corporation of India Ltd.,</v>
      </c>
      <c r="I9" s="10"/>
    </row>
    <row r="10" spans="1:26" ht="20.100000000000001" customHeight="1">
      <c r="A10" s="12" t="s">
        <v>349</v>
      </c>
      <c r="B10" s="619">
        <f>'Attach 3(JV)'!B10</f>
        <v>0</v>
      </c>
      <c r="C10" s="619"/>
      <c r="D10" s="619"/>
      <c r="E10" s="619"/>
      <c r="F10" s="619"/>
      <c r="G10" s="11" t="str">
        <f>'Attach 3(JV)'!E10</f>
        <v>"Saudamini", Plot No. 2, Sector 29</v>
      </c>
      <c r="I10" s="10"/>
    </row>
    <row r="11" spans="1:26" ht="20.100000000000001" customHeight="1">
      <c r="B11" s="619">
        <f>'Attach 3(JV)'!B11</f>
        <v>0</v>
      </c>
      <c r="C11" s="619"/>
      <c r="D11" s="619"/>
      <c r="E11" s="619"/>
      <c r="F11" s="619"/>
      <c r="G11" s="11" t="str">
        <f>'Attach 3(JV)'!E11</f>
        <v>Gurgaon (Haryana) - 122001</v>
      </c>
    </row>
    <row r="12" spans="1:26" ht="20.100000000000001" customHeight="1">
      <c r="A12" s="33"/>
      <c r="B12" s="619">
        <f>'Attach 3(JV)'!B12</f>
        <v>0</v>
      </c>
      <c r="C12" s="619"/>
      <c r="D12" s="619"/>
      <c r="E12" s="619"/>
      <c r="F12" s="619"/>
      <c r="G12" s="11"/>
    </row>
    <row r="13" spans="1:26" ht="15.95" customHeight="1">
      <c r="A13" s="33"/>
      <c r="B13" s="136"/>
      <c r="C13" s="136"/>
      <c r="D13" s="136"/>
      <c r="E13" s="136"/>
      <c r="F13" s="136"/>
    </row>
    <row r="14" spans="1:26" ht="20.100000000000001" customHeight="1">
      <c r="A14" s="30" t="s">
        <v>341</v>
      </c>
    </row>
    <row r="15" spans="1:26" ht="20.100000000000001" customHeight="1">
      <c r="A15" s="33"/>
    </row>
    <row r="16" spans="1:26" ht="57.75" customHeight="1">
      <c r="A16" s="919" t="s">
        <v>13</v>
      </c>
      <c r="B16" s="919"/>
      <c r="C16" s="919"/>
      <c r="D16" s="919"/>
      <c r="E16" s="919"/>
      <c r="F16" s="919"/>
      <c r="G16" s="919"/>
      <c r="H16" s="919"/>
      <c r="I16" s="919"/>
      <c r="J16" s="919"/>
      <c r="K16" s="919"/>
      <c r="L16" s="919"/>
    </row>
    <row r="17" spans="1:12" ht="20.100000000000001" customHeight="1">
      <c r="A17" s="97">
        <v>1</v>
      </c>
      <c r="B17" s="98" t="s">
        <v>14</v>
      </c>
    </row>
    <row r="18" spans="1:12" ht="82.5" customHeight="1">
      <c r="A18" s="55"/>
      <c r="B18" s="1002" t="s">
        <v>15</v>
      </c>
      <c r="C18" s="1002"/>
      <c r="D18" s="1002"/>
      <c r="E18" s="1002"/>
      <c r="F18" s="1002"/>
      <c r="G18" s="1002"/>
      <c r="H18" s="1002"/>
      <c r="I18" s="1002"/>
      <c r="J18" s="1002"/>
      <c r="K18" s="1002"/>
      <c r="L18" s="1002"/>
    </row>
    <row r="19" spans="1:12" ht="60.75" customHeight="1">
      <c r="A19" s="56">
        <v>1.1000000000000001</v>
      </c>
      <c r="B19" s="1005" t="s">
        <v>16</v>
      </c>
      <c r="C19" s="1005"/>
      <c r="D19" s="1005"/>
      <c r="E19" s="1005"/>
      <c r="F19" s="1005"/>
      <c r="G19" s="1005"/>
      <c r="H19" s="1005"/>
      <c r="I19" s="1005"/>
      <c r="J19" s="1005"/>
      <c r="K19" s="1005"/>
      <c r="L19" s="1005"/>
    </row>
    <row r="20" spans="1:12" ht="33" customHeight="1">
      <c r="A20" s="55"/>
      <c r="B20" s="584" t="str">
        <f>IF('Names of Bidder'!D9="Sole Bidder","Name of the Bidder (Sole Bidder)", "Name of Bidder (Lead Partner)")</f>
        <v>Name of the Bidder (Sole Bidder)</v>
      </c>
      <c r="C20" s="584"/>
      <c r="D20" s="584"/>
      <c r="E20" s="584"/>
      <c r="F20" s="584"/>
      <c r="G20" s="584"/>
      <c r="H20" s="1007">
        <f>B9</f>
        <v>0</v>
      </c>
      <c r="I20" s="1007"/>
      <c r="J20" s="1007"/>
      <c r="K20" s="1007"/>
      <c r="L20" s="1007"/>
    </row>
    <row r="21" spans="1:12" ht="33" customHeight="1">
      <c r="A21" s="36"/>
      <c r="B21" s="584" t="s">
        <v>17</v>
      </c>
      <c r="C21" s="584"/>
      <c r="D21" s="584"/>
      <c r="E21" s="584"/>
      <c r="F21" s="584"/>
      <c r="G21" s="584"/>
      <c r="H21" s="1001" t="s">
        <v>58</v>
      </c>
      <c r="I21" s="1001"/>
      <c r="J21" s="1001"/>
      <c r="K21" s="1001"/>
      <c r="L21" s="1001"/>
    </row>
    <row r="22" spans="1:12" ht="33" customHeight="1">
      <c r="A22" s="36"/>
      <c r="B22" s="584" t="s">
        <v>18</v>
      </c>
      <c r="C22" s="584"/>
      <c r="D22" s="584"/>
      <c r="E22" s="584"/>
      <c r="F22" s="584"/>
      <c r="G22" s="584"/>
      <c r="H22" s="1001"/>
      <c r="I22" s="1001"/>
      <c r="J22" s="1001"/>
      <c r="K22" s="1001"/>
      <c r="L22" s="1001"/>
    </row>
    <row r="23" spans="1:12" ht="33" customHeight="1">
      <c r="A23" s="36"/>
      <c r="B23" s="584" t="s">
        <v>19</v>
      </c>
      <c r="C23" s="584"/>
      <c r="D23" s="584"/>
      <c r="E23" s="584"/>
      <c r="F23" s="584"/>
      <c r="G23" s="584"/>
      <c r="H23" s="1001"/>
      <c r="I23" s="1001"/>
      <c r="J23" s="1001"/>
      <c r="K23" s="1001"/>
      <c r="L23" s="1001"/>
    </row>
    <row r="24" spans="1:12" ht="33" customHeight="1">
      <c r="A24" s="36"/>
      <c r="B24" s="584" t="s">
        <v>20</v>
      </c>
      <c r="C24" s="584"/>
      <c r="D24" s="584"/>
      <c r="E24" s="584"/>
      <c r="F24" s="584"/>
      <c r="G24" s="584"/>
      <c r="H24" s="1001"/>
      <c r="I24" s="1001"/>
      <c r="J24" s="1001"/>
      <c r="K24" s="1001"/>
      <c r="L24" s="1001"/>
    </row>
    <row r="25" spans="1:12" ht="6" customHeight="1">
      <c r="A25" s="36"/>
      <c r="B25" s="194"/>
      <c r="C25" s="194"/>
      <c r="D25" s="194"/>
      <c r="E25" s="194"/>
      <c r="F25" s="194"/>
      <c r="G25" s="194"/>
      <c r="H25" s="195"/>
      <c r="I25" s="195"/>
      <c r="J25" s="195"/>
      <c r="K25" s="195"/>
      <c r="L25" s="195"/>
    </row>
    <row r="26" spans="1:12" ht="18.95" customHeight="1">
      <c r="A26" s="56">
        <v>1.2</v>
      </c>
      <c r="B26" s="1004" t="s">
        <v>169</v>
      </c>
      <c r="C26" s="1004"/>
      <c r="D26" s="1004"/>
      <c r="E26" s="1004"/>
      <c r="F26" s="1004"/>
      <c r="G26" s="1004"/>
      <c r="H26" s="1004"/>
      <c r="I26" s="1004"/>
      <c r="J26" s="1004"/>
      <c r="K26" s="1004"/>
      <c r="L26" s="1004"/>
    </row>
    <row r="27" spans="1:12" ht="18.95" customHeight="1">
      <c r="A27" s="59" t="s">
        <v>21</v>
      </c>
      <c r="B27" s="30" t="s">
        <v>22</v>
      </c>
      <c r="D27" s="99"/>
      <c r="E27" s="99"/>
    </row>
    <row r="28" spans="1:12" ht="18.95" customHeight="1">
      <c r="A28" s="36"/>
      <c r="B28" s="586" t="s">
        <v>23</v>
      </c>
      <c r="C28" s="586"/>
      <c r="D28" s="917"/>
      <c r="E28" s="917"/>
      <c r="F28" s="917"/>
      <c r="G28" s="917"/>
      <c r="H28" s="917"/>
      <c r="I28" s="917"/>
      <c r="J28" s="917"/>
      <c r="K28" s="917"/>
      <c r="L28" s="917"/>
    </row>
    <row r="29" spans="1:12" ht="18.95" customHeight="1">
      <c r="A29" s="36"/>
      <c r="B29" s="999" t="s">
        <v>24</v>
      </c>
      <c r="C29" s="1000"/>
      <c r="D29" s="998"/>
      <c r="E29" s="998"/>
      <c r="F29" s="998"/>
      <c r="G29" s="998"/>
      <c r="H29" s="998"/>
      <c r="I29" s="998"/>
      <c r="J29" s="998"/>
      <c r="K29" s="998"/>
      <c r="L29" s="998"/>
    </row>
    <row r="30" spans="1:12" ht="18.95" customHeight="1">
      <c r="A30" s="36"/>
      <c r="B30" s="102"/>
      <c r="C30" s="57"/>
      <c r="D30" s="1008"/>
      <c r="E30" s="1008"/>
      <c r="F30" s="1008"/>
      <c r="G30" s="1008"/>
      <c r="H30" s="1008"/>
      <c r="I30" s="1008"/>
      <c r="J30" s="1008"/>
      <c r="K30" s="1008"/>
      <c r="L30" s="1008"/>
    </row>
    <row r="31" spans="1:12" ht="18.95" customHeight="1">
      <c r="A31" s="36"/>
      <c r="B31" s="102"/>
      <c r="C31" s="57"/>
      <c r="D31" s="1008"/>
      <c r="E31" s="1008"/>
      <c r="F31" s="1008"/>
      <c r="G31" s="1008"/>
      <c r="H31" s="1008"/>
      <c r="I31" s="1008"/>
      <c r="J31" s="1008"/>
      <c r="K31" s="1008"/>
      <c r="L31" s="1008"/>
    </row>
    <row r="32" spans="1:12" ht="18.95" customHeight="1">
      <c r="A32" s="36"/>
      <c r="B32" s="103"/>
      <c r="C32" s="58"/>
      <c r="D32" s="1006"/>
      <c r="E32" s="1006"/>
      <c r="F32" s="1006"/>
      <c r="G32" s="1006"/>
      <c r="H32" s="1006"/>
      <c r="I32" s="1006"/>
      <c r="J32" s="1006"/>
      <c r="K32" s="1006"/>
      <c r="L32" s="1006"/>
    </row>
    <row r="33" spans="1:54" ht="18.95" customHeight="1">
      <c r="A33" s="36"/>
      <c r="B33" s="586" t="s">
        <v>25</v>
      </c>
      <c r="C33" s="586"/>
      <c r="D33" s="917"/>
      <c r="E33" s="917"/>
      <c r="F33" s="917"/>
      <c r="G33" s="917"/>
      <c r="H33" s="917"/>
      <c r="I33" s="917"/>
      <c r="J33" s="917"/>
      <c r="K33" s="917"/>
      <c r="L33" s="917"/>
    </row>
    <row r="34" spans="1:54" ht="18.95" customHeight="1">
      <c r="A34" s="36"/>
      <c r="B34" s="586" t="s">
        <v>26</v>
      </c>
      <c r="C34" s="586"/>
      <c r="D34" s="917"/>
      <c r="E34" s="917"/>
      <c r="F34" s="917"/>
      <c r="G34" s="917"/>
      <c r="H34" s="917"/>
      <c r="I34" s="917"/>
      <c r="J34" s="917"/>
      <c r="K34" s="917"/>
      <c r="L34" s="917"/>
    </row>
    <row r="35" spans="1:54" ht="18.95" customHeight="1">
      <c r="A35" s="36"/>
      <c r="B35" s="586" t="s">
        <v>27</v>
      </c>
      <c r="C35" s="586"/>
      <c r="D35" s="917"/>
      <c r="E35" s="917"/>
      <c r="F35" s="917"/>
      <c r="G35" s="917"/>
      <c r="H35" s="917"/>
      <c r="I35" s="917"/>
      <c r="J35" s="917"/>
      <c r="K35" s="917"/>
      <c r="L35" s="917"/>
    </row>
    <row r="36" spans="1:54" ht="18.95" customHeight="1">
      <c r="A36" s="36"/>
      <c r="B36" s="586" t="s">
        <v>28</v>
      </c>
      <c r="C36" s="586"/>
      <c r="D36" s="917"/>
      <c r="E36" s="917"/>
      <c r="F36" s="917"/>
      <c r="G36" s="917"/>
      <c r="H36" s="917"/>
      <c r="I36" s="917"/>
      <c r="J36" s="917"/>
      <c r="K36" s="917"/>
      <c r="L36" s="917"/>
    </row>
    <row r="37" spans="1:54" ht="8.1" customHeight="1">
      <c r="A37" s="36"/>
      <c r="B37" s="104"/>
      <c r="C37" s="104"/>
      <c r="D37" s="105"/>
      <c r="E37" s="105"/>
      <c r="F37" s="105"/>
      <c r="G37" s="105"/>
      <c r="H37" s="105"/>
      <c r="I37" s="105"/>
      <c r="J37" s="105"/>
      <c r="K37" s="105"/>
      <c r="L37" s="105"/>
    </row>
    <row r="38" spans="1:54" ht="61.5" customHeight="1">
      <c r="A38" s="60" t="s">
        <v>30</v>
      </c>
      <c r="B38" s="1002" t="s">
        <v>29</v>
      </c>
      <c r="C38" s="1002"/>
      <c r="D38" s="1002"/>
      <c r="E38" s="1002"/>
      <c r="F38" s="1002"/>
      <c r="G38" s="1002"/>
      <c r="H38" s="1002"/>
      <c r="I38" s="1002"/>
      <c r="J38" s="1002"/>
      <c r="K38" s="1002"/>
      <c r="L38" s="1002"/>
    </row>
    <row r="39" spans="1:54" ht="33.75" customHeight="1">
      <c r="A39" s="36"/>
      <c r="B39" s="101" t="s">
        <v>345</v>
      </c>
      <c r="C39" s="1003" t="s">
        <v>31</v>
      </c>
      <c r="D39" s="1003"/>
      <c r="E39" s="1003"/>
      <c r="F39" s="1003"/>
      <c r="G39" s="1003" t="s">
        <v>32</v>
      </c>
      <c r="H39" s="1003"/>
      <c r="I39" s="1003" t="s">
        <v>33</v>
      </c>
      <c r="J39" s="1003"/>
      <c r="K39" s="1003"/>
      <c r="L39" s="1003"/>
    </row>
    <row r="40" spans="1:54" ht="38.1" customHeight="1">
      <c r="B40" s="111"/>
      <c r="C40" s="917"/>
      <c r="D40" s="917"/>
      <c r="E40" s="917"/>
      <c r="F40" s="917"/>
      <c r="G40" s="1009"/>
      <c r="H40" s="1009"/>
      <c r="I40" s="917"/>
      <c r="J40" s="917"/>
      <c r="K40" s="917"/>
      <c r="L40" s="917"/>
    </row>
    <row r="41" spans="1:54" ht="38.1" customHeight="1">
      <c r="A41" s="36"/>
      <c r="B41" s="111"/>
      <c r="C41" s="917"/>
      <c r="D41" s="917"/>
      <c r="E41" s="917"/>
      <c r="F41" s="917"/>
      <c r="G41" s="1009"/>
      <c r="H41" s="1009"/>
      <c r="I41" s="917"/>
      <c r="J41" s="917"/>
      <c r="K41" s="917"/>
      <c r="L41" s="917"/>
    </row>
    <row r="42" spans="1:54" ht="42" customHeight="1">
      <c r="A42" s="60" t="s">
        <v>490</v>
      </c>
      <c r="B42" s="1002" t="s">
        <v>491</v>
      </c>
      <c r="C42" s="1002"/>
      <c r="D42" s="1002"/>
      <c r="E42" s="1002"/>
      <c r="F42" s="1002"/>
      <c r="G42" s="1002"/>
      <c r="H42" s="1002"/>
      <c r="I42" s="1002"/>
      <c r="J42" s="1002"/>
      <c r="K42" s="1002"/>
      <c r="L42" s="1002"/>
    </row>
    <row r="43" spans="1:54" ht="52.5" customHeight="1">
      <c r="A43" s="36"/>
      <c r="B43" s="101" t="s">
        <v>345</v>
      </c>
      <c r="C43" s="1003" t="s">
        <v>492</v>
      </c>
      <c r="D43" s="1003"/>
      <c r="E43" s="1003"/>
      <c r="F43" s="1003"/>
      <c r="G43" s="1003" t="s">
        <v>493</v>
      </c>
      <c r="H43" s="1003"/>
      <c r="I43" s="1003" t="s">
        <v>494</v>
      </c>
      <c r="J43" s="1003"/>
      <c r="K43" s="1003"/>
      <c r="L43" s="1003"/>
    </row>
    <row r="44" spans="1:54" ht="38.1" customHeight="1">
      <c r="A44" s="36"/>
      <c r="B44" s="111"/>
      <c r="C44" s="917"/>
      <c r="D44" s="917"/>
      <c r="E44" s="917"/>
      <c r="F44" s="917"/>
      <c r="G44" s="1009"/>
      <c r="H44" s="1009"/>
      <c r="I44" s="917"/>
      <c r="J44" s="917"/>
      <c r="K44" s="917"/>
      <c r="L44" s="917"/>
    </row>
    <row r="45" spans="1:54" ht="38.1" customHeight="1">
      <c r="A45" s="36"/>
      <c r="B45" s="111"/>
      <c r="C45" s="917"/>
      <c r="D45" s="917"/>
      <c r="E45" s="917"/>
      <c r="F45" s="917"/>
      <c r="G45" s="1009"/>
      <c r="H45" s="1009"/>
      <c r="I45" s="917"/>
      <c r="J45" s="917"/>
      <c r="K45" s="917"/>
      <c r="L45" s="917"/>
    </row>
    <row r="46" spans="1:54" ht="20.100000000000001" customHeight="1">
      <c r="A46" s="97">
        <v>2</v>
      </c>
      <c r="B46" s="106" t="s">
        <v>34</v>
      </c>
    </row>
    <row r="47" spans="1:54" ht="78.75" customHeight="1">
      <c r="B47" s="1002" t="s">
        <v>35</v>
      </c>
      <c r="C47" s="1002"/>
      <c r="D47" s="1002"/>
      <c r="E47" s="1002"/>
      <c r="F47" s="1002"/>
      <c r="G47" s="1002"/>
      <c r="H47" s="1002"/>
      <c r="I47" s="1002"/>
      <c r="J47" s="1002"/>
      <c r="K47" s="1002"/>
      <c r="L47" s="1002"/>
    </row>
    <row r="48" spans="1:54" s="25" customFormat="1" ht="34.5" customHeight="1">
      <c r="A48" s="56">
        <v>2.1</v>
      </c>
      <c r="B48" s="1002" t="s">
        <v>36</v>
      </c>
      <c r="C48" s="1002"/>
      <c r="D48" s="1002"/>
      <c r="E48" s="1002"/>
      <c r="F48" s="1002"/>
      <c r="G48" s="1002"/>
      <c r="H48" s="1002"/>
      <c r="I48" s="1002"/>
      <c r="J48" s="1002"/>
      <c r="K48" s="1002"/>
      <c r="L48" s="1002"/>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row>
    <row r="49" spans="1:12" ht="51" customHeight="1">
      <c r="A49" s="36"/>
      <c r="B49" s="101" t="s">
        <v>37</v>
      </c>
      <c r="C49" s="1003" t="s">
        <v>38</v>
      </c>
      <c r="D49" s="1003"/>
      <c r="E49" s="1003"/>
      <c r="F49" s="1003"/>
      <c r="G49" s="1003" t="s">
        <v>39</v>
      </c>
      <c r="H49" s="1003"/>
      <c r="I49" s="1003" t="s">
        <v>111</v>
      </c>
      <c r="J49" s="1003"/>
      <c r="K49" s="1003" t="s">
        <v>112</v>
      </c>
      <c r="L49" s="1003"/>
    </row>
    <row r="50" spans="1:12" ht="27.95" customHeight="1">
      <c r="A50" s="36"/>
      <c r="B50" s="111">
        <v>1</v>
      </c>
      <c r="C50" s="917"/>
      <c r="D50" s="917"/>
      <c r="E50" s="917"/>
      <c r="F50" s="917"/>
      <c r="G50" s="1009"/>
      <c r="H50" s="1009"/>
      <c r="I50" s="1009"/>
      <c r="J50" s="1009"/>
      <c r="K50" s="1010"/>
      <c r="L50" s="1010"/>
    </row>
    <row r="51" spans="1:12" ht="27.95" customHeight="1">
      <c r="A51" s="36"/>
      <c r="B51" s="111">
        <v>2</v>
      </c>
      <c r="C51" s="917"/>
      <c r="D51" s="917"/>
      <c r="E51" s="917"/>
      <c r="F51" s="917"/>
      <c r="G51" s="1009"/>
      <c r="H51" s="1009"/>
      <c r="I51" s="1009"/>
      <c r="J51" s="1009"/>
      <c r="K51" s="1010"/>
      <c r="L51" s="1010"/>
    </row>
    <row r="52" spans="1:12" ht="27.95" customHeight="1">
      <c r="A52" s="36"/>
      <c r="B52" s="111">
        <v>3</v>
      </c>
      <c r="C52" s="917"/>
      <c r="D52" s="917"/>
      <c r="E52" s="917"/>
      <c r="F52" s="917"/>
      <c r="G52" s="1009"/>
      <c r="H52" s="1009"/>
      <c r="I52" s="1009"/>
      <c r="J52" s="1009"/>
      <c r="K52" s="1010"/>
      <c r="L52" s="1010"/>
    </row>
    <row r="53" spans="1:12" ht="27.95" customHeight="1">
      <c r="A53" s="36"/>
      <c r="B53" s="111">
        <v>4</v>
      </c>
      <c r="C53" s="917"/>
      <c r="D53" s="917"/>
      <c r="E53" s="917"/>
      <c r="F53" s="917"/>
      <c r="G53" s="1009"/>
      <c r="H53" s="1009"/>
      <c r="I53" s="1009"/>
      <c r="J53" s="1009"/>
      <c r="K53" s="1010"/>
      <c r="L53" s="1010"/>
    </row>
    <row r="54" spans="1:12" ht="27.95" customHeight="1">
      <c r="A54" s="36"/>
      <c r="B54" s="111">
        <v>5</v>
      </c>
      <c r="C54" s="917"/>
      <c r="D54" s="917"/>
      <c r="E54" s="917"/>
      <c r="F54" s="917"/>
      <c r="G54" s="1009"/>
      <c r="H54" s="1009"/>
      <c r="I54" s="1009"/>
      <c r="J54" s="1009"/>
      <c r="K54" s="1010"/>
      <c r="L54" s="1010"/>
    </row>
    <row r="55" spans="1:12" ht="20.25" customHeight="1">
      <c r="A55" s="36"/>
      <c r="B55" s="512"/>
      <c r="C55" s="513"/>
      <c r="D55" s="513"/>
      <c r="E55" s="513"/>
      <c r="F55" s="513"/>
      <c r="G55" s="512"/>
      <c r="H55" s="512"/>
      <c r="I55" s="512"/>
      <c r="J55" s="512"/>
      <c r="K55" s="514"/>
      <c r="L55" s="514"/>
    </row>
    <row r="56" spans="1:12" ht="27.95" customHeight="1">
      <c r="A56" s="56">
        <v>3</v>
      </c>
      <c r="B56" s="988" t="s">
        <v>602</v>
      </c>
      <c r="C56" s="988"/>
      <c r="D56" s="988"/>
      <c r="E56" s="988"/>
      <c r="F56" s="988"/>
      <c r="G56" s="988"/>
      <c r="H56" s="988"/>
      <c r="I56" s="988"/>
      <c r="J56" s="988"/>
      <c r="K56" s="988"/>
      <c r="L56" s="988"/>
    </row>
    <row r="57" spans="1:12" ht="49.5" customHeight="1">
      <c r="A57" s="56"/>
      <c r="B57" s="988" t="s">
        <v>603</v>
      </c>
      <c r="C57" s="988"/>
      <c r="D57" s="988"/>
      <c r="E57" s="988"/>
      <c r="F57" s="988"/>
      <c r="G57" s="988"/>
      <c r="H57" s="988"/>
      <c r="I57" s="988"/>
      <c r="J57" s="988"/>
      <c r="K57" s="988"/>
      <c r="L57" s="988"/>
    </row>
    <row r="58" spans="1:12" ht="15" customHeight="1">
      <c r="A58" s="56"/>
      <c r="B58" s="512"/>
      <c r="C58" s="513"/>
      <c r="D58" s="513"/>
      <c r="E58" s="513"/>
      <c r="F58" s="513"/>
      <c r="G58" s="512"/>
      <c r="H58" s="512"/>
      <c r="I58" s="512"/>
      <c r="J58" s="512"/>
      <c r="K58" s="514"/>
      <c r="L58" s="514"/>
    </row>
    <row r="59" spans="1:12" ht="21.75" customHeight="1">
      <c r="A59" s="56">
        <v>3.1</v>
      </c>
      <c r="B59" s="988" t="s">
        <v>604</v>
      </c>
      <c r="C59" s="988"/>
      <c r="D59" s="988"/>
      <c r="E59" s="988"/>
      <c r="F59" s="988"/>
      <c r="G59" s="988"/>
      <c r="H59" s="988"/>
      <c r="I59" s="988"/>
      <c r="J59" s="988"/>
      <c r="K59" s="988"/>
      <c r="L59" s="988"/>
    </row>
    <row r="60" spans="1:12" ht="15" customHeight="1">
      <c r="A60" s="36"/>
      <c r="B60" s="512"/>
      <c r="C60" s="513"/>
      <c r="D60" s="513"/>
      <c r="E60" s="513"/>
      <c r="F60" s="513"/>
      <c r="G60" s="512"/>
      <c r="H60" s="512"/>
      <c r="I60" s="512"/>
      <c r="J60" s="512"/>
      <c r="K60" s="514"/>
      <c r="L60" s="514"/>
    </row>
    <row r="61" spans="1:12" ht="35.25" customHeight="1">
      <c r="A61" s="36"/>
      <c r="B61" s="515" t="s">
        <v>37</v>
      </c>
      <c r="C61" s="1019" t="s">
        <v>605</v>
      </c>
      <c r="D61" s="1019"/>
      <c r="E61" s="1019"/>
      <c r="F61" s="1019"/>
      <c r="G61" s="1019" t="s">
        <v>606</v>
      </c>
      <c r="H61" s="1019"/>
      <c r="I61" s="1019"/>
      <c r="J61" s="1019"/>
      <c r="K61" s="1019"/>
      <c r="L61" s="1019"/>
    </row>
    <row r="62" spans="1:12" ht="17.25" customHeight="1">
      <c r="A62" s="36"/>
      <c r="B62" s="275"/>
      <c r="C62" s="1012"/>
      <c r="D62" s="1013"/>
      <c r="E62" s="1013"/>
      <c r="F62" s="1014"/>
      <c r="G62" s="1012"/>
      <c r="H62" s="1013"/>
      <c r="I62" s="1013"/>
      <c r="J62" s="1013"/>
      <c r="K62" s="1013"/>
      <c r="L62" s="1013"/>
    </row>
    <row r="63" spans="1:12" ht="17.25" customHeight="1">
      <c r="A63" s="36"/>
      <c r="B63" s="275"/>
      <c r="C63" s="1012"/>
      <c r="D63" s="1013"/>
      <c r="E63" s="1013"/>
      <c r="F63" s="1014"/>
      <c r="G63" s="1012"/>
      <c r="H63" s="1013"/>
      <c r="I63" s="1013"/>
      <c r="J63" s="1013"/>
      <c r="K63" s="1013"/>
      <c r="L63" s="1013"/>
    </row>
    <row r="64" spans="1:12" ht="17.25" customHeight="1">
      <c r="A64" s="36"/>
      <c r="B64" s="275"/>
      <c r="C64" s="1012"/>
      <c r="D64" s="1013"/>
      <c r="E64" s="1013"/>
      <c r="F64" s="1014"/>
      <c r="G64" s="1012"/>
      <c r="H64" s="1013"/>
      <c r="I64" s="1013"/>
      <c r="J64" s="500"/>
      <c r="K64" s="500"/>
      <c r="L64" s="500"/>
    </row>
    <row r="65" spans="1:54" ht="17.25" customHeight="1">
      <c r="A65" s="36"/>
      <c r="B65" s="275"/>
      <c r="C65" s="1012"/>
      <c r="D65" s="1013"/>
      <c r="E65" s="1013"/>
      <c r="F65" s="1014"/>
      <c r="G65" s="1012"/>
      <c r="H65" s="1013"/>
      <c r="I65" s="1013"/>
      <c r="J65" s="1013"/>
      <c r="K65" s="1013"/>
      <c r="L65" s="1013"/>
    </row>
    <row r="66" spans="1:54" ht="17.25" customHeight="1">
      <c r="A66" s="36"/>
      <c r="B66" s="275"/>
      <c r="C66" s="1012"/>
      <c r="D66" s="1013"/>
      <c r="E66" s="1013"/>
      <c r="F66" s="1014"/>
      <c r="G66" s="499"/>
      <c r="H66" s="1013"/>
      <c r="I66" s="1013"/>
      <c r="J66" s="1013"/>
      <c r="K66" s="1013"/>
      <c r="L66" s="1013"/>
    </row>
    <row r="67" spans="1:54" ht="18" customHeight="1">
      <c r="A67" s="36"/>
      <c r="B67" s="512"/>
      <c r="C67" s="513"/>
      <c r="D67" s="513"/>
      <c r="E67" s="513"/>
      <c r="F67" s="513"/>
      <c r="G67" s="512"/>
      <c r="H67" s="512"/>
      <c r="I67" s="512"/>
      <c r="J67" s="512"/>
      <c r="K67" s="514"/>
      <c r="L67" s="514"/>
    </row>
    <row r="68" spans="1:54" ht="21" customHeight="1">
      <c r="A68" s="97">
        <v>4</v>
      </c>
      <c r="B68" s="106" t="s">
        <v>40</v>
      </c>
      <c r="D68" s="105"/>
      <c r="E68" s="105"/>
      <c r="F68" s="105"/>
    </row>
    <row r="69" spans="1:54" ht="18" customHeight="1">
      <c r="A69" s="107">
        <v>4.0999999999999996</v>
      </c>
      <c r="B69" s="1011" t="s">
        <v>41</v>
      </c>
      <c r="C69" s="1011"/>
      <c r="D69" s="1011"/>
      <c r="E69" s="1011"/>
      <c r="F69" s="105"/>
    </row>
    <row r="70" spans="1:54" ht="67.5" customHeight="1">
      <c r="A70" s="36"/>
      <c r="B70" s="1002" t="s">
        <v>42</v>
      </c>
      <c r="C70" s="1002"/>
      <c r="D70" s="1002"/>
      <c r="E70" s="1002"/>
      <c r="F70" s="1002"/>
      <c r="G70" s="1002"/>
      <c r="H70" s="1002"/>
      <c r="I70" s="1002"/>
      <c r="J70" s="1002"/>
      <c r="K70" s="1002"/>
      <c r="L70" s="1002"/>
    </row>
    <row r="71" spans="1:54" s="25" customFormat="1" ht="35.25" customHeight="1">
      <c r="A71" s="36"/>
      <c r="B71" s="874" t="s">
        <v>43</v>
      </c>
      <c r="C71" s="874"/>
      <c r="D71" s="874"/>
      <c r="E71" s="985" t="s">
        <v>44</v>
      </c>
      <c r="F71" s="986"/>
      <c r="G71" s="986"/>
      <c r="H71" s="987"/>
      <c r="I71" s="874" t="s">
        <v>45</v>
      </c>
      <c r="J71" s="874"/>
      <c r="K71" s="874"/>
      <c r="L71" s="874"/>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row>
    <row r="72" spans="1:54" ht="20.100000000000001" customHeight="1">
      <c r="A72" s="36"/>
      <c r="B72" s="917"/>
      <c r="C72" s="917"/>
      <c r="D72" s="917"/>
      <c r="E72" s="1009"/>
      <c r="F72" s="1009"/>
      <c r="G72" s="1009"/>
      <c r="H72" s="1009"/>
      <c r="I72" s="1009"/>
      <c r="J72" s="1009"/>
      <c r="K72" s="1009"/>
      <c r="L72" s="1009"/>
    </row>
    <row r="73" spans="1:54" ht="20.100000000000001" customHeight="1">
      <c r="A73" s="36"/>
      <c r="B73" s="917"/>
      <c r="C73" s="917"/>
      <c r="D73" s="917"/>
      <c r="E73" s="1009"/>
      <c r="F73" s="1009"/>
      <c r="G73" s="1009"/>
      <c r="H73" s="1009"/>
      <c r="I73" s="1009"/>
      <c r="J73" s="1009"/>
      <c r="K73" s="1009"/>
      <c r="L73" s="1009"/>
    </row>
    <row r="74" spans="1:54" ht="20.100000000000001" customHeight="1">
      <c r="A74" s="36"/>
      <c r="B74" s="917"/>
      <c r="C74" s="917"/>
      <c r="D74" s="917"/>
      <c r="E74" s="1009"/>
      <c r="F74" s="1009"/>
      <c r="G74" s="1009"/>
      <c r="H74" s="1009"/>
      <c r="I74" s="1009"/>
      <c r="J74" s="1009"/>
      <c r="K74" s="1009"/>
      <c r="L74" s="1009"/>
    </row>
    <row r="75" spans="1:54" ht="20.100000000000001" customHeight="1">
      <c r="A75" s="36"/>
      <c r="B75" s="917"/>
      <c r="C75" s="917"/>
      <c r="D75" s="917"/>
      <c r="E75" s="1009"/>
      <c r="F75" s="1009"/>
      <c r="G75" s="1009"/>
      <c r="H75" s="1009"/>
      <c r="I75" s="1009"/>
      <c r="J75" s="1009"/>
      <c r="K75" s="1009"/>
      <c r="L75" s="1009"/>
    </row>
    <row r="76" spans="1:54" ht="20.100000000000001" customHeight="1">
      <c r="A76" s="36"/>
      <c r="B76" s="917"/>
      <c r="C76" s="917"/>
      <c r="D76" s="917"/>
      <c r="E76" s="1009"/>
      <c r="F76" s="1009"/>
      <c r="G76" s="1009"/>
      <c r="H76" s="1009"/>
      <c r="I76" s="1009"/>
      <c r="J76" s="1009"/>
      <c r="K76" s="1009"/>
      <c r="L76" s="1009"/>
    </row>
    <row r="77" spans="1:54" ht="20.100000000000001" customHeight="1">
      <c r="A77" s="36"/>
      <c r="B77" s="917"/>
      <c r="C77" s="917"/>
      <c r="D77" s="917"/>
      <c r="E77" s="1009"/>
      <c r="F77" s="1009"/>
      <c r="G77" s="1009"/>
      <c r="H77" s="1009"/>
      <c r="I77" s="1009"/>
      <c r="J77" s="1009"/>
      <c r="K77" s="1009"/>
      <c r="L77" s="1009"/>
    </row>
    <row r="78" spans="1:54" s="25" customFormat="1" ht="20.100000000000001" customHeight="1">
      <c r="A78" s="55">
        <v>4.2</v>
      </c>
      <c r="B78" s="33" t="s">
        <v>46</v>
      </c>
      <c r="C78" s="108"/>
      <c r="D78" s="108"/>
      <c r="E78" s="108"/>
      <c r="F78" s="108"/>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row>
    <row r="79" spans="1:54" s="25" customFormat="1" ht="20.100000000000001" customHeight="1">
      <c r="A79" s="33"/>
      <c r="B79" s="33"/>
      <c r="C79" s="108"/>
      <c r="D79" s="108"/>
      <c r="E79" s="108"/>
      <c r="F79" s="108"/>
      <c r="K79" s="112" t="s">
        <v>115</v>
      </c>
      <c r="L79" s="113"/>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row>
    <row r="80" spans="1:54" s="25" customFormat="1" ht="20.100000000000001" customHeight="1">
      <c r="A80" s="33"/>
      <c r="B80" s="47" t="s">
        <v>113</v>
      </c>
      <c r="C80" s="874" t="s">
        <v>114</v>
      </c>
      <c r="D80" s="874"/>
      <c r="E80" s="874"/>
      <c r="F80" s="874"/>
      <c r="G80" s="874"/>
      <c r="H80" s="985" t="s">
        <v>47</v>
      </c>
      <c r="I80" s="986"/>
      <c r="J80" s="986"/>
      <c r="K80" s="986"/>
      <c r="L80" s="987"/>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row>
    <row r="81" spans="1:54" s="185" customFormat="1" ht="33" customHeight="1">
      <c r="A81" s="39"/>
      <c r="B81" s="100"/>
      <c r="C81" s="276" t="s">
        <v>677</v>
      </c>
      <c r="D81" s="276" t="s">
        <v>678</v>
      </c>
      <c r="E81" s="276" t="s">
        <v>679</v>
      </c>
      <c r="F81" s="276" t="s">
        <v>680</v>
      </c>
      <c r="G81" s="276" t="s">
        <v>681</v>
      </c>
      <c r="H81" s="276" t="s">
        <v>682</v>
      </c>
      <c r="I81" s="276" t="s">
        <v>683</v>
      </c>
      <c r="J81" s="276" t="s">
        <v>684</v>
      </c>
      <c r="K81" s="276" t="s">
        <v>685</v>
      </c>
      <c r="L81" s="276" t="s">
        <v>686</v>
      </c>
      <c r="M81" s="184"/>
      <c r="N81" s="184"/>
      <c r="O81" s="184"/>
      <c r="P81" s="184"/>
      <c r="Q81" s="184"/>
      <c r="R81" s="184"/>
      <c r="S81" s="184"/>
      <c r="T81" s="184"/>
      <c r="U81" s="184"/>
      <c r="V81" s="184"/>
      <c r="W81" s="184"/>
      <c r="X81" s="184"/>
      <c r="Y81" s="184"/>
      <c r="Z81" s="184"/>
      <c r="AA81" s="184"/>
      <c r="AB81" s="184"/>
      <c r="AC81" s="184"/>
      <c r="AD81" s="184"/>
      <c r="AE81" s="184"/>
      <c r="AF81" s="184"/>
      <c r="AG81" s="184"/>
      <c r="AH81" s="184"/>
      <c r="AI81" s="184"/>
      <c r="AJ81" s="184"/>
      <c r="AK81" s="184"/>
      <c r="AL81" s="184"/>
      <c r="AM81" s="184"/>
      <c r="AN81" s="184"/>
      <c r="AO81" s="184"/>
      <c r="AP81" s="184"/>
      <c r="AQ81" s="184"/>
      <c r="AR81" s="184"/>
      <c r="AS81" s="184"/>
      <c r="AT81" s="184"/>
      <c r="AU81" s="184"/>
      <c r="AV81" s="184"/>
      <c r="AW81" s="184"/>
      <c r="AX81" s="184"/>
      <c r="AY81" s="184"/>
      <c r="AZ81" s="184"/>
      <c r="BA81" s="184"/>
      <c r="BB81" s="184"/>
    </row>
    <row r="82" spans="1:54" s="25" customFormat="1" ht="33" customHeight="1">
      <c r="A82" s="33"/>
      <c r="B82" s="100" t="s">
        <v>116</v>
      </c>
      <c r="C82" s="187"/>
      <c r="D82" s="187"/>
      <c r="E82" s="187"/>
      <c r="F82" s="187"/>
      <c r="G82" s="187"/>
      <c r="H82" s="187"/>
      <c r="I82" s="187"/>
      <c r="J82" s="187"/>
      <c r="K82" s="187"/>
      <c r="L82" s="187"/>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row>
    <row r="83" spans="1:54" s="25" customFormat="1" ht="33" customHeight="1">
      <c r="A83" s="33"/>
      <c r="B83" s="100" t="s">
        <v>117</v>
      </c>
      <c r="C83" s="187"/>
      <c r="D83" s="187"/>
      <c r="E83" s="187"/>
      <c r="F83" s="187"/>
      <c r="G83" s="187"/>
      <c r="H83" s="187"/>
      <c r="I83" s="187"/>
      <c r="J83" s="187"/>
      <c r="K83" s="187"/>
      <c r="L83" s="187"/>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row>
    <row r="84" spans="1:54" s="25" customFormat="1" ht="33" customHeight="1">
      <c r="A84" s="33"/>
      <c r="B84" s="100" t="s">
        <v>119</v>
      </c>
      <c r="C84" s="187"/>
      <c r="D84" s="187"/>
      <c r="E84" s="187"/>
      <c r="F84" s="187"/>
      <c r="G84" s="187"/>
      <c r="H84" s="187"/>
      <c r="I84" s="187"/>
      <c r="J84" s="187"/>
      <c r="K84" s="187"/>
      <c r="L84" s="187"/>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row>
    <row r="85" spans="1:54" s="25" customFormat="1" ht="33" customHeight="1">
      <c r="A85" s="33"/>
      <c r="B85" s="100" t="s">
        <v>120</v>
      </c>
      <c r="C85" s="187"/>
      <c r="D85" s="187"/>
      <c r="E85" s="187"/>
      <c r="F85" s="187"/>
      <c r="G85" s="187"/>
      <c r="H85" s="187"/>
      <c r="I85" s="187"/>
      <c r="J85" s="187"/>
      <c r="K85" s="187"/>
      <c r="L85" s="187"/>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row>
    <row r="86" spans="1:54" s="25" customFormat="1" ht="33" customHeight="1">
      <c r="A86" s="33"/>
      <c r="B86" s="100" t="s">
        <v>121</v>
      </c>
      <c r="C86" s="187"/>
      <c r="D86" s="187"/>
      <c r="E86" s="187"/>
      <c r="F86" s="187"/>
      <c r="G86" s="187"/>
      <c r="H86" s="187"/>
      <c r="I86" s="187"/>
      <c r="J86" s="187"/>
      <c r="K86" s="187"/>
      <c r="L86" s="187"/>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row>
    <row r="87" spans="1:54" s="25" customFormat="1" ht="33" customHeight="1">
      <c r="A87" s="33"/>
      <c r="B87" s="100" t="s">
        <v>122</v>
      </c>
      <c r="C87" s="187"/>
      <c r="D87" s="187"/>
      <c r="E87" s="187"/>
      <c r="F87" s="187"/>
      <c r="G87" s="187"/>
      <c r="H87" s="187"/>
      <c r="I87" s="187"/>
      <c r="J87" s="187"/>
      <c r="K87" s="187"/>
      <c r="L87" s="187"/>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row>
    <row r="88" spans="1:54" ht="20.100000000000001" customHeight="1">
      <c r="A88" s="109"/>
      <c r="B88" s="109"/>
      <c r="C88" s="110"/>
      <c r="D88" s="110"/>
      <c r="E88" s="110"/>
      <c r="F88" s="110"/>
    </row>
    <row r="89" spans="1:54" hidden="1">
      <c r="A89" s="97"/>
      <c r="B89" s="98"/>
    </row>
    <row r="90" spans="1:54" hidden="1">
      <c r="A90" s="55"/>
      <c r="B90" s="1002"/>
      <c r="C90" s="1002"/>
      <c r="D90" s="1002"/>
      <c r="E90" s="1002"/>
      <c r="F90" s="1002"/>
      <c r="G90" s="1002"/>
      <c r="H90" s="1002"/>
      <c r="I90" s="1002"/>
      <c r="J90" s="1002"/>
      <c r="K90" s="1002"/>
      <c r="L90" s="1002"/>
    </row>
    <row r="91" spans="1:54" ht="20.100000000000001" hidden="1" customHeight="1">
      <c r="A91" s="109"/>
      <c r="B91" s="109"/>
      <c r="C91" s="110"/>
      <c r="D91" s="110"/>
      <c r="E91" s="110"/>
      <c r="F91" s="110"/>
    </row>
    <row r="92" spans="1:54" ht="24" hidden="1" customHeight="1">
      <c r="A92" s="109"/>
      <c r="B92" s="109"/>
      <c r="C92" s="110"/>
      <c r="D92" s="110"/>
      <c r="E92" s="110"/>
      <c r="F92" s="26"/>
      <c r="G92" s="61"/>
    </row>
    <row r="93" spans="1:54" ht="24" customHeight="1">
      <c r="A93" s="37" t="s">
        <v>6</v>
      </c>
      <c r="B93" s="1018" t="str">
        <f>'Attach 3(JV)'!B24</f>
        <v/>
      </c>
      <c r="C93" s="1018"/>
      <c r="D93" s="1018"/>
      <c r="E93" s="26"/>
      <c r="G93" s="61" t="s">
        <v>4</v>
      </c>
      <c r="H93" s="1016" t="str">
        <f>'Attach 3(JV)'!E24</f>
        <v/>
      </c>
      <c r="I93" s="1017"/>
      <c r="J93" s="1017"/>
      <c r="K93" s="1017"/>
      <c r="L93" s="1017"/>
    </row>
    <row r="94" spans="1:54" ht="24" customHeight="1">
      <c r="A94" s="37" t="s">
        <v>7</v>
      </c>
      <c r="B94" s="1015" t="str">
        <f>'Attach 3(JV)'!B25</f>
        <v/>
      </c>
      <c r="C94" s="1015"/>
      <c r="D94" s="1015"/>
      <c r="E94" s="26"/>
      <c r="G94" s="61" t="s">
        <v>5</v>
      </c>
      <c r="H94" s="1016" t="str">
        <f>'Attach 3(JV)'!E25</f>
        <v/>
      </c>
      <c r="I94" s="1017"/>
      <c r="J94" s="1017"/>
      <c r="K94" s="1017"/>
      <c r="L94" s="1017"/>
    </row>
  </sheetData>
  <sheetProtection password="DECE" sheet="1" objects="1" scenarios="1"/>
  <customSheetViews>
    <customSheetView guid="{B7CC3635-BEA1-4EB6-9397-ABEDC5D04D5E}" showPageBreaks="1" showGridLines="0" zeroValues="0" printArea="1" hiddenRows="1" view="pageBreakPreview">
      <selection activeCell="J87" sqref="J87"/>
      <rowBreaks count="2" manualBreakCount="2">
        <brk id="25" max="11" man="1"/>
        <brk id="49" max="11" man="1"/>
      </rowBreaks>
      <pageMargins left="0.63" right="0.42" top="0.57999999999999996" bottom="0.6" header="0.34" footer="0.35"/>
      <pageSetup scale="89" orientation="portrait" r:id="rId1"/>
      <headerFooter alignWithMargins="0">
        <oddFooter>&amp;R&amp;"Book Antiqua,Bold"&amp;8 Page &amp;P of &amp;N</oddFooter>
      </headerFooter>
    </customSheetView>
    <customSheetView guid="{7518E083-431A-45D0-A3DD-DF0866826B90}" showPageBreaks="1" showGridLines="0" zeroValues="0" printArea="1" hiddenRows="1" view="pageBreakPreview" topLeftCell="A73">
      <selection activeCell="H21" sqref="H21:L21"/>
      <rowBreaks count="2" manualBreakCount="2">
        <brk id="25" max="11" man="1"/>
        <brk id="49" max="11" man="1"/>
      </rowBreaks>
      <pageMargins left="0.63" right="0.42" top="0.57999999999999996" bottom="0.6" header="0.34" footer="0.35"/>
      <pageSetup scale="89" orientation="portrait" r:id="rId2"/>
      <headerFooter alignWithMargins="0">
        <oddFooter>&amp;R&amp;"Book Antiqua,Bold"&amp;8 Page &amp;P of &amp;N</oddFooter>
      </headerFooter>
    </customSheetView>
    <customSheetView guid="{CD28740F-9825-447C-B887-B18F0232D126}" showPageBreaks="1" showGridLines="0" zeroValues="0" printArea="1" hiddenRows="1" view="pageBreakPreview" topLeftCell="A4">
      <selection activeCell="H21" sqref="H21:L21"/>
      <rowBreaks count="2" manualBreakCount="2">
        <brk id="25" max="11" man="1"/>
        <brk id="49" max="11" man="1"/>
      </rowBreaks>
      <pageMargins left="0.63" right="0.42" top="0.57999999999999996" bottom="0.6" header="0.34" footer="0.35"/>
      <pageSetup scale="89" orientation="portrait" r:id="rId3"/>
      <headerFooter alignWithMargins="0">
        <oddFooter>&amp;R&amp;"Book Antiqua,Bold"&amp;8 Page &amp;P of &amp;N</oddFooter>
      </headerFooter>
    </customSheetView>
    <customSheetView guid="{012A8702-091E-4FD1-8E26-12B65B8B3B8C}" showPageBreaks="1" showGridLines="0" zeroValues="0" printArea="1" hiddenRows="1" view="pageBreakPreview" topLeftCell="A16">
      <selection activeCell="H83" sqref="H83"/>
      <rowBreaks count="2" manualBreakCount="2">
        <brk id="25" max="11" man="1"/>
        <brk id="49" max="11" man="1"/>
      </rowBreaks>
      <pageMargins left="0.63" right="0.42" top="0.57999999999999996" bottom="0.6" header="0.34" footer="0.35"/>
      <pageSetup scale="89" orientation="portrait" r:id="rId4"/>
      <headerFooter alignWithMargins="0">
        <oddFooter>&amp;R&amp;"Book Antiqua,Bold"&amp;8 Page &amp;P of &amp;N</oddFooter>
      </headerFooter>
    </customSheetView>
    <customSheetView guid="{0D490C87-B003-4943-9825-ACE0B8E7CC06}" showPageBreaks="1" showGridLines="0" zeroValues="0" printArea="1" hiddenRows="1" view="pageBreakPreview" topLeftCell="A82">
      <selection activeCell="C81" sqref="C81"/>
      <rowBreaks count="3" manualBreakCount="3">
        <brk id="25" max="11" man="1"/>
        <brk id="49" max="11" man="1"/>
        <brk id="81" max="11" man="1"/>
      </rowBreaks>
      <pageMargins left="0.63" right="0.42" top="0.57999999999999996" bottom="0.6" header="0.34" footer="0.35"/>
      <pageSetup scale="89" orientation="portrait" r:id="rId5"/>
      <headerFooter alignWithMargins="0">
        <oddFooter>&amp;R&amp;"Book Antiqua,Bold"&amp;8 Page &amp;P of &amp;N</oddFooter>
      </headerFooter>
    </customSheetView>
    <customSheetView guid="{4D67A8FB-66CE-4EFD-8932-C754BE25ED43}" showPageBreaks="1" showGridLines="0" zeroValues="0" printArea="1" hiddenRows="1" view="pageBreakPreview" topLeftCell="A79">
      <selection activeCell="C81" sqref="C81"/>
      <rowBreaks count="3" manualBreakCount="3">
        <brk id="25" max="11" man="1"/>
        <brk id="49" max="11" man="1"/>
        <brk id="82" max="11" man="1"/>
      </rowBreaks>
      <pageMargins left="0.63" right="0.42" top="0.57999999999999996" bottom="0.6" header="0.34" footer="0.35"/>
      <pageSetup scale="89" orientation="portrait" r:id="rId6"/>
      <headerFooter alignWithMargins="0">
        <oddFooter>&amp;R&amp;"Book Antiqua,Bold"&amp;8 Page &amp;P of &amp;N</oddFooter>
      </headerFooter>
    </customSheetView>
    <customSheetView guid="{B07CB001-8FAF-40AD-8AD5-A65A64B33B35}" showPageBreaks="1" showGridLines="0" zeroValues="0" printArea="1" hiddenRows="1" view="pageBreakPreview" topLeftCell="A31">
      <selection activeCell="C81" sqref="C81"/>
      <rowBreaks count="3" manualBreakCount="3">
        <brk id="25" max="11" man="1"/>
        <brk id="49" max="11" man="1"/>
        <brk id="81" max="11" man="1"/>
      </rowBreaks>
      <pageMargins left="0.63" right="0.42" top="0.57999999999999996" bottom="0.6" header="0.34" footer="0.35"/>
      <pageSetup scale="89" orientation="portrait" r:id="rId7"/>
      <headerFooter alignWithMargins="0">
        <oddFooter>&amp;R&amp;"Book Antiqua,Bold"&amp;8 Page &amp;P of &amp;N</oddFooter>
      </headerFooter>
    </customSheetView>
    <customSheetView guid="{8CF338B0-8CA3-4AF4-816D-CB7A6D8E33BC}" showPageBreaks="1" showGridLines="0" zeroValues="0" printArea="1" hiddenRows="1" view="pageBreakPreview" topLeftCell="A76">
      <selection activeCell="L84" sqref="L84"/>
      <rowBreaks count="3" manualBreakCount="3">
        <brk id="25" max="11" man="1"/>
        <brk id="49" max="11" man="1"/>
        <brk id="81" max="11" man="1"/>
      </rowBreaks>
      <pageMargins left="0.63" right="0.42" top="0.57999999999999996" bottom="0.6" header="0.34" footer="0.35"/>
      <pageSetup scale="89" orientation="portrait" r:id="rId8"/>
      <headerFooter alignWithMargins="0">
        <oddFooter>&amp;R&amp;"Book Antiqua,Bold"&amp;8 Page &amp;P of &amp;N</oddFooter>
      </headerFooter>
    </customSheetView>
    <customSheetView guid="{D05C69EC-C4A6-4AED-AFBA-A3044FD4B3FB}" scale="120" showPageBreaks="1" showGridLines="0" zeroValues="0" printArea="1" hiddenRows="1" view="pageBreakPreview" topLeftCell="A13">
      <selection activeCell="D35" sqref="D35:L35"/>
      <rowBreaks count="3" manualBreakCount="3">
        <brk id="25" max="11" man="1"/>
        <brk id="49" max="11" man="1"/>
        <brk id="81" max="11" man="1"/>
      </rowBreaks>
      <pageMargins left="0.63" right="0.42" top="0.57999999999999996" bottom="0.6" header="0.34" footer="0.35"/>
      <pageSetup scale="89" orientation="portrait" r:id="rId9"/>
      <headerFooter alignWithMargins="0">
        <oddFooter>&amp;R&amp;"Book Antiqua,Bold"&amp;8 Page &amp;P of &amp;N</oddFooter>
      </headerFooter>
    </customSheetView>
    <customSheetView guid="{BE615921-12B2-47E1-81BB-292B559B4C46}" scale="120" showPageBreaks="1" showGridLines="0" zeroValues="0" printArea="1" hiddenRows="1" view="pageBreakPreview" topLeftCell="A40">
      <selection activeCell="K51" sqref="K51:L51"/>
      <rowBreaks count="3" manualBreakCount="3">
        <brk id="25" max="11" man="1"/>
        <brk id="49" max="11" man="1"/>
        <brk id="80" max="11" man="1"/>
      </rowBreaks>
      <pageMargins left="0.63" right="0.42" top="0.57999999999999996" bottom="0.6" header="0.34" footer="0.35"/>
      <pageSetup scale="94" orientation="portrait" r:id="rId10"/>
      <headerFooter alignWithMargins="0">
        <oddFooter>&amp;R&amp;"Book Antiqua,Bold"&amp;8 Page &amp;P of &amp;N</oddFooter>
      </headerFooter>
    </customSheetView>
    <customSheetView guid="{13A93EBF-985A-49FD-9FE0-DC75D238EC8C}" scale="120" showPageBreaks="1" showGridLines="0" zeroValues="0" printArea="1" hiddenRows="1" view="pageBreakPreview" topLeftCell="A58">
      <selection activeCell="B62" sqref="B62"/>
      <rowBreaks count="3" manualBreakCount="3">
        <brk id="25" max="11" man="1"/>
        <brk id="49" max="11" man="1"/>
        <brk id="80" max="11" man="1"/>
      </rowBreaks>
      <pageMargins left="0.63" right="0.42" top="0.57999999999999996" bottom="0.6" header="0.34" footer="0.35"/>
      <pageSetup scale="94" orientation="portrait" r:id="rId11"/>
      <headerFooter alignWithMargins="0">
        <oddFooter>&amp;R&amp;"Book Antiqua,Bold"&amp;8 Page &amp;P of &amp;N</oddFooter>
      </headerFooter>
    </customSheetView>
    <customSheetView guid="{1E2D7167-D6B7-4690-9A83-BF768C4223A4}" showPageBreaks="1" showGridLines="0" zeroValues="0" printArea="1" view="pageBreakPreview">
      <selection activeCell="C41" sqref="C41:F41"/>
      <rowBreaks count="2" manualBreakCount="2">
        <brk id="25" max="11" man="1"/>
        <brk id="54" max="16383" man="1"/>
      </rowBreaks>
      <pageMargins left="0.63" right="0.42" top="0.57999999999999996" bottom="0.6" header="0.34" footer="0.35"/>
      <pageSetup scale="98" orientation="portrait" r:id="rId12"/>
      <headerFooter alignWithMargins="0">
        <oddFooter>&amp;R&amp;"Book Antiqua,Bold"&amp;8 Page &amp;P of &amp;N</oddFooter>
      </headerFooter>
    </customSheetView>
    <customSheetView guid="{7A88FC7A-7690-48AB-B789-172043AFADC8}" showPageBreaks="1" showGridLines="0" zeroValues="0" printArea="1" view="pageBreakPreview">
      <selection activeCell="C41" sqref="C41:F41"/>
      <rowBreaks count="2" manualBreakCount="2">
        <brk id="25" max="11" man="1"/>
        <brk id="54" max="16383" man="1"/>
      </rowBreaks>
      <pageMargins left="0.63" right="0.42" top="0.57999999999999996" bottom="0.6" header="0.34" footer="0.35"/>
      <pageSetup scale="98" orientation="portrait" r:id="rId13"/>
      <headerFooter alignWithMargins="0">
        <oddFooter>&amp;R&amp;"Book Antiqua,Bold"&amp;8 Page &amp;P of &amp;N</oddFooter>
      </headerFooter>
    </customSheetView>
    <customSheetView guid="{CB7CD015-9A92-451A-BEF4-2BC98E3768DD}" showPageBreaks="1" showGridLines="0" zeroValues="0" printArea="1" view="pageBreakPreview">
      <selection activeCell="I66" sqref="I66"/>
      <rowBreaks count="2" manualBreakCount="2">
        <brk id="25" max="11" man="1"/>
        <brk id="50" max="16383" man="1"/>
      </rowBreaks>
      <pageMargins left="0.63" right="0.42" top="0.57999999999999996" bottom="0.6" header="0.34" footer="0.35"/>
      <pageSetup scale="98" orientation="portrait" r:id="rId14"/>
      <headerFooter alignWithMargins="0">
        <oddFooter>&amp;R&amp;"Book Antiqua,Bold"&amp;8 Page &amp;P of &amp;N</oddFooter>
      </headerFooter>
    </customSheetView>
    <customSheetView guid="{44C1C443-3199-4288-884A-D16AF7B2CD69}" showPageBreaks="1" showGridLines="0" zeroValues="0" printArea="1" view="pageBreakPreview">
      <selection activeCell="I66" sqref="I66"/>
      <rowBreaks count="2" manualBreakCount="2">
        <brk id="25" max="11" man="1"/>
        <brk id="50" max="16383" man="1"/>
      </rowBreaks>
      <pageMargins left="0.63" right="0.42" top="0.57999999999999996" bottom="0.6" header="0.34" footer="0.35"/>
      <pageSetup scale="98" orientation="portrait" r:id="rId15"/>
      <headerFooter alignWithMargins="0">
        <oddFooter>&amp;R&amp;"Book Antiqua,Bold"&amp;8 Page &amp;P of &amp;N</oddFooter>
      </headerFooter>
    </customSheetView>
    <customSheetView guid="{82E8A0F5-0020-4355-95CF-28601763A783}" showPageBreaks="1" showGridLines="0" zeroValues="0" printArea="1" view="pageBreakPreview" topLeftCell="A76">
      <selection activeCell="I66" sqref="I66"/>
      <rowBreaks count="2" manualBreakCount="2">
        <brk id="25" max="11" man="1"/>
        <brk id="50" max="16383" man="1"/>
      </rowBreaks>
      <pageMargins left="0.63" right="0.42" top="0.57999999999999996" bottom="0.6" header="0.34" footer="0.35"/>
      <pageSetup scale="98" orientation="portrait" r:id="rId16"/>
      <headerFooter alignWithMargins="0">
        <oddFooter>&amp;R&amp;"Book Antiqua,Bold"&amp;8 Page &amp;P of &amp;N</oddFooter>
      </headerFooter>
    </customSheetView>
    <customSheetView guid="{240327DD-375F-45D4-BA52-89AFD79FE6A1}" showPageBreaks="1" showGridLines="0" zeroValues="0" printArea="1" view="pageBreakPreview" topLeftCell="A16">
      <selection activeCell="D68" sqref="D68"/>
      <rowBreaks count="2" manualBreakCount="2">
        <brk id="25" max="11" man="1"/>
        <brk id="50" max="16383" man="1"/>
      </rowBreaks>
      <pageMargins left="0.63" right="0.42" top="0.57999999999999996" bottom="0.6" header="0.34" footer="0.35"/>
      <pageSetup scale="98" orientation="portrait" r:id="rId17"/>
      <headerFooter alignWithMargins="0">
        <oddFooter>&amp;R&amp;"Book Antiqua,Bold"&amp;8 Page &amp;P of &amp;N</oddFooter>
      </headerFooter>
    </customSheetView>
    <customSheetView guid="{DC28ED1E-3E35-4094-9C2B-5C0A1C1D459C}" showGridLines="0" zeroValues="0">
      <selection activeCell="D36" sqref="D36:L36"/>
      <rowBreaks count="4" manualBreakCount="4">
        <brk id="24" max="16383" man="1"/>
        <brk id="50" max="16383" man="1"/>
        <brk id="76" max="16383" man="1"/>
        <brk id="153" max="16383" man="1"/>
      </rowBreaks>
      <pageMargins left="0.63" right="0.42" top="0.57999999999999996" bottom="0.6" header="0.34" footer="0.35"/>
      <pageSetup orientation="portrait" r:id="rId18"/>
      <headerFooter alignWithMargins="0">
        <oddFooter>&amp;R&amp;"Book Antiqua,Bold"&amp;8 Page &amp;P of &amp;N</oddFooter>
      </headerFooter>
    </customSheetView>
    <customSheetView guid="{7A9EA6D6-4DDF-43D9-92E6-C6AFAD14E266}" showGridLines="0" zeroValues="0">
      <selection activeCell="B55" sqref="B55:D55"/>
      <rowBreaks count="4" manualBreakCount="4">
        <brk id="24" max="16383" man="1"/>
        <brk id="50" max="16383" man="1"/>
        <brk id="76" max="16383" man="1"/>
        <brk id="153" max="16383" man="1"/>
      </rowBreaks>
      <pageMargins left="0.63" right="0.42" top="0.57999999999999996" bottom="0.6" header="0.34" footer="0.35"/>
      <pageSetup orientation="portrait" r:id="rId19"/>
      <headerFooter alignWithMargins="0">
        <oddFooter>&amp;R&amp;"Book Antiqua,Bold"&amp;8 Page &amp;P of &amp;N</oddFooter>
      </headerFooter>
    </customSheetView>
    <customSheetView guid="{43BCBF1E-CDCF-4541-8D79-87EDCECBC1FD}" showGridLines="0" zeroValues="0">
      <selection activeCell="H21" sqref="H21:L21"/>
      <rowBreaks count="4" manualBreakCount="4">
        <brk id="24" max="16383" man="1"/>
        <brk id="49" max="16383" man="1"/>
        <brk id="75" max="16383" man="1"/>
        <brk id="151" max="16383" man="1"/>
      </rowBreaks>
      <pageMargins left="0.63" right="0.42" top="0.57999999999999996" bottom="0.6" header="0.34" footer="0.35"/>
      <pageSetup orientation="portrait" r:id="rId20"/>
      <headerFooter alignWithMargins="0">
        <oddFooter>&amp;R&amp;"Book Antiqua,Bold"&amp;8 Page &amp;P of &amp;N</oddFooter>
      </headerFooter>
    </customSheetView>
    <customSheetView guid="{ECEBABD0-566A-41C4-AA9A-38EA30EFEDA8}" showGridLines="0" zeroValues="0" showRuler="0">
      <rowBreaks count="1" manualBreakCount="1">
        <brk id="146" max="16383" man="1"/>
      </rowBreaks>
      <pageMargins left="0.75" right="0.63" top="0.55000000000000004" bottom="0.64" header="0.34" footer="0.38"/>
      <pageSetup scale="95" orientation="portrait" r:id="rId21"/>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zeroValues="0" showRuler="0">
      <selection activeCell="H21" sqref="H21:L21"/>
      <rowBreaks count="1" manualBreakCount="1">
        <brk id="147" max="16383" man="1"/>
      </rowBreaks>
      <pageMargins left="0.7" right="0.45" top="0.56999999999999995" bottom="0.63" header="0.34" footer="0.35"/>
      <pageSetup orientation="portrait" r:id="rId22"/>
      <headerFooter alignWithMargins="0">
        <oddFooter xml:space="preserve">&amp;L&amp;8Tower Package-P238-TW04, TL associated with Phase-I Generation Project in Orissa (Part-C)&amp;R&amp;"Book Antiqua,Bold"&amp;8Attachment-16 TW04  / Page &amp;P </oddFooter>
      </headerFooter>
    </customSheetView>
    <customSheetView guid="{8E7B022F-1113-4BA2-B2BA-8EDBE02A2557}" showPageBreaks="1" showGridLines="0" zeroValues="0" printArea="1" showRuler="0">
      <selection activeCell="A5" sqref="A5:L5"/>
      <rowBreaks count="4" manualBreakCount="4">
        <brk id="24" max="16383" man="1"/>
        <brk id="49" max="16383" man="1"/>
        <brk id="75" max="16383" man="1"/>
        <brk id="151" max="16383" man="1"/>
      </rowBreaks>
      <pageMargins left="0.63" right="0.42" top="0.57999999999999996" bottom="0.6" header="0.34" footer="0.35"/>
      <pageSetup orientation="portrait" r:id="rId23"/>
      <headerFooter alignWithMargins="0">
        <oddFooter>&amp;L&amp;8Tower Package-TW05, TL associated with Phase-I Generation Project in Orissa (Part-C)&amp;R&amp;"Book Antiqua,Bold"&amp;8 Page &amp;P of &amp;N</oddFooter>
      </headerFooter>
    </customSheetView>
    <customSheetView guid="{CD4CA1A8-824A-452F-BDBA-32A47C1B3013}" showGridLines="0" zeroValues="0" topLeftCell="A13">
      <selection activeCell="H21" sqref="H21:L21"/>
      <rowBreaks count="4" manualBreakCount="4">
        <brk id="24" max="16383" man="1"/>
        <brk id="49" max="16383" man="1"/>
        <brk id="75" max="16383" man="1"/>
        <brk id="151" max="16383" man="1"/>
      </rowBreaks>
      <pageMargins left="0.63" right="0.42" top="0.57999999999999996" bottom="0.6" header="0.34" footer="0.35"/>
      <pageSetup orientation="portrait" r:id="rId24"/>
      <headerFooter alignWithMargins="0">
        <oddFooter>&amp;R&amp;"Book Antiqua,Bold"&amp;8 Page &amp;P of &amp;N</oddFooter>
      </headerFooter>
    </customSheetView>
    <customSheetView guid="{494F6778-23FE-4AAC-B37D-6C7543FC13B9}" showGridLines="0" zeroValues="0" topLeftCell="A19">
      <selection activeCell="H24" sqref="H24:L24"/>
      <rowBreaks count="4" manualBreakCount="4">
        <brk id="24" max="16383" man="1"/>
        <brk id="50" max="16383" man="1"/>
        <brk id="76" max="16383" man="1"/>
        <brk id="153" max="16383" man="1"/>
      </rowBreaks>
      <pageMargins left="0.63" right="0.42" top="0.57999999999999996" bottom="0.6" header="0.34" footer="0.35"/>
      <pageSetup orientation="portrait" r:id="rId25"/>
      <headerFooter alignWithMargins="0">
        <oddFooter>&amp;R&amp;"Book Antiqua,Bold"&amp;8 Page &amp;P of &amp;N</oddFooter>
      </headerFooter>
    </customSheetView>
    <customSheetView guid="{F9FE2C60-2849-4C32-B532-2B1A89FFA9CD}" showGridLines="0" zeroValues="0" topLeftCell="A64">
      <selection activeCell="D68" sqref="D68"/>
      <rowBreaks count="2" manualBreakCount="2">
        <brk id="24" max="16383" man="1"/>
        <brk id="50" max="16383" man="1"/>
      </rowBreaks>
      <pageMargins left="0.63" right="0.42" top="0.57999999999999996" bottom="0.6" header="0.34" footer="0.35"/>
      <pageSetup orientation="portrait" r:id="rId26"/>
      <headerFooter alignWithMargins="0">
        <oddFooter>&amp;R&amp;"Book Antiqua,Bold"&amp;8 Page &amp;P of &amp;N</oddFooter>
      </headerFooter>
    </customSheetView>
    <customSheetView guid="{FE4EC9C4-31B9-4D40-8323-5B16C3BC840F}" showPageBreaks="1" showGridLines="0" zeroValues="0" printArea="1" view="pageBreakPreview" topLeftCell="A67">
      <selection activeCell="D68" sqref="D68"/>
      <rowBreaks count="2" manualBreakCount="2">
        <brk id="25" max="11" man="1"/>
        <brk id="50" max="16383" man="1"/>
      </rowBreaks>
      <pageMargins left="0.63" right="0.42" top="0.57999999999999996" bottom="0.6" header="0.34" footer="0.35"/>
      <pageSetup scale="98" orientation="portrait" r:id="rId27"/>
      <headerFooter alignWithMargins="0">
        <oddFooter>&amp;R&amp;"Book Antiqua,Bold"&amp;8 Page &amp;P of &amp;N</oddFooter>
      </headerFooter>
    </customSheetView>
    <customSheetView guid="{82C64B11-1F50-45B5-B7BB-9F1DC733C833}" showPageBreaks="1" showGridLines="0" zeroValues="0" printArea="1" view="pageBreakPreview" topLeftCell="A13">
      <selection activeCell="B75" sqref="B75:C75"/>
      <rowBreaks count="2" manualBreakCount="2">
        <brk id="25" max="11" man="1"/>
        <brk id="50" max="16383" man="1"/>
      </rowBreaks>
      <pageMargins left="0.63" right="0.42" top="0.57999999999999996" bottom="0.6" header="0.34" footer="0.35"/>
      <pageSetup scale="98" orientation="portrait" r:id="rId28"/>
      <headerFooter alignWithMargins="0">
        <oddFooter>&amp;R&amp;"Book Antiqua,Bold"&amp;8 Page &amp;P of &amp;N</oddFooter>
      </headerFooter>
    </customSheetView>
    <customSheetView guid="{CFBF18EC-8277-4311-991B-395AF21BB33B}" showPageBreaks="1" showGridLines="0" zeroValues="0" printArea="1" view="pageBreakPreview">
      <selection activeCell="C41" sqref="C41:F41"/>
      <rowBreaks count="2" manualBreakCount="2">
        <brk id="25" max="11" man="1"/>
        <brk id="54" max="16383" man="1"/>
      </rowBreaks>
      <pageMargins left="0.63" right="0.42" top="0.57999999999999996" bottom="0.6" header="0.34" footer="0.35"/>
      <pageSetup scale="98" orientation="portrait" r:id="rId29"/>
      <headerFooter alignWithMargins="0">
        <oddFooter>&amp;R&amp;"Book Antiqua,Bold"&amp;8 Page &amp;P of &amp;N</oddFooter>
      </headerFooter>
    </customSheetView>
    <customSheetView guid="{AA750348-930C-43DE-ADD0-8D60980F5013}" showPageBreaks="1" showGridLines="0" zeroValues="0" printArea="1" view="pageBreakPreview">
      <selection activeCell="C41" sqref="C41:F41"/>
      <rowBreaks count="2" manualBreakCount="2">
        <brk id="25" max="11" man="1"/>
        <brk id="54" max="16383" man="1"/>
      </rowBreaks>
      <pageMargins left="0.63" right="0.42" top="0.57999999999999996" bottom="0.6" header="0.34" footer="0.35"/>
      <pageSetup scale="98" orientation="portrait" r:id="rId30"/>
      <headerFooter alignWithMargins="0">
        <oddFooter>&amp;R&amp;"Book Antiqua,Bold"&amp;8 Page &amp;P of &amp;N</oddFooter>
      </headerFooter>
    </customSheetView>
    <customSheetView guid="{14C32814-5A59-4863-9FB1-822FBB75D7D1}" showPageBreaks="1" showGridLines="0" zeroValues="0" printArea="1" view="pageBreakPreview">
      <selection activeCell="C41" sqref="C41:F41"/>
      <rowBreaks count="2" manualBreakCount="2">
        <brk id="25" max="11" man="1"/>
        <brk id="54" max="16383" man="1"/>
      </rowBreaks>
      <pageMargins left="0.63" right="0.42" top="0.57999999999999996" bottom="0.6" header="0.34" footer="0.35"/>
      <pageSetup scale="98" orientation="portrait" r:id="rId31"/>
      <headerFooter alignWithMargins="0">
        <oddFooter>&amp;R&amp;"Book Antiqua,Bold"&amp;8 Page &amp;P of &amp;N</oddFooter>
      </headerFooter>
    </customSheetView>
    <customSheetView guid="{1F125E51-1799-42D0-B41E-DC039BB17D59}" showPageBreaks="1" showGridLines="0" zeroValues="0" printArea="1" hiddenRows="1" view="pageBreakPreview" topLeftCell="A79">
      <selection activeCell="H21" sqref="H21:L21"/>
      <rowBreaks count="3" manualBreakCount="3">
        <brk id="25" max="11" man="1"/>
        <brk id="49" max="11" man="1"/>
        <brk id="82" max="11" man="1"/>
      </rowBreaks>
      <pageMargins left="0.63" right="0.42" top="0.57999999999999996" bottom="0.6" header="0.34" footer="0.35"/>
      <pageSetup scale="89" orientation="portrait" r:id="rId32"/>
      <headerFooter alignWithMargins="0">
        <oddFooter>&amp;R&amp;"Book Antiqua,Bold"&amp;8 Page &amp;P of &amp;N</oddFooter>
      </headerFooter>
    </customSheetView>
    <customSheetView guid="{77353208-2D17-4D2E-ADE3-4F168F350B73}" showPageBreaks="1" showGridLines="0" zeroValues="0" printArea="1" hiddenRows="1" view="pageBreakPreview" topLeftCell="A31">
      <selection activeCell="C81" sqref="C81"/>
      <rowBreaks count="3" manualBreakCount="3">
        <brk id="25" max="11" man="1"/>
        <brk id="49" max="11" man="1"/>
        <brk id="82" max="11" man="1"/>
      </rowBreaks>
      <pageMargins left="0.63" right="0.42" top="0.57999999999999996" bottom="0.6" header="0.34" footer="0.35"/>
      <pageSetup scale="89" orientation="portrait" r:id="rId33"/>
      <headerFooter alignWithMargins="0">
        <oddFooter>&amp;R&amp;"Book Antiqua,Bold"&amp;8 Page &amp;P of &amp;N</oddFooter>
      </headerFooter>
    </customSheetView>
    <customSheetView guid="{010B040B-83D1-42E5-9354-A9BE9113BDAC}" showPageBreaks="1" showGridLines="0" zeroValues="0" printArea="1" hiddenRows="1" view="pageBreakPreview" topLeftCell="A16">
      <selection activeCell="H83" sqref="H83"/>
      <rowBreaks count="2" manualBreakCount="2">
        <brk id="25" max="11" man="1"/>
        <brk id="49" max="11" man="1"/>
      </rowBreaks>
      <pageMargins left="0.63" right="0.42" top="0.57999999999999996" bottom="0.6" header="0.34" footer="0.35"/>
      <pageSetup scale="89" orientation="portrait" r:id="rId34"/>
      <headerFooter alignWithMargins="0">
        <oddFooter>&amp;R&amp;"Book Antiqua,Bold"&amp;8 Page &amp;P of &amp;N</oddFooter>
      </headerFooter>
    </customSheetView>
    <customSheetView guid="{FC200EB0-6614-47DB-96CE-7610471486D9}" showPageBreaks="1" showGridLines="0" zeroValues="0" printArea="1" hiddenRows="1" view="pageBreakPreview">
      <selection activeCell="J83" sqref="J83"/>
      <rowBreaks count="2" manualBreakCount="2">
        <brk id="25" max="11" man="1"/>
        <brk id="49" max="11" man="1"/>
      </rowBreaks>
      <pageMargins left="0.63" right="0.42" top="0.57999999999999996" bottom="0.6" header="0.34" footer="0.35"/>
      <pageSetup scale="89" orientation="portrait" r:id="rId35"/>
      <headerFooter alignWithMargins="0">
        <oddFooter>&amp;R&amp;"Book Antiqua,Bold"&amp;8 Page &amp;P of &amp;N</oddFooter>
      </headerFooter>
    </customSheetView>
    <customSheetView guid="{35C772BD-8F05-4A18-BEC8-6AF744E22539}" showPageBreaks="1" showGridLines="0" zeroValues="0" printArea="1" hiddenRows="1" view="pageBreakPreview" topLeftCell="A73">
      <selection activeCell="J83" sqref="J83"/>
      <rowBreaks count="2" manualBreakCount="2">
        <brk id="25" max="11" man="1"/>
        <brk id="49" max="11" man="1"/>
      </rowBreaks>
      <pageMargins left="0.63" right="0.42" top="0.57999999999999996" bottom="0.6" header="0.34" footer="0.35"/>
      <pageSetup scale="89" orientation="portrait" r:id="rId36"/>
      <headerFooter alignWithMargins="0">
        <oddFooter>&amp;R&amp;"Book Antiqua,Bold"&amp;8 Page &amp;P of &amp;N</oddFooter>
      </headerFooter>
    </customSheetView>
    <customSheetView guid="{FADCBE67-C557-4BB1-9129-D4D2EFCC4742}" showPageBreaks="1" showGridLines="0" zeroValues="0" printArea="1" hiddenRows="1" view="pageBreakPreview" topLeftCell="A73">
      <selection activeCell="H21" sqref="H21:L21"/>
      <rowBreaks count="2" manualBreakCount="2">
        <brk id="25" max="11" man="1"/>
        <brk id="49" max="11" man="1"/>
      </rowBreaks>
      <pageMargins left="0.63" right="0.42" top="0.57999999999999996" bottom="0.6" header="0.34" footer="0.35"/>
      <pageSetup scale="89" orientation="portrait" r:id="rId37"/>
      <headerFooter alignWithMargins="0">
        <oddFooter>&amp;R&amp;"Book Antiqua,Bold"&amp;8 Page &amp;P of &amp;N</oddFooter>
      </headerFooter>
    </customSheetView>
    <customSheetView guid="{E1B28BB1-ED8F-4C22-9AA1-AB162FCA7917}" showPageBreaks="1" showGridLines="0" zeroValues="0" printArea="1" hiddenRows="1" view="pageBreakPreview">
      <selection activeCell="J87" sqref="J87"/>
      <rowBreaks count="2" manualBreakCount="2">
        <brk id="25" max="11" man="1"/>
        <brk id="49" max="11" man="1"/>
      </rowBreaks>
      <pageMargins left="0.63" right="0.42" top="0.57999999999999996" bottom="0.6" header="0.34" footer="0.35"/>
      <pageSetup scale="89" orientation="portrait" r:id="rId38"/>
      <headerFooter alignWithMargins="0">
        <oddFooter>&amp;R&amp;"Book Antiqua,Bold"&amp;8 Page &amp;P of &amp;N</oddFooter>
      </headerFooter>
    </customSheetView>
  </customSheetViews>
  <mergeCells count="127">
    <mergeCell ref="B70:L70"/>
    <mergeCell ref="B56:L56"/>
    <mergeCell ref="B57:L57"/>
    <mergeCell ref="B59:L59"/>
    <mergeCell ref="C61:F61"/>
    <mergeCell ref="G61:L61"/>
    <mergeCell ref="C62:F62"/>
    <mergeCell ref="G62:L62"/>
    <mergeCell ref="C64:F64"/>
    <mergeCell ref="G64:I64"/>
    <mergeCell ref="I73:L73"/>
    <mergeCell ref="I71:L71"/>
    <mergeCell ref="I77:L77"/>
    <mergeCell ref="H80:L80"/>
    <mergeCell ref="B73:D73"/>
    <mergeCell ref="E73:H73"/>
    <mergeCell ref="I76:L76"/>
    <mergeCell ref="E72:H72"/>
    <mergeCell ref="B71:D71"/>
    <mergeCell ref="B72:D72"/>
    <mergeCell ref="B74:D74"/>
    <mergeCell ref="E74:H74"/>
    <mergeCell ref="C80:G80"/>
    <mergeCell ref="I74:L74"/>
    <mergeCell ref="I75:L75"/>
    <mergeCell ref="B75:D75"/>
    <mergeCell ref="E75:H75"/>
    <mergeCell ref="I72:L72"/>
    <mergeCell ref="B94:D94"/>
    <mergeCell ref="B77:D77"/>
    <mergeCell ref="E77:H77"/>
    <mergeCell ref="E76:H76"/>
    <mergeCell ref="B76:D76"/>
    <mergeCell ref="B90:L90"/>
    <mergeCell ref="H93:L93"/>
    <mergeCell ref="H94:L94"/>
    <mergeCell ref="B93:D93"/>
    <mergeCell ref="K51:L51"/>
    <mergeCell ref="E71:H71"/>
    <mergeCell ref="C54:F54"/>
    <mergeCell ref="B69:E69"/>
    <mergeCell ref="K53:L53"/>
    <mergeCell ref="C51:F51"/>
    <mergeCell ref="G51:H51"/>
    <mergeCell ref="I54:J54"/>
    <mergeCell ref="K54:L54"/>
    <mergeCell ref="K52:L52"/>
    <mergeCell ref="I53:J53"/>
    <mergeCell ref="C53:F53"/>
    <mergeCell ref="G53:H53"/>
    <mergeCell ref="I51:J51"/>
    <mergeCell ref="I52:J52"/>
    <mergeCell ref="C52:F52"/>
    <mergeCell ref="G52:H52"/>
    <mergeCell ref="G54:H54"/>
    <mergeCell ref="C63:F63"/>
    <mergeCell ref="G63:L63"/>
    <mergeCell ref="C65:F65"/>
    <mergeCell ref="G65:L65"/>
    <mergeCell ref="C66:F66"/>
    <mergeCell ref="H66:L66"/>
    <mergeCell ref="B47:L47"/>
    <mergeCell ref="B42:L42"/>
    <mergeCell ref="C43:F43"/>
    <mergeCell ref="G49:H49"/>
    <mergeCell ref="C49:F49"/>
    <mergeCell ref="I49:J49"/>
    <mergeCell ref="K49:L49"/>
    <mergeCell ref="K50:L50"/>
    <mergeCell ref="C50:F50"/>
    <mergeCell ref="C45:F45"/>
    <mergeCell ref="G45:H45"/>
    <mergeCell ref="I45:L45"/>
    <mergeCell ref="B48:L48"/>
    <mergeCell ref="I50:J50"/>
    <mergeCell ref="G50:H50"/>
    <mergeCell ref="G43:H43"/>
    <mergeCell ref="I43:L43"/>
    <mergeCell ref="D36:L36"/>
    <mergeCell ref="C44:F44"/>
    <mergeCell ref="G44:H44"/>
    <mergeCell ref="I44:L44"/>
    <mergeCell ref="G39:H39"/>
    <mergeCell ref="I39:L39"/>
    <mergeCell ref="C40:F40"/>
    <mergeCell ref="G40:H40"/>
    <mergeCell ref="I40:L40"/>
    <mergeCell ref="C41:F41"/>
    <mergeCell ref="G41:H41"/>
    <mergeCell ref="I41:L41"/>
    <mergeCell ref="D35:L35"/>
    <mergeCell ref="B12:F12"/>
    <mergeCell ref="B18:L18"/>
    <mergeCell ref="C39:F39"/>
    <mergeCell ref="H23:L23"/>
    <mergeCell ref="B20:G20"/>
    <mergeCell ref="B26:L26"/>
    <mergeCell ref="A8:F8"/>
    <mergeCell ref="B19:L19"/>
    <mergeCell ref="B35:C35"/>
    <mergeCell ref="H22:L22"/>
    <mergeCell ref="D32:L32"/>
    <mergeCell ref="B23:G23"/>
    <mergeCell ref="B24:G24"/>
    <mergeCell ref="H20:L20"/>
    <mergeCell ref="H21:L21"/>
    <mergeCell ref="B33:C33"/>
    <mergeCell ref="D34:L34"/>
    <mergeCell ref="B34:C34"/>
    <mergeCell ref="D30:L30"/>
    <mergeCell ref="D31:L31"/>
    <mergeCell ref="D33:L33"/>
    <mergeCell ref="B36:C36"/>
    <mergeCell ref="B38:L38"/>
    <mergeCell ref="A3:L3"/>
    <mergeCell ref="B9:F9"/>
    <mergeCell ref="A16:L16"/>
    <mergeCell ref="B10:F10"/>
    <mergeCell ref="B11:F11"/>
    <mergeCell ref="D29:L29"/>
    <mergeCell ref="A5:L5"/>
    <mergeCell ref="B21:G21"/>
    <mergeCell ref="B22:G22"/>
    <mergeCell ref="D28:L28"/>
    <mergeCell ref="B29:C29"/>
    <mergeCell ref="H24:L24"/>
    <mergeCell ref="B28:C28"/>
  </mergeCells>
  <phoneticPr fontId="6" type="noConversion"/>
  <dataValidations count="1">
    <dataValidation type="list" allowBlank="1" showInputMessage="1" showErrorMessage="1" error="Enter Yes or No from drop down menu." sqref="H23:L24" xr:uid="{00000000-0002-0000-1500-000000000000}">
      <formula1>"Yes, No"</formula1>
    </dataValidation>
  </dataValidations>
  <pageMargins left="0.63" right="0.42" top="0.57999999999999996" bottom="0.6" header="0.34" footer="0.35"/>
  <pageSetup scale="89" orientation="portrait" r:id="rId39"/>
  <headerFooter alignWithMargins="0">
    <oddFooter>&amp;R&amp;"Book Antiqua,Bold"&amp;8 Page &amp;P of &amp;N</oddFooter>
  </headerFooter>
  <rowBreaks count="2" manualBreakCount="2">
    <brk id="25" max="11" man="1"/>
    <brk id="49" max="11" man="1"/>
  </rowBreaks>
  <drawing r:id="rId4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tabColor rgb="FFFF0000"/>
    <pageSetUpPr fitToPage="1"/>
  </sheetPr>
  <dimension ref="A1:Z209"/>
  <sheetViews>
    <sheetView showGridLines="0" view="pageBreakPreview" zoomScaleNormal="100" zoomScaleSheetLayoutView="100" workbookViewId="0">
      <selection activeCell="M18" sqref="M18"/>
    </sheetView>
  </sheetViews>
  <sheetFormatPr defaultRowHeight="16.5"/>
  <cols>
    <col min="1" max="2" width="16.28515625" style="299" customWidth="1"/>
    <col min="3" max="3" width="19.7109375" style="299" customWidth="1"/>
    <col min="4" max="4" width="22.7109375" style="299" customWidth="1"/>
    <col min="5" max="5" width="28.42578125" style="299" customWidth="1"/>
    <col min="6" max="8" width="9.140625" style="297"/>
    <col min="9" max="16384" width="9.140625" style="298"/>
  </cols>
  <sheetData>
    <row r="1" spans="1:26">
      <c r="A1" s="294" t="str">
        <f>Basic!A3&amp;Basic!B3</f>
        <v>Specification No. :CC/NT/W-MISC/DOM/A06/26/08429</v>
      </c>
      <c r="B1" s="295"/>
      <c r="C1" s="295"/>
      <c r="D1" s="295"/>
      <c r="E1" s="296" t="str">
        <f>"Attachment-17 "</f>
        <v xml:space="preserve">Attachment-17 </v>
      </c>
    </row>
    <row r="2" spans="1:26" ht="10.5" customHeight="1">
      <c r="Z2" s="300">
        <f>'[1]Attach 3(JV)'!Z2</f>
        <v>0</v>
      </c>
    </row>
    <row r="3" spans="1:26" ht="87.75" customHeight="1">
      <c r="A3" s="1027" t="str">
        <f>'Attach 3(JV)'!A3</f>
        <v>Package P01 for Development of Pole Structures for 765 kV D/C Transmission Lines.</v>
      </c>
      <c r="B3" s="1027"/>
      <c r="C3" s="1027"/>
      <c r="D3" s="1027"/>
      <c r="E3" s="1027"/>
      <c r="F3" s="301"/>
      <c r="G3" s="302"/>
      <c r="H3" s="301"/>
    </row>
    <row r="4" spans="1:26" ht="10.5" customHeight="1">
      <c r="A4" s="303"/>
      <c r="H4" s="31"/>
      <c r="I4" s="10"/>
    </row>
    <row r="5" spans="1:26" ht="19.5" customHeight="1">
      <c r="A5" s="1028" t="s">
        <v>469</v>
      </c>
      <c r="B5" s="1028"/>
      <c r="C5" s="1028"/>
      <c r="D5" s="1028"/>
      <c r="E5" s="1028"/>
      <c r="F5" s="304"/>
      <c r="H5" s="31"/>
      <c r="I5" s="10"/>
    </row>
    <row r="6" spans="1:26">
      <c r="A6" s="305"/>
      <c r="H6" s="31"/>
      <c r="I6" s="10"/>
    </row>
    <row r="7" spans="1:26" ht="19.5" customHeight="1">
      <c r="A7" s="306" t="str">
        <f>'Attach 3(JV)'!A7</f>
        <v>Bidder’s Name and Address :</v>
      </c>
      <c r="B7" s="305"/>
      <c r="C7" s="305"/>
      <c r="D7" s="14" t="str">
        <f>'[1]Attach 3(JV)'!E7</f>
        <v>To:</v>
      </c>
      <c r="H7" s="31"/>
      <c r="I7" s="10"/>
    </row>
    <row r="8" spans="1:26" ht="19.5" customHeight="1">
      <c r="A8" s="1029" t="str">
        <f>'[1]Attach 3(JV)'!A8</f>
        <v/>
      </c>
      <c r="B8" s="1029"/>
      <c r="C8" s="1029"/>
      <c r="D8" s="11" t="str">
        <f>'[1]Attach 3(JV)'!E8</f>
        <v>Contract Services</v>
      </c>
      <c r="H8" s="31"/>
      <c r="I8" s="10"/>
    </row>
    <row r="9" spans="1:26" ht="19.5" customHeight="1">
      <c r="A9" s="12" t="s">
        <v>347</v>
      </c>
      <c r="B9" s="619">
        <f>'Attach 3(JV)'!B9</f>
        <v>0</v>
      </c>
      <c r="C9" s="619"/>
      <c r="D9" s="11" t="str">
        <f>'[1]Attach 3(JV)'!E9</f>
        <v>Power Grid Corporation of India Ltd.,</v>
      </c>
      <c r="H9" s="31"/>
      <c r="I9" s="10"/>
    </row>
    <row r="10" spans="1:26" ht="19.5" customHeight="1">
      <c r="A10" s="12" t="s">
        <v>349</v>
      </c>
      <c r="B10" s="619">
        <f>'Attach 3(JV)'!B10</f>
        <v>0</v>
      </c>
      <c r="C10" s="619"/>
      <c r="D10" s="11" t="str">
        <f>'[1]Attach 3(JV)'!E10</f>
        <v>"Saudamini", Plot No. 2, Sector 29</v>
      </c>
      <c r="H10" s="31"/>
      <c r="I10" s="10"/>
    </row>
    <row r="11" spans="1:26" ht="19.5" customHeight="1">
      <c r="B11" s="619">
        <f>'Attach 3(JV)'!B11</f>
        <v>0</v>
      </c>
      <c r="C11" s="619"/>
      <c r="D11" s="11" t="str">
        <f>'[1]Attach 3(JV)'!E11</f>
        <v>Gurgaon (Haryana) - 122001</v>
      </c>
    </row>
    <row r="12" spans="1:26" ht="19.5" customHeight="1">
      <c r="A12" s="305"/>
      <c r="B12" s="619">
        <f>'Attach 3(JV)'!B12</f>
        <v>0</v>
      </c>
      <c r="C12" s="619"/>
      <c r="D12" s="11"/>
    </row>
    <row r="13" spans="1:26" ht="19.5" customHeight="1">
      <c r="A13" s="299" t="s">
        <v>341</v>
      </c>
    </row>
    <row r="14" spans="1:26" ht="9.9499999999999993" customHeight="1">
      <c r="A14" s="305"/>
    </row>
    <row r="15" spans="1:26" ht="113.25" customHeight="1">
      <c r="A15" s="559">
        <v>1</v>
      </c>
      <c r="B15" s="1025" t="s">
        <v>470</v>
      </c>
      <c r="C15" s="1025"/>
      <c r="D15" s="1025"/>
      <c r="E15" s="1025"/>
      <c r="F15" s="307"/>
      <c r="G15" s="307"/>
      <c r="H15" s="307"/>
    </row>
    <row r="16" spans="1:26" ht="57" customHeight="1">
      <c r="A16" s="559">
        <v>2</v>
      </c>
      <c r="B16" s="1025" t="s">
        <v>471</v>
      </c>
      <c r="C16" s="1025"/>
      <c r="D16" s="1025"/>
      <c r="E16" s="1025"/>
      <c r="F16" s="307"/>
      <c r="G16" s="307"/>
      <c r="H16" s="307"/>
    </row>
    <row r="17" spans="1:8" ht="19.5" customHeight="1">
      <c r="A17" s="305"/>
      <c r="B17" s="305"/>
      <c r="C17" s="305"/>
      <c r="D17" s="305"/>
      <c r="E17" s="305"/>
      <c r="F17" s="307"/>
      <c r="G17" s="307"/>
      <c r="H17" s="307"/>
    </row>
    <row r="18" spans="1:8" s="297" customFormat="1" ht="75" customHeight="1">
      <c r="A18" s="555" t="s">
        <v>472</v>
      </c>
      <c r="B18" s="558" t="s">
        <v>345</v>
      </c>
      <c r="C18" s="558" t="s">
        <v>473</v>
      </c>
      <c r="D18" s="555" t="s">
        <v>474</v>
      </c>
      <c r="E18" s="555" t="s">
        <v>475</v>
      </c>
      <c r="G18" s="307"/>
      <c r="H18" s="307"/>
    </row>
    <row r="19" spans="1:8">
      <c r="A19" s="309"/>
      <c r="B19" s="310"/>
      <c r="C19" s="310"/>
      <c r="D19" s="311"/>
      <c r="E19" s="311"/>
      <c r="F19" s="307"/>
      <c r="G19" s="307"/>
      <c r="H19" s="307"/>
    </row>
    <row r="20" spans="1:8">
      <c r="A20" s="309"/>
      <c r="B20" s="310"/>
      <c r="C20" s="310"/>
      <c r="D20" s="311"/>
      <c r="E20" s="311"/>
      <c r="F20" s="307"/>
      <c r="G20" s="307"/>
      <c r="H20" s="307"/>
    </row>
    <row r="21" spans="1:8">
      <c r="A21" s="309"/>
      <c r="B21" s="310"/>
      <c r="C21" s="310"/>
      <c r="D21" s="311"/>
      <c r="E21" s="311"/>
      <c r="F21" s="307"/>
      <c r="G21" s="307"/>
      <c r="H21" s="307"/>
    </row>
    <row r="22" spans="1:8">
      <c r="A22" s="309"/>
      <c r="B22" s="310"/>
      <c r="C22" s="310"/>
      <c r="D22" s="311"/>
      <c r="E22" s="311"/>
      <c r="F22" s="307"/>
      <c r="G22" s="307"/>
      <c r="H22" s="307"/>
    </row>
    <row r="23" spans="1:8">
      <c r="A23" s="309"/>
      <c r="B23" s="310"/>
      <c r="C23" s="310"/>
      <c r="D23" s="311"/>
      <c r="E23" s="311"/>
      <c r="F23" s="307"/>
      <c r="G23" s="307"/>
      <c r="H23" s="307"/>
    </row>
    <row r="24" spans="1:8">
      <c r="A24" s="309"/>
      <c r="B24" s="310"/>
      <c r="C24" s="310"/>
      <c r="D24" s="311"/>
      <c r="E24" s="311"/>
      <c r="F24" s="307"/>
      <c r="G24" s="307"/>
      <c r="H24" s="307"/>
    </row>
    <row r="25" spans="1:8" ht="6" customHeight="1">
      <c r="A25" s="312"/>
      <c r="B25" s="313"/>
      <c r="C25" s="313"/>
      <c r="D25" s="314"/>
      <c r="E25" s="314"/>
      <c r="F25" s="307"/>
      <c r="G25" s="307"/>
      <c r="H25" s="307"/>
    </row>
    <row r="26" spans="1:8" ht="0.6" hidden="1" customHeight="1">
      <c r="A26" s="315"/>
      <c r="B26" s="316"/>
      <c r="C26" s="316"/>
      <c r="D26" s="317"/>
      <c r="E26" s="317"/>
      <c r="F26" s="307"/>
      <c r="G26" s="307"/>
      <c r="H26" s="307"/>
    </row>
    <row r="27" spans="1:8" ht="30" customHeight="1">
      <c r="A27" s="1026" t="s">
        <v>476</v>
      </c>
      <c r="B27" s="1026"/>
      <c r="C27" s="1026"/>
      <c r="D27" s="1026"/>
      <c r="E27" s="1026"/>
      <c r="F27" s="307"/>
      <c r="G27" s="307"/>
      <c r="H27" s="307"/>
    </row>
    <row r="28" spans="1:8">
      <c r="C28" s="318"/>
    </row>
    <row r="29" spans="1:8">
      <c r="A29" s="319" t="s">
        <v>6</v>
      </c>
      <c r="B29" s="320" t="str">
        <f>'Attach 3(JV)'!B24</f>
        <v/>
      </c>
      <c r="C29" s="318" t="s">
        <v>4</v>
      </c>
      <c r="D29" s="321" t="str">
        <f>'Attach 3(JV)'!E24</f>
        <v/>
      </c>
    </row>
    <row r="30" spans="1:8">
      <c r="A30" s="319" t="s">
        <v>7</v>
      </c>
      <c r="B30" s="321" t="str">
        <f>'Attach 3(JV)'!B25</f>
        <v/>
      </c>
      <c r="C30" s="318" t="s">
        <v>5</v>
      </c>
      <c r="D30" s="321" t="str">
        <f>'Attach 3(JV)'!E25</f>
        <v/>
      </c>
    </row>
    <row r="31" spans="1:8">
      <c r="B31" s="322"/>
      <c r="C31" s="318"/>
      <c r="D31" s="318"/>
      <c r="E31" s="322"/>
    </row>
    <row r="32" spans="1:8" hidden="1">
      <c r="A32" s="294" t="str">
        <f>A1</f>
        <v>Specification No. :CC/NT/W-MISC/DOM/A06/26/08429</v>
      </c>
      <c r="B32" s="295"/>
      <c r="C32" s="295"/>
      <c r="D32" s="295"/>
      <c r="E32" s="296" t="str">
        <f>E1</f>
        <v xml:space="preserve">Attachment-17 </v>
      </c>
    </row>
    <row r="33" spans="1:8" hidden="1"/>
    <row r="34" spans="1:8" ht="15" hidden="1">
      <c r="A34" s="1024" t="str">
        <f>A3</f>
        <v>Package P01 for Development of Pole Structures for 765 kV D/C Transmission Lines.</v>
      </c>
      <c r="B34" s="1024"/>
      <c r="C34" s="1024"/>
      <c r="D34" s="1024"/>
      <c r="E34" s="1024"/>
    </row>
    <row r="35" spans="1:8" hidden="1">
      <c r="A35" s="303"/>
    </row>
    <row r="36" spans="1:8" ht="15" hidden="1">
      <c r="A36" s="1023" t="s">
        <v>378</v>
      </c>
      <c r="B36" s="1023"/>
      <c r="C36" s="1023"/>
      <c r="D36" s="1023"/>
      <c r="E36" s="1023"/>
      <c r="F36" s="298"/>
      <c r="G36" s="298"/>
      <c r="H36" s="298"/>
    </row>
    <row r="37" spans="1:8" hidden="1">
      <c r="A37" s="305"/>
      <c r="F37" s="298"/>
      <c r="G37" s="298"/>
      <c r="H37" s="298"/>
    </row>
    <row r="38" spans="1:8" hidden="1">
      <c r="A38" s="306" t="str">
        <f>'[1]Attach 3(JV)'!A15</f>
        <v>Name(s) and Addresse(s) of other partner(s)</v>
      </c>
      <c r="B38" s="305"/>
      <c r="C38" s="305"/>
      <c r="D38" s="14" t="str">
        <f>D7</f>
        <v>To:</v>
      </c>
      <c r="F38" s="298"/>
      <c r="G38" s="298"/>
      <c r="H38" s="298"/>
    </row>
    <row r="39" spans="1:8" hidden="1">
      <c r="A39" s="306" t="str">
        <f>'[1]Attach 3(JV)'!B16</f>
        <v/>
      </c>
      <c r="B39" s="305"/>
      <c r="C39" s="305"/>
      <c r="D39" s="11" t="str">
        <f>D8</f>
        <v>Contract Services</v>
      </c>
      <c r="F39" s="298"/>
      <c r="G39" s="298"/>
      <c r="H39" s="298"/>
    </row>
    <row r="40" spans="1:8" hidden="1">
      <c r="A40" s="12" t="s">
        <v>347</v>
      </c>
      <c r="B40" s="619" t="str">
        <f>'[1]Attach 3(JV)'!B17:D17</f>
        <v xml:space="preserve">…… ……. …….. …… ……. …….. </v>
      </c>
      <c r="C40" s="619"/>
      <c r="D40" s="11" t="str">
        <f>D9</f>
        <v>Power Grid Corporation of India Ltd.,</v>
      </c>
      <c r="F40" s="298"/>
      <c r="G40" s="298"/>
      <c r="H40" s="298"/>
    </row>
    <row r="41" spans="1:8" hidden="1">
      <c r="A41" s="12" t="s">
        <v>349</v>
      </c>
      <c r="B41" s="619" t="str">
        <f>'[1]Attach 3(JV)'!B18:D18</f>
        <v xml:space="preserve">…… ……. …….. …… ……. …….. </v>
      </c>
      <c r="C41" s="619"/>
      <c r="D41" s="11" t="str">
        <f>D10</f>
        <v>"Saudamini", Plot No. 2, Sector 29</v>
      </c>
      <c r="F41" s="298"/>
      <c r="G41" s="298"/>
      <c r="H41" s="298"/>
    </row>
    <row r="42" spans="1:8" hidden="1">
      <c r="B42" s="619" t="str">
        <f>'[1]Attach 3(JV)'!B19:D19</f>
        <v xml:space="preserve">…… ……. …….. …… ……. …….. </v>
      </c>
      <c r="C42" s="619"/>
      <c r="D42" s="11" t="str">
        <f>D11</f>
        <v>Gurgaon (Haryana) - 122001</v>
      </c>
      <c r="F42" s="298"/>
      <c r="G42" s="298"/>
      <c r="H42" s="298"/>
    </row>
    <row r="43" spans="1:8" hidden="1">
      <c r="A43" s="305"/>
      <c r="B43" s="619" t="str">
        <f>'[1]Attach 3(JV)'!B20:D20</f>
        <v xml:space="preserve">…… ……. …….. …… ……. …….. </v>
      </c>
      <c r="C43" s="619"/>
      <c r="D43" s="11"/>
      <c r="F43" s="298"/>
      <c r="G43" s="298"/>
      <c r="H43" s="298"/>
    </row>
    <row r="44" spans="1:8" hidden="1">
      <c r="A44" s="299" t="s">
        <v>341</v>
      </c>
      <c r="F44" s="298"/>
      <c r="G44" s="298"/>
      <c r="H44" s="298"/>
    </row>
    <row r="45" spans="1:8" hidden="1">
      <c r="A45" s="305"/>
      <c r="F45" s="298"/>
      <c r="G45" s="298"/>
      <c r="H45" s="298"/>
    </row>
    <row r="46" spans="1:8" hidden="1">
      <c r="A46" s="1021" t="s">
        <v>379</v>
      </c>
      <c r="B46" s="1021"/>
      <c r="C46" s="1021"/>
      <c r="D46" s="1021"/>
      <c r="E46" s="1021"/>
      <c r="F46" s="298"/>
      <c r="G46" s="298"/>
      <c r="H46" s="298"/>
    </row>
    <row r="47" spans="1:8" hidden="1">
      <c r="A47" s="305"/>
      <c r="B47" s="305"/>
      <c r="C47" s="305"/>
      <c r="D47" s="305"/>
      <c r="E47" s="305"/>
      <c r="F47" s="298"/>
      <c r="G47" s="298"/>
      <c r="H47" s="298"/>
    </row>
    <row r="48" spans="1:8" ht="49.5" hidden="1">
      <c r="A48" s="308" t="s">
        <v>345</v>
      </c>
      <c r="B48" s="1022" t="s">
        <v>108</v>
      </c>
      <c r="C48" s="1022"/>
      <c r="D48" s="308" t="s">
        <v>109</v>
      </c>
      <c r="E48" s="308" t="s">
        <v>110</v>
      </c>
      <c r="F48" s="298"/>
      <c r="G48" s="298"/>
      <c r="H48" s="298"/>
    </row>
    <row r="49" spans="1:8" hidden="1">
      <c r="A49" s="323">
        <v>1</v>
      </c>
      <c r="B49" s="1020"/>
      <c r="C49" s="1020"/>
      <c r="D49" s="324"/>
      <c r="E49" s="324"/>
      <c r="F49" s="298"/>
      <c r="G49" s="298"/>
      <c r="H49" s="298"/>
    </row>
    <row r="50" spans="1:8" hidden="1">
      <c r="A50" s="323">
        <v>2</v>
      </c>
      <c r="B50" s="1020"/>
      <c r="C50" s="1020"/>
      <c r="D50" s="324"/>
      <c r="E50" s="324"/>
      <c r="F50" s="298"/>
      <c r="G50" s="298"/>
      <c r="H50" s="298"/>
    </row>
    <row r="51" spans="1:8" hidden="1">
      <c r="A51" s="323">
        <v>3</v>
      </c>
      <c r="B51" s="1020"/>
      <c r="C51" s="1020"/>
      <c r="D51" s="324"/>
      <c r="E51" s="324"/>
      <c r="F51" s="298"/>
      <c r="G51" s="298"/>
      <c r="H51" s="298"/>
    </row>
    <row r="52" spans="1:8" hidden="1">
      <c r="A52" s="323">
        <v>4</v>
      </c>
      <c r="B52" s="1020"/>
      <c r="C52" s="1020"/>
      <c r="D52" s="324"/>
      <c r="E52" s="324"/>
      <c r="F52" s="298"/>
      <c r="G52" s="298"/>
      <c r="H52" s="298"/>
    </row>
    <row r="53" spans="1:8" hidden="1">
      <c r="A53" s="323">
        <v>5</v>
      </c>
      <c r="B53" s="1020"/>
      <c r="C53" s="1020"/>
      <c r="D53" s="324"/>
      <c r="E53" s="324"/>
      <c r="F53" s="298"/>
      <c r="G53" s="298"/>
      <c r="H53" s="298"/>
    </row>
    <row r="54" spans="1:8" hidden="1">
      <c r="A54" s="323">
        <v>6</v>
      </c>
      <c r="B54" s="1020"/>
      <c r="C54" s="1020"/>
      <c r="D54" s="324"/>
      <c r="E54" s="324"/>
      <c r="F54" s="298"/>
      <c r="G54" s="298"/>
      <c r="H54" s="298"/>
    </row>
    <row r="55" spans="1:8" hidden="1">
      <c r="A55" s="305"/>
      <c r="B55" s="305"/>
      <c r="C55" s="305"/>
      <c r="D55" s="305"/>
      <c r="E55" s="305"/>
      <c r="F55" s="298"/>
      <c r="G55" s="298"/>
      <c r="H55" s="298"/>
    </row>
    <row r="56" spans="1:8" ht="15" hidden="1">
      <c r="A56" s="325"/>
      <c r="B56" s="325"/>
      <c r="C56" s="325"/>
      <c r="D56" s="325"/>
      <c r="E56" s="325"/>
      <c r="F56" s="298"/>
      <c r="G56" s="298"/>
      <c r="H56" s="298"/>
    </row>
    <row r="57" spans="1:8" ht="15" hidden="1">
      <c r="A57" s="325" t="s">
        <v>6</v>
      </c>
      <c r="B57" s="320" t="str">
        <f>B29</f>
        <v/>
      </c>
      <c r="C57" s="325" t="s">
        <v>4</v>
      </c>
      <c r="D57" s="325" t="str">
        <f>D29</f>
        <v/>
      </c>
      <c r="E57" s="325"/>
      <c r="F57" s="298"/>
      <c r="G57" s="298"/>
      <c r="H57" s="298"/>
    </row>
    <row r="58" spans="1:8" ht="15" hidden="1">
      <c r="A58" s="325" t="s">
        <v>7</v>
      </c>
      <c r="B58" s="325" t="str">
        <f>B30</f>
        <v/>
      </c>
      <c r="C58" s="325" t="s">
        <v>5</v>
      </c>
      <c r="D58" s="325" t="str">
        <f>D30</f>
        <v/>
      </c>
      <c r="E58" s="325"/>
      <c r="F58" s="298"/>
      <c r="G58" s="298"/>
      <c r="H58" s="298"/>
    </row>
    <row r="59" spans="1:8" ht="15" hidden="1">
      <c r="A59" s="325"/>
      <c r="B59" s="325"/>
      <c r="C59" s="325"/>
      <c r="D59" s="325"/>
      <c r="E59" s="325"/>
      <c r="F59" s="298"/>
      <c r="G59" s="298"/>
      <c r="H59" s="298"/>
    </row>
    <row r="60" spans="1:8" hidden="1">
      <c r="A60" s="294" t="str">
        <f>A32</f>
        <v>Specification No. :CC/NT/W-MISC/DOM/A06/26/08429</v>
      </c>
      <c r="B60" s="295"/>
      <c r="C60" s="295"/>
      <c r="D60" s="295"/>
      <c r="E60" s="296" t="str">
        <f>E32</f>
        <v xml:space="preserve">Attachment-17 </v>
      </c>
      <c r="F60" s="298"/>
      <c r="G60" s="298"/>
      <c r="H60" s="298"/>
    </row>
    <row r="61" spans="1:8" hidden="1">
      <c r="F61" s="298"/>
      <c r="G61" s="298"/>
      <c r="H61" s="298"/>
    </row>
    <row r="62" spans="1:8" ht="15" hidden="1">
      <c r="A62" s="1024" t="str">
        <f>A34</f>
        <v>Package P01 for Development of Pole Structures for 765 kV D/C Transmission Lines.</v>
      </c>
      <c r="B62" s="1024"/>
      <c r="C62" s="1024"/>
      <c r="D62" s="1024"/>
      <c r="E62" s="1024"/>
      <c r="F62" s="298"/>
      <c r="G62" s="298"/>
      <c r="H62" s="298"/>
    </row>
    <row r="63" spans="1:8" hidden="1">
      <c r="A63" s="303"/>
      <c r="F63" s="298"/>
      <c r="G63" s="298"/>
      <c r="H63" s="298"/>
    </row>
    <row r="64" spans="1:8" ht="15" hidden="1">
      <c r="A64" s="1023" t="s">
        <v>378</v>
      </c>
      <c r="B64" s="1023"/>
      <c r="C64" s="1023"/>
      <c r="D64" s="1023"/>
      <c r="E64" s="1023"/>
      <c r="F64" s="298"/>
      <c r="G64" s="298"/>
      <c r="H64" s="298"/>
    </row>
    <row r="65" spans="1:8" hidden="1">
      <c r="A65" s="305"/>
      <c r="F65" s="298"/>
      <c r="G65" s="298"/>
      <c r="H65" s="298"/>
    </row>
    <row r="66" spans="1:8" hidden="1">
      <c r="A66" s="306" t="str">
        <f>'[1]Attach 3(JV)'!A15</f>
        <v>Name(s) and Addresse(s) of other partner(s)</v>
      </c>
      <c r="B66" s="305"/>
      <c r="C66" s="305"/>
      <c r="D66" s="14" t="str">
        <f>D7</f>
        <v>To:</v>
      </c>
      <c r="F66" s="298"/>
      <c r="G66" s="298"/>
      <c r="H66" s="298"/>
    </row>
    <row r="67" spans="1:8" hidden="1">
      <c r="A67" s="306" t="str">
        <f>'[1]Attach 3(JV)'!E16</f>
        <v/>
      </c>
      <c r="B67" s="305"/>
      <c r="C67" s="305"/>
      <c r="D67" s="11" t="str">
        <f>D8</f>
        <v>Contract Services</v>
      </c>
      <c r="F67" s="298"/>
      <c r="G67" s="298"/>
      <c r="H67" s="298"/>
    </row>
    <row r="68" spans="1:8" hidden="1">
      <c r="A68" s="12" t="s">
        <v>347</v>
      </c>
      <c r="B68" s="619" t="str">
        <f>'[1]Attach 3(JV)'!E17</f>
        <v/>
      </c>
      <c r="C68" s="619"/>
      <c r="D68" s="11" t="str">
        <f>D9</f>
        <v>Power Grid Corporation of India Ltd.,</v>
      </c>
      <c r="F68" s="298"/>
      <c r="G68" s="298"/>
      <c r="H68" s="298"/>
    </row>
    <row r="69" spans="1:8" hidden="1">
      <c r="A69" s="12" t="s">
        <v>349</v>
      </c>
      <c r="B69" s="619" t="str">
        <f>'[1]Attach 3(JV)'!E18</f>
        <v/>
      </c>
      <c r="C69" s="619"/>
      <c r="D69" s="11" t="str">
        <f>D10</f>
        <v>"Saudamini", Plot No. 2, Sector 29</v>
      </c>
      <c r="F69" s="298"/>
      <c r="G69" s="298"/>
      <c r="H69" s="298"/>
    </row>
    <row r="70" spans="1:8" hidden="1">
      <c r="B70" s="619" t="str">
        <f>'[1]Attach 3(JV)'!E19</f>
        <v/>
      </c>
      <c r="C70" s="619"/>
      <c r="D70" s="11" t="str">
        <f>D11</f>
        <v>Gurgaon (Haryana) - 122001</v>
      </c>
      <c r="F70" s="298"/>
      <c r="G70" s="298"/>
      <c r="H70" s="298"/>
    </row>
    <row r="71" spans="1:8" hidden="1">
      <c r="A71" s="305"/>
      <c r="B71" s="619" t="str">
        <f>'[1]Attach 3(JV)'!E20</f>
        <v/>
      </c>
      <c r="C71" s="619"/>
      <c r="D71" s="11"/>
      <c r="F71" s="298"/>
      <c r="G71" s="298"/>
      <c r="H71" s="298"/>
    </row>
    <row r="72" spans="1:8" hidden="1">
      <c r="A72" s="299" t="s">
        <v>341</v>
      </c>
      <c r="F72" s="298"/>
      <c r="G72" s="298"/>
      <c r="H72" s="298"/>
    </row>
    <row r="73" spans="1:8" hidden="1">
      <c r="A73" s="305"/>
      <c r="F73" s="298"/>
      <c r="G73" s="298"/>
      <c r="H73" s="298"/>
    </row>
    <row r="74" spans="1:8" hidden="1">
      <c r="A74" s="1021" t="s">
        <v>379</v>
      </c>
      <c r="B74" s="1021"/>
      <c r="C74" s="1021"/>
      <c r="D74" s="1021"/>
      <c r="E74" s="1021"/>
      <c r="F74" s="298"/>
      <c r="G74" s="298"/>
      <c r="H74" s="298"/>
    </row>
    <row r="75" spans="1:8" hidden="1">
      <c r="A75" s="305"/>
      <c r="B75" s="305"/>
      <c r="C75" s="305"/>
      <c r="D75" s="305"/>
      <c r="E75" s="305"/>
      <c r="F75" s="298"/>
      <c r="G75" s="298"/>
      <c r="H75" s="298"/>
    </row>
    <row r="76" spans="1:8" ht="49.5" hidden="1">
      <c r="A76" s="308" t="s">
        <v>345</v>
      </c>
      <c r="B76" s="1022" t="s">
        <v>108</v>
      </c>
      <c r="C76" s="1022"/>
      <c r="D76" s="308" t="s">
        <v>109</v>
      </c>
      <c r="E76" s="308" t="s">
        <v>110</v>
      </c>
      <c r="F76" s="298"/>
      <c r="G76" s="298"/>
      <c r="H76" s="298"/>
    </row>
    <row r="77" spans="1:8" hidden="1">
      <c r="A77" s="323">
        <v>1</v>
      </c>
      <c r="B77" s="1020"/>
      <c r="C77" s="1020"/>
      <c r="D77" s="324"/>
      <c r="E77" s="324"/>
      <c r="F77" s="298"/>
      <c r="G77" s="298"/>
      <c r="H77" s="298"/>
    </row>
    <row r="78" spans="1:8" hidden="1">
      <c r="A78" s="323">
        <v>2</v>
      </c>
      <c r="B78" s="1020"/>
      <c r="C78" s="1020"/>
      <c r="D78" s="324"/>
      <c r="E78" s="324"/>
      <c r="F78" s="298"/>
      <c r="G78" s="298"/>
      <c r="H78" s="298"/>
    </row>
    <row r="79" spans="1:8" hidden="1">
      <c r="A79" s="323">
        <v>3</v>
      </c>
      <c r="B79" s="1020"/>
      <c r="C79" s="1020"/>
      <c r="D79" s="324"/>
      <c r="E79" s="324"/>
      <c r="F79" s="298"/>
      <c r="G79" s="298"/>
      <c r="H79" s="298"/>
    </row>
    <row r="80" spans="1:8" hidden="1">
      <c r="A80" s="323">
        <v>4</v>
      </c>
      <c r="B80" s="1020"/>
      <c r="C80" s="1020"/>
      <c r="D80" s="324"/>
      <c r="E80" s="324"/>
      <c r="F80" s="298"/>
      <c r="G80" s="298"/>
      <c r="H80" s="298"/>
    </row>
    <row r="81" spans="1:8" hidden="1">
      <c r="A81" s="323">
        <v>5</v>
      </c>
      <c r="B81" s="1020"/>
      <c r="C81" s="1020"/>
      <c r="D81" s="324"/>
      <c r="E81" s="324"/>
      <c r="F81" s="298"/>
      <c r="G81" s="298"/>
      <c r="H81" s="298"/>
    </row>
    <row r="82" spans="1:8" hidden="1">
      <c r="A82" s="323">
        <v>6</v>
      </c>
      <c r="B82" s="1020"/>
      <c r="C82" s="1020"/>
      <c r="D82" s="324"/>
      <c r="E82" s="324"/>
      <c r="F82" s="298"/>
      <c r="G82" s="298"/>
      <c r="H82" s="298"/>
    </row>
    <row r="83" spans="1:8" hidden="1">
      <c r="A83" s="305"/>
      <c r="B83" s="305"/>
      <c r="C83" s="305"/>
      <c r="D83" s="305"/>
      <c r="E83" s="305"/>
      <c r="F83" s="298"/>
      <c r="G83" s="298"/>
      <c r="H83" s="298"/>
    </row>
    <row r="84" spans="1:8" ht="15" hidden="1">
      <c r="A84" s="325"/>
      <c r="B84" s="325"/>
      <c r="C84" s="325"/>
      <c r="D84" s="325"/>
      <c r="E84" s="325"/>
      <c r="F84" s="298"/>
      <c r="G84" s="298"/>
      <c r="H84" s="298"/>
    </row>
    <row r="85" spans="1:8" ht="15" hidden="1">
      <c r="A85" s="325" t="s">
        <v>6</v>
      </c>
      <c r="B85" s="320" t="str">
        <f>B57</f>
        <v/>
      </c>
      <c r="C85" s="325" t="s">
        <v>4</v>
      </c>
      <c r="D85" s="325" t="str">
        <f>D57</f>
        <v/>
      </c>
      <c r="E85" s="325"/>
      <c r="F85" s="298"/>
      <c r="G85" s="298"/>
      <c r="H85" s="298"/>
    </row>
    <row r="86" spans="1:8" ht="15" hidden="1">
      <c r="A86" s="325" t="s">
        <v>7</v>
      </c>
      <c r="B86" s="325" t="str">
        <f>B58</f>
        <v/>
      </c>
      <c r="C86" s="325" t="s">
        <v>5</v>
      </c>
      <c r="D86" s="325" t="str">
        <f>D58</f>
        <v/>
      </c>
      <c r="E86" s="325"/>
      <c r="F86" s="298"/>
      <c r="G86" s="298"/>
      <c r="H86" s="298"/>
    </row>
    <row r="87" spans="1:8" ht="15" hidden="1">
      <c r="A87" s="325"/>
      <c r="B87" s="325"/>
      <c r="C87" s="325"/>
      <c r="D87" s="325"/>
      <c r="E87" s="325"/>
      <c r="F87" s="298"/>
      <c r="G87" s="298"/>
      <c r="H87" s="298"/>
    </row>
    <row r="88" spans="1:8" hidden="1">
      <c r="A88" s="326"/>
      <c r="B88" s="326"/>
      <c r="C88" s="326"/>
      <c r="D88" s="326"/>
      <c r="E88" s="326"/>
      <c r="F88" s="298"/>
      <c r="G88" s="298"/>
      <c r="H88" s="298"/>
    </row>
    <row r="89" spans="1:8" hidden="1"/>
    <row r="90" spans="1:8" hidden="1"/>
    <row r="91" spans="1:8" hidden="1"/>
    <row r="92" spans="1:8" hidden="1"/>
    <row r="93" spans="1:8" hidden="1"/>
    <row r="94" spans="1:8" hidden="1"/>
    <row r="95" spans="1:8" hidden="1"/>
    <row r="96" spans="1:8"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sheetData>
  <sheetProtection password="DECE" sheet="1" objects="1" scenarios="1"/>
  <customSheetViews>
    <customSheetView guid="{B7CC3635-BEA1-4EB6-9397-ABEDC5D04D5E}" showPageBreaks="1" showGridLines="0" fitToPage="1" printArea="1" hiddenRows="1" view="pageBreakPreview">
      <selection activeCell="A19" sqref="A19"/>
      <rowBreaks count="2" manualBreakCount="2">
        <brk id="30" max="4" man="1"/>
        <brk id="31" max="4" man="1"/>
      </rowBreaks>
      <pageMargins left="0.7" right="0.7" top="0.44" bottom="0.2" header="0.25" footer="0.2"/>
      <pageSetup scale="97" fitToHeight="0" orientation="portrait" r:id="rId1"/>
    </customSheetView>
    <customSheetView guid="{7518E083-431A-45D0-A3DD-DF0866826B90}" showPageBreaks="1" showGridLines="0" fitToPage="1" printArea="1" hiddenRows="1" view="pageBreakPreview" topLeftCell="A11">
      <selection activeCell="A19" sqref="A19"/>
      <rowBreaks count="2" manualBreakCount="2">
        <brk id="30" max="4" man="1"/>
        <brk id="31" max="4" man="1"/>
      </rowBreaks>
      <pageMargins left="0.7" right="0.7" top="0.44" bottom="0.2" header="0.25" footer="0.2"/>
      <pageSetup scale="97" fitToHeight="0" orientation="portrait" r:id="rId2"/>
    </customSheetView>
    <customSheetView guid="{CD28740F-9825-447C-B887-B18F0232D126}" showPageBreaks="1" showGridLines="0" fitToPage="1" printArea="1" hiddenRows="1" view="pageBreakPreview" topLeftCell="A2">
      <selection activeCell="A19" sqref="A19"/>
      <rowBreaks count="2" manualBreakCount="2">
        <brk id="30" max="4" man="1"/>
        <brk id="31" max="4" man="1"/>
      </rowBreaks>
      <pageMargins left="0.7" right="0.7" top="0.44" bottom="0.2" header="0.25" footer="0.2"/>
      <pageSetup scale="97" fitToHeight="0" orientation="portrait" r:id="rId3"/>
    </customSheetView>
    <customSheetView guid="{012A8702-091E-4FD1-8E26-12B65B8B3B8C}" showPageBreaks="1" showGridLines="0" fitToPage="1" printArea="1" hiddenRows="1" view="pageBreakPreview" topLeftCell="A16">
      <selection activeCell="A19" sqref="A19"/>
      <rowBreaks count="2" manualBreakCount="2">
        <brk id="30" max="4" man="1"/>
        <brk id="31" max="4" man="1"/>
      </rowBreaks>
      <pageMargins left="0.7" right="0.7" top="0.44" bottom="0.2" header="0.25" footer="0.2"/>
      <pageSetup scale="98" fitToHeight="0" orientation="portrait" r:id="rId4"/>
    </customSheetView>
    <customSheetView guid="{0D490C87-B003-4943-9825-ACE0B8E7CC06}" showPageBreaks="1" showGridLines="0" fitToPage="1" printArea="1" hiddenRows="1" view="pageBreakPreview" topLeftCell="A13">
      <selection activeCell="A19" sqref="A19"/>
      <rowBreaks count="2" manualBreakCount="2">
        <brk id="30" max="4" man="1"/>
        <brk id="31" max="4" man="1"/>
      </rowBreaks>
      <pageMargins left="0.7" right="0.7" top="0.44" bottom="0.2" header="0.25" footer="0.2"/>
      <pageSetup scale="97" fitToHeight="0" orientation="portrait" r:id="rId5"/>
    </customSheetView>
    <customSheetView guid="{4D67A8FB-66CE-4EFD-8932-C754BE25ED43}" showPageBreaks="1" showGridLines="0" fitToPage="1" printArea="1" hiddenRows="1" view="pageBreakPreview" topLeftCell="A5">
      <selection activeCell="A19" sqref="A19"/>
      <rowBreaks count="2" manualBreakCount="2">
        <brk id="30" max="4" man="1"/>
        <brk id="31" max="4" man="1"/>
      </rowBreaks>
      <pageMargins left="0.7" right="0.7" top="0.44" bottom="0.2" header="0.25" footer="0.2"/>
      <pageSetup scale="97" fitToHeight="0" orientation="portrait" r:id="rId6"/>
    </customSheetView>
    <customSheetView guid="{B07CB001-8FAF-40AD-8AD5-A65A64B33B35}" showPageBreaks="1" showGridLines="0" fitToPage="1" printArea="1" hiddenRows="1" view="pageBreakPreview" topLeftCell="A4">
      <selection activeCell="A19" sqref="A19"/>
      <rowBreaks count="2" manualBreakCount="2">
        <brk id="30" max="4" man="1"/>
        <brk id="31" max="4" man="1"/>
      </rowBreaks>
      <pageMargins left="0.7" right="0.7" top="0.44" bottom="0.2" header="0.25" footer="0.2"/>
      <pageSetup scale="97" fitToHeight="0" orientation="portrait" r:id="rId7"/>
    </customSheetView>
    <customSheetView guid="{8CF338B0-8CA3-4AF4-816D-CB7A6D8E33BC}" showPageBreaks="1" showGridLines="0" fitToPage="1" printArea="1" hiddenRows="1" view="pageBreakPreview">
      <selection activeCell="C22" sqref="C22"/>
      <rowBreaks count="2" manualBreakCount="2">
        <brk id="30" max="4" man="1"/>
        <brk id="31" max="4" man="1"/>
      </rowBreaks>
      <pageMargins left="0.7" right="0.7" top="0.44" bottom="0.2" header="0.25" footer="0.2"/>
      <pageSetup scale="97" fitToHeight="0" orientation="portrait" r:id="rId8"/>
    </customSheetView>
    <customSheetView guid="{D05C69EC-C4A6-4AED-AFBA-A3044FD4B3FB}" showPageBreaks="1" showGridLines="0" fitToPage="1" printArea="1" hiddenRows="1" view="pageBreakPreview" topLeftCell="A10">
      <selection activeCell="C22" sqref="C22"/>
      <rowBreaks count="2" manualBreakCount="2">
        <brk id="30" max="4" man="1"/>
        <brk id="31" max="4" man="1"/>
      </rowBreaks>
      <pageMargins left="0.7" right="0.7" top="0.44" bottom="0.2" header="0.25" footer="0.2"/>
      <pageSetup scale="97" fitToHeight="0" orientation="portrait" r:id="rId9"/>
    </customSheetView>
    <customSheetView guid="{BE615921-12B2-47E1-81BB-292B559B4C46}" showPageBreaks="1" showGridLines="0" fitToPage="1" printArea="1" hiddenRows="1" view="pageBreakPreview" topLeftCell="A7">
      <selection activeCell="C22" sqref="C22"/>
      <rowBreaks count="2" manualBreakCount="2">
        <brk id="30" max="4" man="1"/>
        <brk id="31" max="4" man="1"/>
      </rowBreaks>
      <pageMargins left="0.7" right="0.7" top="0.44" bottom="0.2" header="0.25" footer="0.2"/>
      <pageSetup scale="97" fitToHeight="0" orientation="portrait" r:id="rId10"/>
    </customSheetView>
    <customSheetView guid="{13A93EBF-985A-49FD-9FE0-DC75D238EC8C}" showPageBreaks="1" showGridLines="0" fitToPage="1" printArea="1" hiddenRows="1" view="pageBreakPreview">
      <selection activeCell="A19" sqref="A19"/>
      <rowBreaks count="2" manualBreakCount="2">
        <brk id="30" max="4" man="1"/>
        <brk id="31" max="4" man="1"/>
      </rowBreaks>
      <pageMargins left="0.7" right="0.7" top="0.44" bottom="0.2" header="0.25" footer="0.2"/>
      <pageSetup scale="97" fitToHeight="0" orientation="portrait" r:id="rId11"/>
    </customSheetView>
    <customSheetView guid="{1E2D7167-D6B7-4690-9A83-BF768C4223A4}" showPageBreaks="1" showGridLines="0" fitToPage="1" printArea="1" hiddenRows="1" view="pageBreakPreview">
      <selection activeCell="B75" sqref="B75:C75"/>
      <rowBreaks count="2" manualBreakCount="2">
        <brk id="30" max="4" man="1"/>
        <brk id="31" max="4" man="1"/>
      </rowBreaks>
      <pageMargins left="0.7" right="0.7" top="0.44" bottom="0.2" header="0.25" footer="0.2"/>
      <pageSetup scale="97" fitToHeight="0" orientation="portrait" r:id="rId12"/>
    </customSheetView>
    <customSheetView guid="{7A88FC7A-7690-48AB-B789-172043AFADC8}" showPageBreaks="1" fitToPage="1" printArea="1" hiddenRows="1" view="pageBreakPreview" topLeftCell="A16">
      <selection activeCell="B75" sqref="B75:C75"/>
      <rowBreaks count="2" manualBreakCount="2">
        <brk id="30" max="4" man="1"/>
        <brk id="31" max="4" man="1"/>
      </rowBreaks>
      <pageMargins left="0.7" right="0.7" top="0.44" bottom="0.2" header="0.25" footer="0.2"/>
      <pageSetup scale="97" fitToHeight="0" orientation="portrait" r:id="rId13"/>
    </customSheetView>
    <customSheetView guid="{CB7CD015-9A92-451A-BEF4-2BC98E3768DD}" showPageBreaks="1" fitToPage="1" printArea="1" hiddenRows="1" view="pageBreakPreview">
      <selection activeCell="A19" sqref="A19"/>
      <rowBreaks count="1" manualBreakCount="1">
        <brk id="31" max="4" man="1"/>
      </rowBreaks>
      <pageMargins left="0.7" right="0.7" top="0.44" bottom="0.2" header="0.25" footer="0.2"/>
      <pageSetup fitToHeight="0" orientation="portrait" r:id="rId14"/>
    </customSheetView>
    <customSheetView guid="{44C1C443-3199-4288-884A-D16AF7B2CD69}" showPageBreaks="1" fitToPage="1" printArea="1" hiddenRows="1" view="pageBreakPreview">
      <selection activeCell="A19" sqref="A19"/>
      <rowBreaks count="1" manualBreakCount="1">
        <brk id="31" max="4" man="1"/>
      </rowBreaks>
      <pageMargins left="0.7" right="0.7" top="0.44" bottom="0.2" header="0.25" footer="0.2"/>
      <pageSetup fitToHeight="0" orientation="portrait" r:id="rId15"/>
    </customSheetView>
    <customSheetView guid="{82E8A0F5-0020-4355-95CF-28601763A783}" showPageBreaks="1" fitToPage="1" printArea="1" hiddenRows="1" view="pageBreakPreview" topLeftCell="A19">
      <selection activeCell="A19" sqref="A19"/>
      <rowBreaks count="1" manualBreakCount="1">
        <brk id="31" max="4" man="1"/>
      </rowBreaks>
      <pageMargins left="0.7" right="0.7" top="0.44" bottom="0.2" header="0.25" footer="0.2"/>
      <pageSetup fitToHeight="0" orientation="portrait" r:id="rId16"/>
    </customSheetView>
    <customSheetView guid="{240327DD-375F-45D4-BA52-89AFD79FE6A1}" showPageBreaks="1" fitToPage="1" printArea="1" hiddenRows="1" view="pageBreakPreview">
      <selection activeCell="A19" sqref="A19"/>
      <pageMargins left="0.7" right="0.7" top="0.44" bottom="0.2" header="0.25" footer="0.2"/>
      <pageSetup paperSize="9" fitToHeight="0" orientation="portrait" r:id="rId17"/>
    </customSheetView>
    <customSheetView guid="{DC28ED1E-3E35-4094-9C2B-5C0A1C1D459C}" showPageBreaks="1" fitToPage="1" printArea="1" hiddenRows="1">
      <selection activeCell="A19" sqref="A19"/>
      <pageMargins left="0.7" right="0.7" top="0.44" bottom="0.2" header="0.25" footer="0.2"/>
      <pageSetup paperSize="9" fitToHeight="0" orientation="portrait" r:id="rId18"/>
    </customSheetView>
    <customSheetView guid="{7A9EA6D6-4DDF-43D9-92E6-C6AFAD14E266}" fitToPage="1" hiddenRows="1" topLeftCell="A11">
      <selection activeCell="A19" sqref="A19"/>
      <pageMargins left="0.7" right="0.7" top="0.44" bottom="0.2" header="0.25" footer="0.2"/>
      <pageSetup paperSize="9" fitToHeight="0" orientation="portrait" r:id="rId19"/>
    </customSheetView>
    <customSheetView guid="{F9FE2C60-2849-4C32-B532-2B1A89FFA9CD}" fitToPage="1" hiddenRows="1" topLeftCell="A19">
      <selection activeCell="A19" sqref="A19"/>
      <pageMargins left="0.7" right="0.7" top="0.44" bottom="0.2" header="0.25" footer="0.2"/>
      <pageSetup paperSize="9" fitToHeight="0" orientation="portrait" r:id="rId20"/>
    </customSheetView>
    <customSheetView guid="{FE4EC9C4-31B9-4D40-8323-5B16C3BC840F}" showPageBreaks="1" fitToPage="1" printArea="1" hiddenRows="1" view="pageBreakPreview" topLeftCell="A13">
      <selection activeCell="A19" sqref="A19"/>
      <pageMargins left="0.7" right="0.7" top="0.44" bottom="0.2" header="0.25" footer="0.2"/>
      <pageSetup paperSize="9" fitToHeight="0" orientation="portrait" r:id="rId21"/>
    </customSheetView>
    <customSheetView guid="{82C64B11-1F50-45B5-B7BB-9F1DC733C833}" showPageBreaks="1" fitToPage="1" printArea="1" hiddenRows="1" view="pageBreakPreview" topLeftCell="A7">
      <selection activeCell="B75" sqref="B75:C75"/>
      <rowBreaks count="2" manualBreakCount="2">
        <brk id="30" max="4" man="1"/>
        <brk id="31" max="4" man="1"/>
      </rowBreaks>
      <pageMargins left="0.7" right="0.7" top="0.44" bottom="0.2" header="0.25" footer="0.2"/>
      <pageSetup scale="97" fitToHeight="0" orientation="portrait" r:id="rId22"/>
    </customSheetView>
    <customSheetView guid="{CFBF18EC-8277-4311-991B-395AF21BB33B}" showPageBreaks="1" showGridLines="0" fitToPage="1" printArea="1" hiddenRows="1" view="pageBreakPreview" topLeftCell="A19">
      <selection activeCell="B75" sqref="B75:C75"/>
      <rowBreaks count="2" manualBreakCount="2">
        <brk id="30" max="4" man="1"/>
        <brk id="31" max="4" man="1"/>
      </rowBreaks>
      <pageMargins left="0.7" right="0.7" top="0.44" bottom="0.2" header="0.25" footer="0.2"/>
      <pageSetup scale="97" fitToHeight="0" orientation="portrait" r:id="rId23"/>
    </customSheetView>
    <customSheetView guid="{AA750348-930C-43DE-ADD0-8D60980F5013}" showPageBreaks="1" showGridLines="0" fitToPage="1" printArea="1" hiddenRows="1" view="pageBreakPreview">
      <selection activeCell="B75" sqref="B75:C75"/>
      <rowBreaks count="2" manualBreakCount="2">
        <brk id="30" max="4" man="1"/>
        <brk id="31" max="4" man="1"/>
      </rowBreaks>
      <pageMargins left="0.7" right="0.7" top="0.44" bottom="0.2" header="0.25" footer="0.2"/>
      <pageSetup scale="97" fitToHeight="0" orientation="portrait" r:id="rId24"/>
    </customSheetView>
    <customSheetView guid="{14C32814-5A59-4863-9FB1-822FBB75D7D1}" showPageBreaks="1" showGridLines="0" fitToPage="1" printArea="1" hiddenRows="1" view="pageBreakPreview">
      <selection activeCell="B75" sqref="B75:C75"/>
      <rowBreaks count="2" manualBreakCount="2">
        <brk id="30" max="4" man="1"/>
        <brk id="31" max="4" man="1"/>
      </rowBreaks>
      <pageMargins left="0.7" right="0.7" top="0.44" bottom="0.2" header="0.25" footer="0.2"/>
      <pageSetup scale="97" fitToHeight="0" orientation="portrait" r:id="rId25"/>
    </customSheetView>
    <customSheetView guid="{1F125E51-1799-42D0-B41E-DC039BB17D59}" showPageBreaks="1" showGridLines="0" fitToPage="1" printArea="1" hiddenRows="1" view="pageBreakPreview">
      <selection activeCell="C22" sqref="C22"/>
      <rowBreaks count="2" manualBreakCount="2">
        <brk id="30" max="4" man="1"/>
        <brk id="31" max="4" man="1"/>
      </rowBreaks>
      <pageMargins left="0.7" right="0.7" top="0.44" bottom="0.2" header="0.25" footer="0.2"/>
      <pageSetup scale="98" fitToHeight="0" orientation="portrait" r:id="rId26"/>
    </customSheetView>
    <customSheetView guid="{77353208-2D17-4D2E-ADE3-4F168F350B73}" showPageBreaks="1" showGridLines="0" fitToPage="1" printArea="1" hiddenRows="1" view="pageBreakPreview" topLeftCell="A4">
      <selection activeCell="A19" sqref="A19"/>
      <rowBreaks count="2" manualBreakCount="2">
        <brk id="30" max="4" man="1"/>
        <brk id="31" max="4" man="1"/>
      </rowBreaks>
      <pageMargins left="0.7" right="0.7" top="0.44" bottom="0.2" header="0.25" footer="0.2"/>
      <pageSetup scale="98" fitToHeight="0" orientation="portrait" r:id="rId27"/>
    </customSheetView>
    <customSheetView guid="{010B040B-83D1-42E5-9354-A9BE9113BDAC}" showPageBreaks="1" showGridLines="0" fitToPage="1" printArea="1" hiddenRows="1" view="pageBreakPreview" topLeftCell="A16">
      <selection activeCell="A19" sqref="A19"/>
      <rowBreaks count="2" manualBreakCount="2">
        <brk id="30" max="4" man="1"/>
        <brk id="31" max="4" man="1"/>
      </rowBreaks>
      <pageMargins left="0.7" right="0.7" top="0.44" bottom="0.2" header="0.25" footer="0.2"/>
      <pageSetup scale="97" fitToHeight="0" orientation="portrait" r:id="rId28"/>
    </customSheetView>
    <customSheetView guid="{FC200EB0-6614-47DB-96CE-7610471486D9}" showPageBreaks="1" showGridLines="0" fitToPage="1" printArea="1" hiddenRows="1" view="pageBreakPreview" topLeftCell="A13">
      <selection activeCell="A19" sqref="A19"/>
      <rowBreaks count="2" manualBreakCount="2">
        <brk id="30" max="4" man="1"/>
        <brk id="31" max="4" man="1"/>
      </rowBreaks>
      <pageMargins left="0.7" right="0.7" top="0.44" bottom="0.2" header="0.25" footer="0.2"/>
      <pageSetup scale="97" fitToHeight="0" orientation="portrait" r:id="rId29"/>
    </customSheetView>
    <customSheetView guid="{35C772BD-8F05-4A18-BEC8-6AF744E22539}" showPageBreaks="1" showGridLines="0" fitToPage="1" printArea="1" hiddenRows="1" view="pageBreakPreview">
      <selection activeCell="A19" sqref="A19"/>
      <rowBreaks count="2" manualBreakCount="2">
        <brk id="30" max="4" man="1"/>
        <brk id="31" max="4" man="1"/>
      </rowBreaks>
      <pageMargins left="0.7" right="0.7" top="0.44" bottom="0.2" header="0.25" footer="0.2"/>
      <pageSetup scale="97" fitToHeight="0" orientation="portrait" r:id="rId30"/>
    </customSheetView>
    <customSheetView guid="{FADCBE67-C557-4BB1-9129-D4D2EFCC4742}" showPageBreaks="1" showGridLines="0" fitToPage="1" printArea="1" hiddenRows="1" view="pageBreakPreview" topLeftCell="A11">
      <selection activeCell="A19" sqref="A19"/>
      <rowBreaks count="2" manualBreakCount="2">
        <brk id="30" max="4" man="1"/>
        <brk id="31" max="4" man="1"/>
      </rowBreaks>
      <pageMargins left="0.7" right="0.7" top="0.44" bottom="0.2" header="0.25" footer="0.2"/>
      <pageSetup scale="97" fitToHeight="0" orientation="portrait" r:id="rId31"/>
    </customSheetView>
    <customSheetView guid="{E1B28BB1-ED8F-4C22-9AA1-AB162FCA7917}" showPageBreaks="1" showGridLines="0" fitToPage="1" printArea="1" hiddenRows="1" view="pageBreakPreview">
      <selection activeCell="A19" sqref="A19"/>
      <rowBreaks count="2" manualBreakCount="2">
        <brk id="30" max="4" man="1"/>
        <brk id="31" max="4" man="1"/>
      </rowBreaks>
      <pageMargins left="0.7" right="0.7" top="0.44" bottom="0.2" header="0.25" footer="0.2"/>
      <pageSetup scale="97" fitToHeight="0" orientation="portrait" r:id="rId32"/>
    </customSheetView>
  </customSheetViews>
  <mergeCells count="38">
    <mergeCell ref="A3:E3"/>
    <mergeCell ref="A5:E5"/>
    <mergeCell ref="A8:C8"/>
    <mergeCell ref="B9:C9"/>
    <mergeCell ref="B10:C10"/>
    <mergeCell ref="A36:E36"/>
    <mergeCell ref="B40:C40"/>
    <mergeCell ref="B41:C41"/>
    <mergeCell ref="B42:C42"/>
    <mergeCell ref="B11:C11"/>
    <mergeCell ref="B12:C12"/>
    <mergeCell ref="B15:E15"/>
    <mergeCell ref="B16:E16"/>
    <mergeCell ref="A27:E27"/>
    <mergeCell ref="A34:E34"/>
    <mergeCell ref="B43:C43"/>
    <mergeCell ref="A46:E46"/>
    <mergeCell ref="B71:C71"/>
    <mergeCell ref="B49:C49"/>
    <mergeCell ref="B50:C50"/>
    <mergeCell ref="B51:C51"/>
    <mergeCell ref="B52:C52"/>
    <mergeCell ref="B53:C53"/>
    <mergeCell ref="A64:E64"/>
    <mergeCell ref="B68:C68"/>
    <mergeCell ref="B69:C69"/>
    <mergeCell ref="B70:C70"/>
    <mergeCell ref="B54:C54"/>
    <mergeCell ref="A62:E62"/>
    <mergeCell ref="B48:C48"/>
    <mergeCell ref="B81:C81"/>
    <mergeCell ref="B82:C82"/>
    <mergeCell ref="A74:E74"/>
    <mergeCell ref="B76:C76"/>
    <mergeCell ref="B77:C77"/>
    <mergeCell ref="B78:C78"/>
    <mergeCell ref="B79:C79"/>
    <mergeCell ref="B80:C80"/>
  </mergeCells>
  <conditionalFormatting sqref="A60:E83">
    <cfRule type="expression" dxfId="8" priority="1" stopIfTrue="1">
      <formula>$Z$2&lt;2</formula>
    </cfRule>
  </conditionalFormatting>
  <conditionalFormatting sqref="B32:B56 A32:A59 C32:E59 B58:B59 B84 A84:A88 C84:E88 B86:B88">
    <cfRule type="expression" dxfId="7" priority="2" stopIfTrue="1">
      <formula>$Z$2&lt;1</formula>
    </cfRule>
  </conditionalFormatting>
  <pageMargins left="0.7" right="0.7" top="0.44" bottom="0.2" header="0.25" footer="0.2"/>
  <pageSetup scale="97" fitToHeight="0" orientation="portrait" r:id="rId33"/>
  <rowBreaks count="2" manualBreakCount="2">
    <brk id="30" max="4" man="1"/>
    <brk id="31" max="4" man="1"/>
  </rowBreaks>
  <drawing r:id="rId3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dimension ref="A1:I41"/>
  <sheetViews>
    <sheetView view="pageBreakPreview" topLeftCell="A3" zoomScaleNormal="100" zoomScaleSheetLayoutView="100" workbookViewId="0">
      <selection activeCell="L12" sqref="L12"/>
    </sheetView>
  </sheetViews>
  <sheetFormatPr defaultRowHeight="16.5"/>
  <cols>
    <col min="1" max="1" width="12.140625" style="30" customWidth="1"/>
    <col min="2" max="2" width="20.5703125" style="30" customWidth="1"/>
    <col min="3" max="3" width="11.42578125" style="30" customWidth="1"/>
    <col min="4" max="4" width="15.42578125" style="30" customWidth="1"/>
    <col min="5" max="5" width="39.28515625" style="30" customWidth="1"/>
    <col min="6" max="8" width="9.140625" style="25"/>
    <col min="9" max="16384" width="9.140625" style="26"/>
  </cols>
  <sheetData>
    <row r="1" spans="1:9">
      <c r="A1" s="22" t="str">
        <f>Basic!A3&amp;Basic!B3</f>
        <v>Specification No. :CC/NT/W-MISC/DOM/A06/26/08429</v>
      </c>
      <c r="B1" s="23"/>
      <c r="C1" s="23"/>
      <c r="D1" s="23"/>
      <c r="E1" s="24" t="str">
        <f>"Attachment-18 "</f>
        <v xml:space="preserve">Attachment-18 </v>
      </c>
    </row>
    <row r="3" spans="1:9" ht="125.25" customHeight="1">
      <c r="A3" s="616" t="str">
        <f>'Attach 3(JV)'!A3</f>
        <v>Package P01 for Development of Pole Structures for 765 kV D/C Transmission Lines.</v>
      </c>
      <c r="B3" s="616"/>
      <c r="C3" s="616"/>
      <c r="D3" s="616"/>
      <c r="E3" s="616"/>
      <c r="F3" s="27"/>
      <c r="G3" s="28"/>
      <c r="H3" s="27"/>
    </row>
    <row r="4" spans="1:9" ht="20.100000000000001" customHeight="1">
      <c r="A4" s="29"/>
      <c r="H4" s="31"/>
      <c r="I4" s="10"/>
    </row>
    <row r="5" spans="1:9" ht="20.100000000000001" customHeight="1">
      <c r="A5" s="617" t="s">
        <v>480</v>
      </c>
      <c r="B5" s="617"/>
      <c r="C5" s="617"/>
      <c r="D5" s="617"/>
      <c r="E5" s="617"/>
      <c r="F5" s="32"/>
      <c r="H5" s="31"/>
      <c r="I5" s="10"/>
    </row>
    <row r="6" spans="1:9" ht="20.100000000000001" customHeight="1">
      <c r="A6" s="33"/>
      <c r="H6" s="31"/>
      <c r="I6" s="10"/>
    </row>
    <row r="7" spans="1:9" ht="20.100000000000001" customHeight="1">
      <c r="A7" s="34" t="str">
        <f>'Attach 3(JV)'!A7</f>
        <v>Bidder’s Name and Address :</v>
      </c>
      <c r="E7" s="14" t="str">
        <f>'Attach 3(JV)'!E7</f>
        <v>To:</v>
      </c>
      <c r="H7" s="31"/>
      <c r="I7" s="10"/>
    </row>
    <row r="8" spans="1:9">
      <c r="A8" s="1016">
        <f>'Attach 3(JV)'!A8</f>
        <v>0</v>
      </c>
      <c r="B8" s="1016"/>
      <c r="C8" s="1016"/>
      <c r="D8" s="1016"/>
      <c r="E8" s="155" t="str">
        <f>'Attach 3(JV)'!E8</f>
        <v>Contract Services</v>
      </c>
      <c r="H8" s="31"/>
      <c r="I8" s="10"/>
    </row>
    <row r="9" spans="1:9" ht="20.100000000000001" customHeight="1">
      <c r="A9" s="12" t="s">
        <v>347</v>
      </c>
      <c r="B9" s="1030">
        <f>'Attach 3(JV)'!B9</f>
        <v>0</v>
      </c>
      <c r="C9" s="1030"/>
      <c r="D9" s="1030"/>
      <c r="E9" s="155" t="str">
        <f>'Attach 3(JV)'!E9</f>
        <v>Power Grid Corporation of India Ltd.,</v>
      </c>
      <c r="H9" s="31"/>
      <c r="I9" s="10"/>
    </row>
    <row r="10" spans="1:9" ht="20.100000000000001" customHeight="1">
      <c r="A10" s="12" t="s">
        <v>349</v>
      </c>
      <c r="B10" s="1030">
        <f>'Attach 3(JV)'!B10</f>
        <v>0</v>
      </c>
      <c r="C10" s="1030"/>
      <c r="D10" s="1030"/>
      <c r="E10" s="155" t="str">
        <f>'Attach 3(JV)'!E10</f>
        <v>"Saudamini", Plot No. 2, Sector 29</v>
      </c>
      <c r="H10" s="31"/>
      <c r="I10" s="10"/>
    </row>
    <row r="11" spans="1:9" ht="20.100000000000001" customHeight="1">
      <c r="B11" s="1030">
        <f>'Attach 3(JV)'!B11</f>
        <v>0</v>
      </c>
      <c r="C11" s="1030"/>
      <c r="D11" s="1030"/>
      <c r="E11" s="155" t="str">
        <f>'Attach 3(JV)'!E11</f>
        <v>Gurgaon (Haryana) - 122001</v>
      </c>
    </row>
    <row r="12" spans="1:9" ht="18" customHeight="1">
      <c r="A12" s="33"/>
      <c r="B12" s="1030">
        <f>'Attach 3(JV)'!B12</f>
        <v>0</v>
      </c>
      <c r="C12" s="1030"/>
      <c r="D12" s="1030"/>
      <c r="E12" s="14"/>
    </row>
    <row r="13" spans="1:9" ht="19.5" hidden="1" customHeight="1">
      <c r="A13" s="33"/>
      <c r="B13" s="136"/>
      <c r="C13" s="136"/>
      <c r="D13" s="136"/>
      <c r="E13" s="14"/>
    </row>
    <row r="14" spans="1:9" ht="20.100000000000001" customHeight="1">
      <c r="A14" s="33"/>
      <c r="B14" s="136"/>
      <c r="C14" s="136"/>
      <c r="D14" s="136"/>
      <c r="G14" s="11"/>
    </row>
    <row r="15" spans="1:9" ht="20.100000000000001" customHeight="1">
      <c r="A15" s="30" t="s">
        <v>341</v>
      </c>
    </row>
    <row r="16" spans="1:9" ht="16.5" customHeight="1">
      <c r="A16" s="940" t="s">
        <v>481</v>
      </c>
      <c r="B16" s="940"/>
      <c r="C16" s="940"/>
      <c r="D16" s="940"/>
      <c r="E16" s="940"/>
    </row>
    <row r="17" spans="1:8" ht="16.5" customHeight="1">
      <c r="A17" s="940"/>
      <c r="B17" s="940"/>
      <c r="C17" s="940"/>
      <c r="D17" s="940"/>
      <c r="E17" s="940"/>
    </row>
    <row r="18" spans="1:8" ht="16.5" customHeight="1">
      <c r="A18" s="940"/>
      <c r="B18" s="940"/>
      <c r="C18" s="940"/>
      <c r="D18" s="940"/>
      <c r="E18" s="940"/>
    </row>
    <row r="19" spans="1:8" ht="16.5" customHeight="1">
      <c r="A19" s="940"/>
      <c r="B19" s="940"/>
      <c r="C19" s="940"/>
      <c r="D19" s="940"/>
      <c r="E19" s="940"/>
    </row>
    <row r="20" spans="1:8" ht="16.5" customHeight="1">
      <c r="A20" s="940"/>
      <c r="B20" s="940"/>
      <c r="C20" s="940"/>
      <c r="D20" s="940"/>
      <c r="E20" s="940"/>
    </row>
    <row r="21" spans="1:8" ht="16.5" customHeight="1">
      <c r="A21" s="940"/>
      <c r="B21" s="940"/>
      <c r="C21" s="940"/>
      <c r="D21" s="940"/>
      <c r="E21" s="940"/>
    </row>
    <row r="22" spans="1:8" ht="16.5" customHeight="1">
      <c r="A22" s="940"/>
      <c r="B22" s="940"/>
      <c r="C22" s="940"/>
      <c r="D22" s="940"/>
      <c r="E22" s="940"/>
    </row>
    <row r="23" spans="1:8" ht="16.5" customHeight="1">
      <c r="A23" s="940"/>
      <c r="B23" s="940"/>
      <c r="C23" s="940"/>
      <c r="D23" s="940"/>
      <c r="E23" s="940"/>
      <c r="F23" s="35"/>
      <c r="G23" s="35"/>
      <c r="H23" s="35"/>
    </row>
    <row r="24" spans="1:8" ht="16.5" customHeight="1">
      <c r="A24" s="940"/>
      <c r="B24" s="940"/>
      <c r="C24" s="940"/>
      <c r="D24" s="940"/>
      <c r="E24" s="940"/>
    </row>
    <row r="25" spans="1:8" ht="16.5" customHeight="1">
      <c r="A25" s="940"/>
      <c r="B25" s="940"/>
      <c r="C25" s="940"/>
      <c r="D25" s="940"/>
      <c r="E25" s="940"/>
    </row>
    <row r="27" spans="1:8">
      <c r="A27" s="36"/>
    </row>
    <row r="29" spans="1:8">
      <c r="D29" s="38"/>
    </row>
    <row r="30" spans="1:8">
      <c r="A30" s="37" t="s">
        <v>6</v>
      </c>
      <c r="B30" s="73" t="str">
        <f>'Attach 3(JV)'!B24</f>
        <v/>
      </c>
      <c r="C30" s="40"/>
      <c r="D30" s="38" t="s">
        <v>4</v>
      </c>
      <c r="E30" s="265" t="str">
        <f>'Attach 3(JV)'!E24</f>
        <v/>
      </c>
    </row>
    <row r="31" spans="1:8">
      <c r="A31" s="37" t="s">
        <v>7</v>
      </c>
      <c r="B31" s="265" t="str">
        <f>'Attach 3(JV)'!B25</f>
        <v/>
      </c>
      <c r="C31" s="40"/>
      <c r="D31" s="38" t="s">
        <v>5</v>
      </c>
      <c r="E31" s="265" t="str">
        <f>'Attach 3(JV)'!E25</f>
        <v/>
      </c>
    </row>
    <row r="32" spans="1:8">
      <c r="B32" s="40"/>
      <c r="C32" s="40"/>
      <c r="D32" s="38"/>
      <c r="E32" s="40"/>
    </row>
    <row r="34" spans="1:1">
      <c r="A34" s="39"/>
    </row>
    <row r="37" spans="1:1">
      <c r="A37" s="39"/>
    </row>
    <row r="39" spans="1:1">
      <c r="A39" s="39"/>
    </row>
    <row r="41" spans="1:1">
      <c r="A41" s="39"/>
    </row>
  </sheetData>
  <sheetProtection password="DECE" sheet="1" objects="1" scenarios="1"/>
  <customSheetViews>
    <customSheetView guid="{B7CC3635-BEA1-4EB6-9397-ABEDC5D04D5E}" showPageBreaks="1" printArea="1" hiddenRows="1" view="pageBreakPreview">
      <selection activeCell="A5" sqref="A5:E5"/>
      <pageMargins left="0.7" right="0.7" top="0.75" bottom="0.75" header="0.3" footer="0.3"/>
      <pageSetup orientation="portrait" r:id="rId1"/>
    </customSheetView>
    <customSheetView guid="{7518E083-431A-45D0-A3DD-DF0866826B90}" showPageBreaks="1" printArea="1" hiddenRows="1" view="pageBreakPreview">
      <selection activeCell="A5" sqref="A5:E5"/>
      <pageMargins left="0.7" right="0.7" top="0.75" bottom="0.75" header="0.3" footer="0.3"/>
      <pageSetup orientation="portrait" r:id="rId2"/>
    </customSheetView>
    <customSheetView guid="{CD28740F-9825-447C-B887-B18F0232D126}" showPageBreaks="1" printArea="1" hiddenRows="1" view="pageBreakPreview">
      <selection activeCell="A5" sqref="A5:E5"/>
      <pageMargins left="0.7" right="0.7" top="0.75" bottom="0.75" header="0.3" footer="0.3"/>
      <pageSetup orientation="portrait" r:id="rId3"/>
    </customSheetView>
    <customSheetView guid="{012A8702-091E-4FD1-8E26-12B65B8B3B8C}" showPageBreaks="1" printArea="1" hiddenRows="1" view="pageBreakPreview" topLeftCell="A14">
      <selection activeCell="A16" sqref="A16:E25"/>
      <pageMargins left="0.7" right="0.7" top="0.75" bottom="0.75" header="0.3" footer="0.3"/>
      <pageSetup orientation="portrait" r:id="rId4"/>
    </customSheetView>
    <customSheetView guid="{0D490C87-B003-4943-9825-ACE0B8E7CC06}" showPageBreaks="1" printArea="1" hiddenRows="1" view="pageBreakPreview" topLeftCell="A7">
      <selection activeCell="A16" sqref="A16:E25"/>
      <pageMargins left="0.7" right="0.7" top="0.75" bottom="0.75" header="0.3" footer="0.3"/>
      <pageSetup orientation="portrait" r:id="rId5"/>
    </customSheetView>
    <customSheetView guid="{4D67A8FB-66CE-4EFD-8932-C754BE25ED43}" showPageBreaks="1" printArea="1" hiddenRows="1" view="pageBreakPreview">
      <selection activeCell="D2" sqref="D2"/>
      <pageMargins left="0.7" right="0.7" top="0.75" bottom="0.75" header="0.3" footer="0.3"/>
      <pageSetup orientation="portrait" r:id="rId6"/>
    </customSheetView>
    <customSheetView guid="{B07CB001-8FAF-40AD-8AD5-A65A64B33B35}" showPageBreaks="1" printArea="1" hiddenRows="1" view="pageBreakPreview">
      <selection activeCell="A2" sqref="A2"/>
      <pageMargins left="0.7" right="0.7" top="0.75" bottom="0.75" header="0.3" footer="0.3"/>
      <pageSetup orientation="portrait" r:id="rId7"/>
    </customSheetView>
    <customSheetView guid="{8CF338B0-8CA3-4AF4-816D-CB7A6D8E33BC}" showPageBreaks="1" printArea="1" hiddenRows="1" view="pageBreakPreview" topLeftCell="A17">
      <selection activeCell="H6" sqref="H6"/>
      <pageMargins left="0.7" right="0.7" top="0.75" bottom="0.75" header="0.3" footer="0.3"/>
      <pageSetup orientation="portrait" r:id="rId8"/>
    </customSheetView>
    <customSheetView guid="{D05C69EC-C4A6-4AED-AFBA-A3044FD4B3FB}" showPageBreaks="1" printArea="1" hiddenRows="1" view="pageBreakPreview" topLeftCell="A2">
      <selection activeCell="H6" sqref="H6"/>
      <pageMargins left="0.7" right="0.7" top="0.75" bottom="0.75" header="0.3" footer="0.3"/>
      <pageSetup orientation="portrait" r:id="rId9"/>
    </customSheetView>
    <customSheetView guid="{BE615921-12B2-47E1-81BB-292B559B4C46}" showPageBreaks="1" printArea="1" hiddenRows="1" view="pageBreakPreview" topLeftCell="A5">
      <selection activeCell="A16" sqref="A16:E25"/>
      <pageMargins left="0.7" right="0.7" top="0.75" bottom="0.75" header="0.3" footer="0.3"/>
      <pageSetup orientation="portrait" r:id="rId10"/>
    </customSheetView>
    <customSheetView guid="{13A93EBF-985A-49FD-9FE0-DC75D238EC8C}" showPageBreaks="1" printArea="1" hiddenRows="1" view="pageBreakPreview">
      <selection activeCell="A16" sqref="A16:E25"/>
      <pageMargins left="0.7" right="0.7" top="0.75" bottom="0.75" header="0.3" footer="0.3"/>
      <pageSetup orientation="portrait" r:id="rId11"/>
    </customSheetView>
    <customSheetView guid="{1E2D7167-D6B7-4690-9A83-BF768C4223A4}" showPageBreaks="1" printArea="1" hiddenRows="1" view="pageBreakPreview" topLeftCell="A14">
      <selection activeCell="E11" sqref="E11"/>
      <pageMargins left="0.7" right="0.7" top="0.75" bottom="0.75" header="0.3" footer="0.3"/>
      <pageSetup orientation="portrait" r:id="rId12"/>
    </customSheetView>
    <customSheetView guid="{7A88FC7A-7690-48AB-B789-172043AFADC8}" showPageBreaks="1" printArea="1" hiddenRows="1" view="pageBreakPreview">
      <selection activeCell="E6" sqref="E6"/>
      <pageMargins left="0.7" right="0.7" top="0.75" bottom="0.75" header="0.3" footer="0.3"/>
      <pageSetup orientation="portrait" r:id="rId13"/>
    </customSheetView>
    <customSheetView guid="{CB7CD015-9A92-451A-BEF4-2BC98E3768DD}" showPageBreaks="1" printArea="1" hiddenRows="1" view="pageBreakPreview" topLeftCell="A5">
      <selection activeCell="A16" sqref="A16:E25"/>
      <pageMargins left="0.7" right="0.7" top="0.75" bottom="0.75" header="0.3" footer="0.3"/>
      <pageSetup orientation="portrait" r:id="rId14"/>
    </customSheetView>
    <customSheetView guid="{44C1C443-3199-4288-884A-D16AF7B2CD69}" showPageBreaks="1" printArea="1" hiddenRows="1" view="pageBreakPreview" topLeftCell="A5">
      <selection activeCell="A16" sqref="A16:E25"/>
      <pageMargins left="0.7" right="0.7" top="0.75" bottom="0.75" header="0.3" footer="0.3"/>
      <pageSetup orientation="portrait" r:id="rId15"/>
    </customSheetView>
    <customSheetView guid="{82C64B11-1F50-45B5-B7BB-9F1DC733C833}" showPageBreaks="1" printArea="1" hiddenRows="1" view="pageBreakPreview" topLeftCell="A2">
      <selection activeCell="B75" sqref="B75:C75"/>
      <pageMargins left="0.7" right="0.7" top="0.75" bottom="0.75" header="0.3" footer="0.3"/>
      <pageSetup orientation="portrait" r:id="rId16"/>
    </customSheetView>
    <customSheetView guid="{CFBF18EC-8277-4311-991B-395AF21BB33B}" showPageBreaks="1" printArea="1" hiddenRows="1" view="pageBreakPreview" topLeftCell="A14">
      <selection activeCell="E11" sqref="E11"/>
      <pageMargins left="0.7" right="0.7" top="0.75" bottom="0.75" header="0.3" footer="0.3"/>
      <pageSetup orientation="portrait" r:id="rId17"/>
    </customSheetView>
    <customSheetView guid="{AA750348-930C-43DE-ADD0-8D60980F5013}" showPageBreaks="1" printArea="1" hiddenRows="1" view="pageBreakPreview" topLeftCell="A14">
      <selection activeCell="E11" sqref="E11"/>
      <pageMargins left="0.7" right="0.7" top="0.75" bottom="0.75" header="0.3" footer="0.3"/>
      <pageSetup orientation="portrait" r:id="rId18"/>
    </customSheetView>
    <customSheetView guid="{14C32814-5A59-4863-9FB1-822FBB75D7D1}" showPageBreaks="1" printArea="1" hiddenRows="1" view="pageBreakPreview">
      <selection activeCell="A16" sqref="A16:E25"/>
      <pageMargins left="0.7" right="0.7" top="0.75" bottom="0.75" header="0.3" footer="0.3"/>
      <pageSetup orientation="portrait" r:id="rId19"/>
    </customSheetView>
    <customSheetView guid="{1F125E51-1799-42D0-B41E-DC039BB17D59}" showPageBreaks="1" printArea="1" hiddenRows="1" view="pageBreakPreview">
      <selection activeCell="H6" sqref="H6"/>
      <pageMargins left="0.7" right="0.7" top="0.75" bottom="0.75" header="0.3" footer="0.3"/>
      <pageSetup orientation="portrait" r:id="rId20"/>
    </customSheetView>
    <customSheetView guid="{77353208-2D17-4D2E-ADE3-4F168F350B73}" showPageBreaks="1" printArea="1" hiddenRows="1" view="pageBreakPreview">
      <selection activeCell="A2" sqref="A2"/>
      <pageMargins left="0.7" right="0.7" top="0.75" bottom="0.75" header="0.3" footer="0.3"/>
      <pageSetup orientation="portrait" r:id="rId21"/>
    </customSheetView>
    <customSheetView guid="{010B040B-83D1-42E5-9354-A9BE9113BDAC}" showPageBreaks="1" printArea="1" hiddenRows="1" view="pageBreakPreview" topLeftCell="A14">
      <selection activeCell="A16" sqref="A16:E25"/>
      <pageMargins left="0.7" right="0.7" top="0.75" bottom="0.75" header="0.3" footer="0.3"/>
      <pageSetup orientation="portrait" r:id="rId22"/>
    </customSheetView>
    <customSheetView guid="{FC200EB0-6614-47DB-96CE-7610471486D9}" showPageBreaks="1" printArea="1" hiddenRows="1" view="pageBreakPreview">
      <selection activeCell="A16" sqref="A16:E25"/>
      <pageMargins left="0.7" right="0.7" top="0.75" bottom="0.75" header="0.3" footer="0.3"/>
      <pageSetup orientation="portrait" r:id="rId23"/>
    </customSheetView>
    <customSheetView guid="{35C772BD-8F05-4A18-BEC8-6AF744E22539}" showPageBreaks="1" printArea="1" hiddenRows="1" view="pageBreakPreview">
      <selection activeCell="A16" sqref="A16:E25"/>
      <pageMargins left="0.7" right="0.7" top="0.75" bottom="0.75" header="0.3" footer="0.3"/>
      <pageSetup orientation="portrait" r:id="rId24"/>
    </customSheetView>
    <customSheetView guid="{FADCBE67-C557-4BB1-9129-D4D2EFCC4742}" showPageBreaks="1" printArea="1" hiddenRows="1" view="pageBreakPreview">
      <selection activeCell="A5" sqref="A5:E5"/>
      <pageMargins left="0.7" right="0.7" top="0.75" bottom="0.75" header="0.3" footer="0.3"/>
      <pageSetup orientation="portrait" r:id="rId25"/>
    </customSheetView>
    <customSheetView guid="{E1B28BB1-ED8F-4C22-9AA1-AB162FCA7917}" showPageBreaks="1" printArea="1" hiddenRows="1" view="pageBreakPreview">
      <selection activeCell="A5" sqref="A5:E5"/>
      <pageMargins left="0.7" right="0.7" top="0.75" bottom="0.75" header="0.3" footer="0.3"/>
      <pageSetup orientation="portrait" r:id="rId26"/>
    </customSheetView>
  </customSheetViews>
  <mergeCells count="8">
    <mergeCell ref="B12:D12"/>
    <mergeCell ref="A16:E25"/>
    <mergeCell ref="A3:E3"/>
    <mergeCell ref="A5:E5"/>
    <mergeCell ref="A8:D8"/>
    <mergeCell ref="B9:D9"/>
    <mergeCell ref="B10:D10"/>
    <mergeCell ref="B11:D11"/>
  </mergeCells>
  <pageMargins left="0.7" right="0.7" top="0.75" bottom="0.75" header="0.3" footer="0.3"/>
  <pageSetup orientation="portrait" r:id="rId27"/>
  <drawing r:id="rId2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tabColor indexed="11"/>
  </sheetPr>
  <dimension ref="A1:I45"/>
  <sheetViews>
    <sheetView showGridLines="0" showZeros="0" view="pageBreakPreview" zoomScaleNormal="100" zoomScaleSheetLayoutView="100" workbookViewId="0">
      <selection activeCell="E1" sqref="E1"/>
    </sheetView>
  </sheetViews>
  <sheetFormatPr defaultRowHeight="16.5"/>
  <cols>
    <col min="1" max="1" width="12.140625" style="30" customWidth="1"/>
    <col min="2" max="2" width="20.5703125" style="30" customWidth="1"/>
    <col min="3" max="3" width="11.42578125" style="30" customWidth="1"/>
    <col min="4" max="4" width="14.42578125" style="30" customWidth="1"/>
    <col min="5" max="5" width="39.28515625" style="30" customWidth="1"/>
    <col min="6" max="8" width="9.140625" style="25"/>
    <col min="9" max="16384" width="9.140625" style="26"/>
  </cols>
  <sheetData>
    <row r="1" spans="1:9">
      <c r="A1" s="22" t="str">
        <f>Basic!A3&amp;Basic!B3</f>
        <v>Specification No. :CC/NT/W-MISC/DOM/A06/26/08429</v>
      </c>
      <c r="B1" s="23"/>
      <c r="C1" s="23"/>
      <c r="D1" s="23"/>
      <c r="E1" s="24" t="str">
        <f>"Attachment-19 "</f>
        <v xml:space="preserve">Attachment-19 </v>
      </c>
    </row>
    <row r="3" spans="1:9" ht="103.5" customHeight="1">
      <c r="A3" s="616" t="str">
        <f>'Attach 3(JV)'!A3</f>
        <v>Package P01 for Development of Pole Structures for 765 kV D/C Transmission Lines.</v>
      </c>
      <c r="B3" s="616"/>
      <c r="C3" s="616"/>
      <c r="D3" s="616"/>
      <c r="E3" s="616"/>
      <c r="F3" s="27"/>
      <c r="G3" s="28"/>
      <c r="H3" s="27"/>
    </row>
    <row r="4" spans="1:9" ht="20.100000000000001" customHeight="1">
      <c r="A4" s="29"/>
      <c r="H4" s="31"/>
      <c r="I4" s="10"/>
    </row>
    <row r="5" spans="1:9" ht="20.100000000000001" customHeight="1">
      <c r="A5" s="617" t="s">
        <v>2</v>
      </c>
      <c r="B5" s="617"/>
      <c r="C5" s="617"/>
      <c r="D5" s="617"/>
      <c r="E5" s="617"/>
      <c r="F5" s="32"/>
      <c r="H5" s="31"/>
      <c r="I5" s="10"/>
    </row>
    <row r="6" spans="1:9" ht="20.100000000000001" customHeight="1">
      <c r="A6" s="33"/>
      <c r="H6" s="31"/>
      <c r="I6" s="10"/>
    </row>
    <row r="7" spans="1:9" ht="20.100000000000001" customHeight="1">
      <c r="A7" s="34" t="str">
        <f>'Attach 3(JV)'!A7</f>
        <v>Bidder’s Name and Address :</v>
      </c>
      <c r="E7" s="14" t="str">
        <f>'Attach 3(JV)'!E7</f>
        <v>To:</v>
      </c>
      <c r="H7" s="31"/>
      <c r="I7" s="10"/>
    </row>
    <row r="8" spans="1:9" ht="35.25" customHeight="1">
      <c r="A8" s="1016">
        <f>'Attach 3(JV)'!A8</f>
        <v>0</v>
      </c>
      <c r="B8" s="1016"/>
      <c r="C8" s="1016"/>
      <c r="D8" s="1016"/>
      <c r="E8" s="155" t="str">
        <f>'Attach 3(JV)'!E8</f>
        <v>Contract Services</v>
      </c>
      <c r="H8" s="31"/>
      <c r="I8" s="10"/>
    </row>
    <row r="9" spans="1:9" ht="20.100000000000001" customHeight="1">
      <c r="A9" s="12" t="s">
        <v>347</v>
      </c>
      <c r="B9" s="1030">
        <f>'Attach 3(JV)'!B9</f>
        <v>0</v>
      </c>
      <c r="C9" s="1030"/>
      <c r="D9" s="1030"/>
      <c r="E9" s="155" t="str">
        <f>'Attach 3(JV)'!E9</f>
        <v>Power Grid Corporation of India Ltd.,</v>
      </c>
      <c r="H9" s="31"/>
      <c r="I9" s="10"/>
    </row>
    <row r="10" spans="1:9" ht="20.100000000000001" customHeight="1">
      <c r="A10" s="12" t="s">
        <v>349</v>
      </c>
      <c r="B10" s="1030">
        <f>'Attach 3(JV)'!B10</f>
        <v>0</v>
      </c>
      <c r="C10" s="1030"/>
      <c r="D10" s="1030"/>
      <c r="E10" s="155" t="str">
        <f>'Attach 3(JV)'!E10</f>
        <v>"Saudamini", Plot No. 2, Sector 29</v>
      </c>
      <c r="H10" s="31"/>
      <c r="I10" s="10"/>
    </row>
    <row r="11" spans="1:9" ht="20.100000000000001" customHeight="1">
      <c r="B11" s="1030">
        <f>'Attach 3(JV)'!B11</f>
        <v>0</v>
      </c>
      <c r="C11" s="1030"/>
      <c r="D11" s="1030"/>
      <c r="E11" s="155" t="str">
        <f>'Attach 3(JV)'!E11</f>
        <v>Gurgaon (Haryana) - 122001</v>
      </c>
    </row>
    <row r="12" spans="1:9" ht="18" customHeight="1">
      <c r="A12" s="33"/>
      <c r="B12" s="1030">
        <f>'Attach 3(JV)'!B12</f>
        <v>0</v>
      </c>
      <c r="C12" s="1030"/>
      <c r="D12" s="1030"/>
      <c r="E12" s="14"/>
    </row>
    <row r="13" spans="1:9" ht="19.5" hidden="1" customHeight="1">
      <c r="A13" s="33"/>
      <c r="B13" s="136"/>
      <c r="C13" s="136"/>
      <c r="D13" s="136"/>
      <c r="E13" s="14"/>
    </row>
    <row r="14" spans="1:9" ht="20.100000000000001" customHeight="1">
      <c r="A14" s="33"/>
      <c r="B14" s="136"/>
      <c r="C14" s="136"/>
      <c r="D14" s="136"/>
      <c r="G14" s="11"/>
    </row>
    <row r="15" spans="1:9" ht="20.100000000000001" customHeight="1">
      <c r="A15" s="30" t="s">
        <v>341</v>
      </c>
    </row>
    <row r="16" spans="1:9" ht="6" customHeight="1">
      <c r="A16" s="33"/>
    </row>
    <row r="17" spans="1:8" ht="78.75" customHeight="1">
      <c r="A17" s="618" t="s">
        <v>3</v>
      </c>
      <c r="B17" s="618"/>
      <c r="C17" s="618"/>
      <c r="D17" s="618"/>
      <c r="E17" s="618"/>
    </row>
    <row r="18" spans="1:8" ht="56.25" customHeight="1">
      <c r="A18" s="1031" t="s">
        <v>478</v>
      </c>
      <c r="B18" s="1031"/>
      <c r="C18" s="1031"/>
      <c r="D18" s="1031"/>
      <c r="E18" s="1031"/>
    </row>
    <row r="19" spans="1:8" ht="184.5" customHeight="1">
      <c r="A19" s="1031" t="s">
        <v>477</v>
      </c>
      <c r="B19" s="1031"/>
      <c r="C19" s="1031"/>
      <c r="D19" s="1031"/>
      <c r="E19" s="1031"/>
    </row>
    <row r="20" spans="1:8" ht="8.25" hidden="1" customHeight="1">
      <c r="A20" s="33"/>
    </row>
    <row r="21" spans="1:8" ht="20.100000000000001" hidden="1" customHeight="1">
      <c r="A21" s="33"/>
    </row>
    <row r="22" spans="1:8" ht="20.100000000000001" hidden="1" customHeight="1">
      <c r="A22" s="33"/>
    </row>
    <row r="23" spans="1:8" ht="57.75" hidden="1" customHeight="1">
      <c r="A23" s="618"/>
      <c r="B23" s="618"/>
      <c r="C23" s="618"/>
      <c r="D23" s="618"/>
      <c r="E23" s="618"/>
      <c r="F23" s="35"/>
      <c r="G23" s="35"/>
      <c r="H23" s="35"/>
    </row>
    <row r="24" spans="1:8" ht="20.100000000000001" hidden="1" customHeight="1">
      <c r="A24" s="33"/>
    </row>
    <row r="25" spans="1:8" ht="20.100000000000001" hidden="1" customHeight="1">
      <c r="A25" s="36"/>
    </row>
    <row r="26" spans="1:8" ht="20.100000000000001" hidden="1" customHeight="1"/>
    <row r="27" spans="1:8" ht="20.100000000000001" hidden="1" customHeight="1">
      <c r="A27" s="36"/>
    </row>
    <row r="28" spans="1:8" ht="20.100000000000001" hidden="1" customHeight="1"/>
    <row r="29" spans="1:8" ht="12" customHeight="1">
      <c r="D29" s="38"/>
    </row>
    <row r="30" spans="1:8" ht="33" customHeight="1">
      <c r="A30" s="37" t="s">
        <v>6</v>
      </c>
      <c r="B30" s="73" t="str">
        <f>'Attach 3(JV)'!B24</f>
        <v/>
      </c>
      <c r="C30" s="40"/>
      <c r="D30" s="38" t="s">
        <v>4</v>
      </c>
      <c r="E30" s="265" t="str">
        <f>'Attach 3(JV)'!E24</f>
        <v/>
      </c>
    </row>
    <row r="31" spans="1:8" ht="33" customHeight="1">
      <c r="A31" s="37" t="s">
        <v>7</v>
      </c>
      <c r="B31" s="265" t="str">
        <f>'Attach 3(JV)'!B25</f>
        <v/>
      </c>
      <c r="C31" s="40"/>
      <c r="D31" s="38" t="s">
        <v>5</v>
      </c>
      <c r="E31" s="265" t="str">
        <f>'Attach 3(JV)'!E25</f>
        <v/>
      </c>
    </row>
    <row r="32" spans="1:8" ht="33" customHeight="1">
      <c r="B32" s="40"/>
      <c r="C32" s="40"/>
      <c r="D32" s="38"/>
      <c r="E32" s="40"/>
    </row>
    <row r="33" spans="1:1" ht="20.100000000000001" customHeight="1"/>
    <row r="34" spans="1:1" ht="20.100000000000001" customHeight="1">
      <c r="A34" s="39"/>
    </row>
    <row r="35" spans="1:1" ht="20.100000000000001" customHeight="1"/>
    <row r="36" spans="1:1" ht="20.100000000000001" customHeight="1"/>
    <row r="37" spans="1:1" ht="20.100000000000001" customHeight="1">
      <c r="A37" s="39"/>
    </row>
    <row r="38" spans="1:1" ht="20.100000000000001" customHeight="1"/>
    <row r="39" spans="1:1" ht="20.100000000000001" customHeight="1">
      <c r="A39" s="39"/>
    </row>
    <row r="40" spans="1:1" ht="20.100000000000001" customHeight="1"/>
    <row r="41" spans="1:1" ht="20.100000000000001" customHeight="1">
      <c r="A41" s="39"/>
    </row>
    <row r="42" spans="1:1" ht="20.100000000000001" customHeight="1"/>
    <row r="43" spans="1:1" ht="20.100000000000001" customHeight="1"/>
    <row r="44" spans="1:1" ht="20.100000000000001" customHeight="1"/>
    <row r="45" spans="1:1" ht="20.100000000000001" customHeight="1"/>
  </sheetData>
  <sheetProtection password="DECE" sheet="1" objects="1" scenarios="1"/>
  <customSheetViews>
    <customSheetView guid="{B7CC3635-BEA1-4EB6-9397-ABEDC5D04D5E}" showPageBreaks="1" showGridLines="0" zeroValues="0" printArea="1" hiddenRows="1" view="pageBreakPreview">
      <selection activeCell="A5" sqref="A5:E5"/>
      <pageMargins left="0.75" right="0.63" top="0.57999999999999996" bottom="0.6" header="0.34" footer="0.35"/>
      <pageSetup scale="91" orientation="portrait" r:id="rId1"/>
      <headerFooter alignWithMargins="0">
        <oddFooter>&amp;R&amp;"Book Antiqua,Bold"&amp;8 Page &amp;P of &amp;N</oddFooter>
      </headerFooter>
    </customSheetView>
    <customSheetView guid="{7518E083-431A-45D0-A3DD-DF0866826B90}" showPageBreaks="1" showGridLines="0" zeroValues="0" printArea="1" hiddenRows="1" view="pageBreakPreview" topLeftCell="A32">
      <selection activeCell="A5" sqref="A5:E5"/>
      <pageMargins left="0.75" right="0.63" top="0.57999999999999996" bottom="0.6" header="0.34" footer="0.35"/>
      <pageSetup scale="91" orientation="portrait" r:id="rId2"/>
      <headerFooter alignWithMargins="0">
        <oddFooter>&amp;R&amp;"Book Antiqua,Bold"&amp;8 Page &amp;P of &amp;N</oddFooter>
      </headerFooter>
    </customSheetView>
    <customSheetView guid="{CD28740F-9825-447C-B887-B18F0232D126}" showPageBreaks="1" showGridLines="0" zeroValues="0" printArea="1" hiddenRows="1" view="pageBreakPreview">
      <selection activeCell="A5" sqref="A5:E5"/>
      <pageMargins left="0.75" right="0.63" top="0.57999999999999996" bottom="0.6" header="0.34" footer="0.35"/>
      <pageSetup scale="91" orientation="portrait" r:id="rId3"/>
      <headerFooter alignWithMargins="0">
        <oddFooter>&amp;R&amp;"Book Antiqua,Bold"&amp;8 Page &amp;P of &amp;N</oddFooter>
      </headerFooter>
    </customSheetView>
    <customSheetView guid="{012A8702-091E-4FD1-8E26-12B65B8B3B8C}" showPageBreaks="1" showGridLines="0" zeroValues="0" printArea="1" hiddenRows="1" view="pageBreakPreview" topLeftCell="A29">
      <selection activeCell="E2" sqref="E2"/>
      <pageMargins left="0.75" right="0.63" top="0.57999999999999996" bottom="0.6" header="0.34" footer="0.35"/>
      <pageSetup scale="91" orientation="portrait" r:id="rId4"/>
      <headerFooter alignWithMargins="0">
        <oddFooter>&amp;R&amp;"Book Antiqua,Bold"&amp;8 Page &amp;P of &amp;N</oddFooter>
      </headerFooter>
    </customSheetView>
    <customSheetView guid="{0D490C87-B003-4943-9825-ACE0B8E7CC06}" showPageBreaks="1" showGridLines="0" zeroValues="0" printArea="1" hiddenRows="1" view="pageBreakPreview" topLeftCell="A14">
      <selection activeCell="E2" sqref="E2"/>
      <pageMargins left="0.75" right="0.63" top="0.57999999999999996" bottom="0.6" header="0.34" footer="0.35"/>
      <pageSetup scale="91" orientation="portrait" r:id="rId5"/>
      <headerFooter alignWithMargins="0">
        <oddFooter>&amp;R&amp;"Book Antiqua,Bold"&amp;8 Page &amp;P of &amp;N</oddFooter>
      </headerFooter>
    </customSheetView>
    <customSheetView guid="{4D67A8FB-66CE-4EFD-8932-C754BE25ED43}" showPageBreaks="1" showGridLines="0" zeroValues="0" printArea="1" hiddenRows="1" view="pageBreakPreview">
      <selection activeCell="E2" sqref="E2"/>
      <pageMargins left="0.75" right="0.63" top="0.57999999999999996" bottom="0.6" header="0.34" footer="0.35"/>
      <pageSetup scale="91" orientation="portrait" r:id="rId6"/>
      <headerFooter alignWithMargins="0">
        <oddFooter>&amp;R&amp;"Book Antiqua,Bold"&amp;8 Page &amp;P of &amp;N</oddFooter>
      </headerFooter>
    </customSheetView>
    <customSheetView guid="{B07CB001-8FAF-40AD-8AD5-A65A64B33B35}" showPageBreaks="1" showGridLines="0" zeroValues="0" printArea="1" hiddenRows="1" view="pageBreakPreview">
      <selection activeCell="A2" sqref="A2"/>
      <pageMargins left="0.75" right="0.63" top="0.57999999999999996" bottom="0.6" header="0.34" footer="0.35"/>
      <pageSetup scale="91" orientation="portrait" r:id="rId7"/>
      <headerFooter alignWithMargins="0">
        <oddFooter>&amp;R&amp;"Book Antiqua,Bold"&amp;8 Page &amp;P of &amp;N</oddFooter>
      </headerFooter>
    </customSheetView>
    <customSheetView guid="{8CF338B0-8CA3-4AF4-816D-CB7A6D8E33BC}" showPageBreaks="1" showGridLines="0" zeroValues="0" printArea="1" hiddenRows="1" view="pageBreakPreview">
      <selection activeCell="D14" sqref="D14"/>
      <pageMargins left="0.75" right="0.63" top="0.57999999999999996" bottom="0.6" header="0.34" footer="0.35"/>
      <pageSetup scale="91" orientation="portrait" r:id="rId8"/>
      <headerFooter alignWithMargins="0">
        <oddFooter>&amp;R&amp;"Book Antiqua,Bold"&amp;8 Page &amp;P of &amp;N</oddFooter>
      </headerFooter>
    </customSheetView>
    <customSheetView guid="{D05C69EC-C4A6-4AED-AFBA-A3044FD4B3FB}" showPageBreaks="1" showGridLines="0" zeroValues="0" printArea="1" hiddenRows="1" view="pageBreakPreview">
      <selection activeCell="K7" sqref="K7"/>
      <pageMargins left="0.75" right="0.63" top="0.57999999999999996" bottom="0.6" header="0.34" footer="0.35"/>
      <pageSetup scale="91" orientation="portrait" r:id="rId9"/>
      <headerFooter alignWithMargins="0">
        <oddFooter>&amp;R&amp;"Book Antiqua,Bold"&amp;8 Page &amp;P of &amp;N</oddFooter>
      </headerFooter>
    </customSheetView>
    <customSheetView guid="{BE615921-12B2-47E1-81BB-292B559B4C46}" showPageBreaks="1" showGridLines="0" zeroValues="0" printArea="1" hiddenRows="1" view="pageBreakPreview">
      <selection activeCell="Q19" sqref="Q19"/>
      <pageMargins left="0.75" right="0.63" top="0.57999999999999996" bottom="0.6" header="0.34" footer="0.35"/>
      <pageSetup scale="91" orientation="portrait" r:id="rId10"/>
      <headerFooter alignWithMargins="0">
        <oddFooter>&amp;R&amp;"Book Antiqua,Bold"&amp;8 Page &amp;P of &amp;N</oddFooter>
      </headerFooter>
    </customSheetView>
    <customSheetView guid="{13A93EBF-985A-49FD-9FE0-DC75D238EC8C}" showPageBreaks="1" showGridLines="0" zeroValues="0" printArea="1" hiddenRows="1" view="pageBreakPreview">
      <selection activeCell="A3" sqref="A3:E3"/>
      <pageMargins left="0.75" right="0.63" top="0.57999999999999996" bottom="0.6" header="0.34" footer="0.35"/>
      <pageSetup scale="91" orientation="portrait" r:id="rId11"/>
      <headerFooter alignWithMargins="0">
        <oddFooter>&amp;R&amp;"Book Antiqua,Bold"&amp;8 Page &amp;P of &amp;N</oddFooter>
      </headerFooter>
    </customSheetView>
    <customSheetView guid="{1E2D7167-D6B7-4690-9A83-BF768C4223A4}" showPageBreaks="1" showGridLines="0" zeroValues="0" printArea="1" hiddenRows="1" view="pageBreakPreview">
      <selection activeCell="A18" sqref="A18:E18"/>
      <pageMargins left="0.75" right="0.63" top="0.57999999999999996" bottom="0.6" header="0.34" footer="0.35"/>
      <pageSetup scale="91" orientation="portrait" r:id="rId12"/>
      <headerFooter alignWithMargins="0">
        <oddFooter>&amp;R&amp;"Book Antiqua,Bold"&amp;8 Page &amp;P of &amp;N</oddFooter>
      </headerFooter>
    </customSheetView>
    <customSheetView guid="{7A88FC7A-7690-48AB-B789-172043AFADC8}" showPageBreaks="1" showGridLines="0" zeroValues="0" printArea="1" hiddenRows="1" view="pageBreakPreview">
      <selection activeCell="A18" sqref="A18:E18"/>
      <pageMargins left="0.75" right="0.63" top="0.57999999999999996" bottom="0.6" header="0.34" footer="0.35"/>
      <pageSetup scale="91" orientation="portrait" r:id="rId13"/>
      <headerFooter alignWithMargins="0">
        <oddFooter>&amp;R&amp;"Book Antiqua,Bold"&amp;8 Page &amp;P of &amp;N</oddFooter>
      </headerFooter>
    </customSheetView>
    <customSheetView guid="{CB7CD015-9A92-451A-BEF4-2BC98E3768DD}" showPageBreaks="1" showGridLines="0" zeroValues="0" printArea="1" hiddenRows="1" view="pageBreakPreview">
      <selection activeCell="A8" sqref="A8:D8"/>
      <pageMargins left="0.75" right="0.63" top="0.57999999999999996" bottom="0.6" header="0.34" footer="0.35"/>
      <pageSetup scale="95" orientation="portrait" r:id="rId14"/>
      <headerFooter alignWithMargins="0">
        <oddFooter>&amp;R&amp;"Book Antiqua,Bold"&amp;8 Page &amp;P of &amp;N</oddFooter>
      </headerFooter>
    </customSheetView>
    <customSheetView guid="{44C1C443-3199-4288-884A-D16AF7B2CD69}" showPageBreaks="1" showGridLines="0" zeroValues="0" printArea="1" hiddenRows="1" view="pageBreakPreview">
      <selection activeCell="A8" sqref="A8:D8"/>
      <pageMargins left="0.75" right="0.63" top="0.57999999999999996" bottom="0.6" header="0.34" footer="0.35"/>
      <pageSetup scale="95" orientation="portrait" r:id="rId15"/>
      <headerFooter alignWithMargins="0">
        <oddFooter>&amp;R&amp;"Book Antiqua,Bold"&amp;8 Page &amp;P of &amp;N</oddFooter>
      </headerFooter>
    </customSheetView>
    <customSheetView guid="{82E8A0F5-0020-4355-95CF-28601763A783}" showPageBreaks="1" showGridLines="0" zeroValues="0" printArea="1" hiddenRows="1" view="pageBreakPreview">
      <selection activeCell="B11" sqref="B11:D11"/>
      <pageMargins left="0.75" right="0.63" top="0.57999999999999996" bottom="0.6" header="0.34" footer="0.35"/>
      <pageSetup scale="95" orientation="portrait" r:id="rId16"/>
      <headerFooter alignWithMargins="0">
        <oddFooter>&amp;R&amp;"Book Antiqua,Bold"&amp;8 Page &amp;P of &amp;N</oddFooter>
      </headerFooter>
    </customSheetView>
    <customSheetView guid="{240327DD-375F-45D4-BA52-89AFD79FE6A1}" scale="60" showPageBreaks="1" showGridLines="0" zeroValues="0" printArea="1" hiddenRows="1" view="pageBreakPreview" topLeftCell="A15">
      <selection activeCell="B11" sqref="B11:D11"/>
      <pageMargins left="0.75" right="0.63" top="0.57999999999999996" bottom="0.6" header="0.34" footer="0.35"/>
      <pageSetup scale="95" orientation="portrait" r:id="rId17"/>
      <headerFooter alignWithMargins="0">
        <oddFooter>&amp;R&amp;"Book Antiqua,Bold"&amp;8 Page &amp;P of &amp;N</oddFooter>
      </headerFooter>
    </customSheetView>
    <customSheetView guid="{DC28ED1E-3E35-4094-9C2B-5C0A1C1D459C}" showGridLines="0" zeroValues="0" hiddenRows="1">
      <selection activeCell="B11" sqref="B11:D11"/>
      <pageMargins left="0.75" right="0.63" top="0.57999999999999996" bottom="0.6" header="0.34" footer="0.35"/>
      <pageSetup orientation="portrait" r:id="rId18"/>
      <headerFooter alignWithMargins="0">
        <oddFooter>&amp;R&amp;"Book Antiqua,Bold"&amp;8 Page &amp;P of &amp;N</oddFooter>
      </headerFooter>
    </customSheetView>
    <customSheetView guid="{7A9EA6D6-4DDF-43D9-92E6-C6AFAD14E266}" showGridLines="0" zeroValues="0" hiddenRows="1">
      <selection activeCell="B11" sqref="B11:D11"/>
      <pageMargins left="0.75" right="0.63" top="0.57999999999999996" bottom="0.6" header="0.34" footer="0.35"/>
      <pageSetup orientation="portrait" r:id="rId19"/>
      <headerFooter alignWithMargins="0">
        <oddFooter>&amp;R&amp;"Book Antiqua,Bold"&amp;8 Page &amp;P of &amp;N</oddFooter>
      </headerFooter>
    </customSheetView>
    <customSheetView guid="{43BCBF1E-CDCF-4541-8D79-87EDCECBC1FD}" showGridLines="0" zeroValues="0">
      <selection activeCell="K12" sqref="K12"/>
      <pageMargins left="0.75" right="0.63" top="0.57999999999999996" bottom="0.6" header="0.34" footer="0.35"/>
      <pageSetup orientation="portrait" r:id="rId20"/>
      <headerFooter alignWithMargins="0">
        <oddFooter>&amp;R&amp;"Book Antiqua,Bold"&amp;8 Page &amp;P of &amp;N</oddFooter>
      </headerFooter>
    </customSheetView>
    <customSheetView guid="{ECEBABD0-566A-41C4-AA9A-38EA30EFEDA8}" showGridLines="0" zeroValues="0" showRuler="0">
      <pageMargins left="0.75" right="0.63" top="0.55000000000000004" bottom="0.64" header="0.34" footer="0.38"/>
      <pageSetup orientation="portrait" r:id="rId21"/>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zeroValues="0" showRuler="0">
      <pageMargins left="0.75" right="0.75" top="0.77" bottom="1" header="0.5" footer="0.5"/>
      <pageSetup orientation="portrait" r:id="rId22"/>
      <headerFooter alignWithMargins="0">
        <oddFooter>&amp;L&amp;8Tower Package-P238-TW04, TL associated with Phase-I Generation Project in Orissa (Part-C)&amp;R&amp;"Book Antiqua,Bold"&amp;8Attachment-17 TW04  / Page &amp;P of &amp;N</oddFooter>
      </headerFooter>
    </customSheetView>
    <customSheetView guid="{8E7B022F-1113-4BA2-B2BA-8EDBE02A2557}" showPageBreaks="1" showGridLines="0" zeroValues="0" printArea="1" showRuler="0">
      <selection activeCell="A5" sqref="A5:F5"/>
      <pageMargins left="0.75" right="0.63" top="0.57999999999999996" bottom="0.6" header="0.34" footer="0.35"/>
      <pageSetup orientation="portrait" r:id="rId23"/>
      <headerFooter alignWithMargins="0">
        <oddFooter>&amp;L&amp;8Tower Package-TW05, TL associated with Phase-I Generation Project in Orissa (Part-C)&amp;R&amp;"Book Antiqua,Bold"&amp;8 Page &amp;P of &amp;N</oddFooter>
      </headerFooter>
    </customSheetView>
    <customSheetView guid="{CD4CA1A8-824A-452F-BDBA-32A47C1B3013}" showGridLines="0" zeroValues="0">
      <selection activeCell="E11" sqref="E11"/>
      <pageMargins left="0.75" right="0.63" top="0.57999999999999996" bottom="0.6" header="0.34" footer="0.35"/>
      <pageSetup orientation="portrait" r:id="rId24"/>
      <headerFooter alignWithMargins="0">
        <oddFooter>&amp;R&amp;"Book Antiqua,Bold"&amp;8 Page &amp;P of &amp;N</oddFooter>
      </headerFooter>
    </customSheetView>
    <customSheetView guid="{494F6778-23FE-4AAC-B37D-6C7543FC13B9}" showGridLines="0" zeroValues="0">
      <selection activeCell="A3" sqref="A3:E3"/>
      <pageMargins left="0.75" right="0.63" top="0.57999999999999996" bottom="0.6" header="0.34" footer="0.35"/>
      <pageSetup orientation="portrait" r:id="rId25"/>
      <headerFooter alignWithMargins="0">
        <oddFooter>&amp;R&amp;"Book Antiqua,Bold"&amp;8 Page &amp;P of &amp;N</oddFooter>
      </headerFooter>
    </customSheetView>
    <customSheetView guid="{F9FE2C60-2849-4C32-B532-2B1A89FFA9CD}" showGridLines="0" zeroValues="0" hiddenRows="1" topLeftCell="A29">
      <selection activeCell="B11" sqref="B11:D11"/>
      <pageMargins left="0.75" right="0.63" top="0.57999999999999996" bottom="0.6" header="0.34" footer="0.35"/>
      <pageSetup orientation="portrait" r:id="rId26"/>
      <headerFooter alignWithMargins="0">
        <oddFooter>&amp;R&amp;"Book Antiqua,Bold"&amp;8 Page &amp;P of &amp;N</oddFooter>
      </headerFooter>
    </customSheetView>
    <customSheetView guid="{FE4EC9C4-31B9-4D40-8323-5B16C3BC840F}" scale="60" showPageBreaks="1" showGridLines="0" zeroValues="0" printArea="1" hiddenRows="1" view="pageBreakPreview" topLeftCell="A4">
      <selection activeCell="B11" sqref="B11:D11"/>
      <pageMargins left="0.75" right="0.63" top="0.57999999999999996" bottom="0.6" header="0.34" footer="0.35"/>
      <pageSetup orientation="portrait" r:id="rId27"/>
      <headerFooter alignWithMargins="0">
        <oddFooter>&amp;R&amp;"Book Antiqua,Bold"&amp;8 Page &amp;P of &amp;N</oddFooter>
      </headerFooter>
    </customSheetView>
    <customSheetView guid="{82C64B11-1F50-45B5-B7BB-9F1DC733C833}" showPageBreaks="1" showGridLines="0" zeroValues="0" printArea="1" hiddenRows="1" view="pageBreakPreview">
      <selection activeCell="B75" sqref="B75:C75"/>
      <pageMargins left="0.75" right="0.63" top="0.57999999999999996" bottom="0.6" header="0.34" footer="0.35"/>
      <pageSetup scale="91" orientation="portrait" r:id="rId28"/>
      <headerFooter alignWithMargins="0">
        <oddFooter>&amp;R&amp;"Book Antiqua,Bold"&amp;8 Page &amp;P of &amp;N</oddFooter>
      </headerFooter>
    </customSheetView>
    <customSheetView guid="{CFBF18EC-8277-4311-991B-395AF21BB33B}" showPageBreaks="1" showGridLines="0" zeroValues="0" printArea="1" hiddenRows="1" view="pageBreakPreview">
      <selection activeCell="A18" sqref="A18:E18"/>
      <pageMargins left="0.75" right="0.63" top="0.57999999999999996" bottom="0.6" header="0.34" footer="0.35"/>
      <pageSetup scale="91" orientation="portrait" r:id="rId29"/>
      <headerFooter alignWithMargins="0">
        <oddFooter>&amp;R&amp;"Book Antiqua,Bold"&amp;8 Page &amp;P of &amp;N</oddFooter>
      </headerFooter>
    </customSheetView>
    <customSheetView guid="{AA750348-930C-43DE-ADD0-8D60980F5013}" showPageBreaks="1" showGridLines="0" zeroValues="0" printArea="1" hiddenRows="1" view="pageBreakPreview">
      <selection activeCell="A18" sqref="A18:E18"/>
      <pageMargins left="0.75" right="0.63" top="0.57999999999999996" bottom="0.6" header="0.34" footer="0.35"/>
      <pageSetup scale="91" orientation="portrait" r:id="rId30"/>
      <headerFooter alignWithMargins="0">
        <oddFooter>&amp;R&amp;"Book Antiqua,Bold"&amp;8 Page &amp;P of &amp;N</oddFooter>
      </headerFooter>
    </customSheetView>
    <customSheetView guid="{14C32814-5A59-4863-9FB1-822FBB75D7D1}" showPageBreaks="1" showGridLines="0" zeroValues="0" printArea="1" hiddenRows="1" view="pageBreakPreview">
      <selection activeCell="S32" sqref="S32"/>
      <pageMargins left="0.75" right="0.63" top="0.57999999999999996" bottom="0.6" header="0.34" footer="0.35"/>
      <pageSetup scale="91" orientation="portrait" r:id="rId31"/>
      <headerFooter alignWithMargins="0">
        <oddFooter>&amp;R&amp;"Book Antiqua,Bold"&amp;8 Page &amp;P of &amp;N</oddFooter>
      </headerFooter>
    </customSheetView>
    <customSheetView guid="{1F125E51-1799-42D0-B41E-DC039BB17D59}" showPageBreaks="1" showGridLines="0" zeroValues="0" printArea="1" hiddenRows="1" view="pageBreakPreview">
      <selection activeCell="D14" sqref="D14"/>
      <pageMargins left="0.75" right="0.63" top="0.57999999999999996" bottom="0.6" header="0.34" footer="0.35"/>
      <pageSetup scale="91" orientation="portrait" r:id="rId32"/>
      <headerFooter alignWithMargins="0">
        <oddFooter>&amp;R&amp;"Book Antiqua,Bold"&amp;8 Page &amp;P of &amp;N</oddFooter>
      </headerFooter>
    </customSheetView>
    <customSheetView guid="{77353208-2D17-4D2E-ADE3-4F168F350B73}" showPageBreaks="1" showGridLines="0" zeroValues="0" printArea="1" hiddenRows="1" view="pageBreakPreview">
      <selection activeCell="A2" sqref="A2"/>
      <pageMargins left="0.75" right="0.63" top="0.57999999999999996" bottom="0.6" header="0.34" footer="0.35"/>
      <pageSetup scale="91" orientation="portrait" r:id="rId33"/>
      <headerFooter alignWithMargins="0">
        <oddFooter>&amp;R&amp;"Book Antiqua,Bold"&amp;8 Page &amp;P of &amp;N</oddFooter>
      </headerFooter>
    </customSheetView>
    <customSheetView guid="{010B040B-83D1-42E5-9354-A9BE9113BDAC}" showPageBreaks="1" showGridLines="0" zeroValues="0" printArea="1" hiddenRows="1" view="pageBreakPreview" topLeftCell="A29">
      <selection activeCell="E2" sqref="E2"/>
      <pageMargins left="0.75" right="0.63" top="0.57999999999999996" bottom="0.6" header="0.34" footer="0.35"/>
      <pageSetup scale="91" orientation="portrait" r:id="rId34"/>
      <headerFooter alignWithMargins="0">
        <oddFooter>&amp;R&amp;"Book Antiqua,Bold"&amp;8 Page &amp;P of &amp;N</oddFooter>
      </headerFooter>
    </customSheetView>
    <customSheetView guid="{FC200EB0-6614-47DB-96CE-7610471486D9}" showPageBreaks="1" showGridLines="0" zeroValues="0" printArea="1" hiddenRows="1" view="pageBreakPreview">
      <selection activeCell="E2" sqref="E2"/>
      <pageMargins left="0.75" right="0.63" top="0.57999999999999996" bottom="0.6" header="0.34" footer="0.35"/>
      <pageSetup scale="91" orientation="portrait" r:id="rId35"/>
      <headerFooter alignWithMargins="0">
        <oddFooter>&amp;R&amp;"Book Antiqua,Bold"&amp;8 Page &amp;P of &amp;N</oddFooter>
      </headerFooter>
    </customSheetView>
    <customSheetView guid="{35C772BD-8F05-4A18-BEC8-6AF744E22539}" showPageBreaks="1" showGridLines="0" zeroValues="0" printArea="1" hiddenRows="1" view="pageBreakPreview" topLeftCell="A4">
      <selection activeCell="E2" sqref="E2"/>
      <pageMargins left="0.75" right="0.63" top="0.57999999999999996" bottom="0.6" header="0.34" footer="0.35"/>
      <pageSetup scale="91" orientation="portrait" r:id="rId36"/>
      <headerFooter alignWithMargins="0">
        <oddFooter>&amp;R&amp;"Book Antiqua,Bold"&amp;8 Page &amp;P of &amp;N</oddFooter>
      </headerFooter>
    </customSheetView>
    <customSheetView guid="{FADCBE67-C557-4BB1-9129-D4D2EFCC4742}" showPageBreaks="1" showGridLines="0" zeroValues="0" printArea="1" hiddenRows="1" view="pageBreakPreview" topLeftCell="A32">
      <selection activeCell="A5" sqref="A5:E5"/>
      <pageMargins left="0.75" right="0.63" top="0.57999999999999996" bottom="0.6" header="0.34" footer="0.35"/>
      <pageSetup scale="91" orientation="portrait" r:id="rId37"/>
      <headerFooter alignWithMargins="0">
        <oddFooter>&amp;R&amp;"Book Antiqua,Bold"&amp;8 Page &amp;P of &amp;N</oddFooter>
      </headerFooter>
    </customSheetView>
    <customSheetView guid="{E1B28BB1-ED8F-4C22-9AA1-AB162FCA7917}" showPageBreaks="1" showGridLines="0" zeroValues="0" printArea="1" hiddenRows="1" view="pageBreakPreview">
      <selection activeCell="A5" sqref="A5:E5"/>
      <pageMargins left="0.75" right="0.63" top="0.57999999999999996" bottom="0.6" header="0.34" footer="0.35"/>
      <pageSetup scale="91" orientation="portrait" r:id="rId38"/>
      <headerFooter alignWithMargins="0">
        <oddFooter>&amp;R&amp;"Book Antiqua,Bold"&amp;8 Page &amp;P of &amp;N</oddFooter>
      </headerFooter>
    </customSheetView>
  </customSheetViews>
  <mergeCells count="11">
    <mergeCell ref="A18:E18"/>
    <mergeCell ref="A19:E19"/>
    <mergeCell ref="A3:E3"/>
    <mergeCell ref="A5:E5"/>
    <mergeCell ref="A23:E23"/>
    <mergeCell ref="B9:D9"/>
    <mergeCell ref="B10:D10"/>
    <mergeCell ref="B11:D11"/>
    <mergeCell ref="B12:D12"/>
    <mergeCell ref="A8:D8"/>
    <mergeCell ref="A17:E17"/>
  </mergeCells>
  <phoneticPr fontId="6" type="noConversion"/>
  <pageMargins left="0.75" right="0.63" top="0.57999999999999996" bottom="0.6" header="0.34" footer="0.35"/>
  <pageSetup scale="91" orientation="portrait" r:id="rId39"/>
  <headerFooter alignWithMargins="0">
    <oddFooter>&amp;R&amp;"Book Antiqua,Bold"&amp;8 Page &amp;P of &amp;N</oddFooter>
  </headerFooter>
  <drawing r:id="rId4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dimension ref="A1:I45"/>
  <sheetViews>
    <sheetView showGridLines="0" view="pageBreakPreview" topLeftCell="A27" zoomScale="130" zoomScaleNormal="100" zoomScaleSheetLayoutView="130" workbookViewId="0">
      <selection activeCell="B33" sqref="B33"/>
    </sheetView>
  </sheetViews>
  <sheetFormatPr defaultRowHeight="16.5"/>
  <cols>
    <col min="1" max="1" width="13.28515625" style="30" customWidth="1"/>
    <col min="2" max="2" width="20.5703125" style="30" customWidth="1"/>
    <col min="3" max="3" width="11" style="30" customWidth="1"/>
    <col min="4" max="4" width="15.140625" style="30" customWidth="1"/>
    <col min="5" max="5" width="37.85546875" style="30" customWidth="1"/>
    <col min="6" max="8" width="9.140625" style="25"/>
    <col min="9" max="16384" width="9.140625" style="26"/>
  </cols>
  <sheetData>
    <row r="1" spans="1:9">
      <c r="A1" s="22" t="str">
        <f>Basic!A3&amp;Basic!B3</f>
        <v>Specification No. :CC/NT/W-MISC/DOM/A06/26/08429</v>
      </c>
      <c r="B1" s="23"/>
      <c r="C1" s="23"/>
      <c r="D1" s="23"/>
      <c r="E1" s="24" t="str">
        <f>"Attachment-20 "</f>
        <v xml:space="preserve">Attachment-20 </v>
      </c>
    </row>
    <row r="3" spans="1:9" ht="90" customHeight="1">
      <c r="A3" s="616" t="str">
        <f>'Attach 3(JV)'!A3</f>
        <v>Package P01 for Development of Pole Structures for 765 kV D/C Transmission Lines.</v>
      </c>
      <c r="B3" s="616"/>
      <c r="C3" s="616"/>
      <c r="D3" s="616"/>
      <c r="E3" s="616"/>
      <c r="F3" s="27"/>
      <c r="G3" s="28"/>
      <c r="H3" s="27"/>
    </row>
    <row r="4" spans="1:9" ht="20.100000000000001" customHeight="1">
      <c r="A4" s="29"/>
      <c r="H4" s="31"/>
      <c r="I4" s="10"/>
    </row>
    <row r="5" spans="1:9" ht="20.100000000000001" customHeight="1">
      <c r="A5" s="617" t="s">
        <v>499</v>
      </c>
      <c r="B5" s="617"/>
      <c r="C5" s="617"/>
      <c r="D5" s="617"/>
      <c r="E5" s="617"/>
      <c r="F5" s="32"/>
      <c r="H5" s="31"/>
      <c r="I5" s="10"/>
    </row>
    <row r="6" spans="1:9" ht="20.100000000000001" customHeight="1">
      <c r="A6" s="33"/>
      <c r="H6" s="31"/>
      <c r="I6" s="10"/>
    </row>
    <row r="7" spans="1:9" ht="20.100000000000001" customHeight="1">
      <c r="A7" s="34" t="str">
        <f>'Attach 3(JV)'!A7</f>
        <v>Bidder’s Name and Address :</v>
      </c>
      <c r="E7" s="14" t="str">
        <f>'Attach 3(JV)'!E7</f>
        <v>To:</v>
      </c>
      <c r="H7" s="31"/>
      <c r="I7" s="10"/>
    </row>
    <row r="8" spans="1:9" ht="35.25" customHeight="1">
      <c r="A8" s="1016">
        <f>'Attach 3(JV)'!A8</f>
        <v>0</v>
      </c>
      <c r="B8" s="1016"/>
      <c r="C8" s="1016"/>
      <c r="D8" s="1016"/>
      <c r="E8" s="155" t="str">
        <f>'Attach 3(JV)'!E8</f>
        <v>Contract Services</v>
      </c>
      <c r="H8" s="31"/>
      <c r="I8" s="10"/>
    </row>
    <row r="9" spans="1:9" ht="20.100000000000001" customHeight="1">
      <c r="A9" s="12" t="s">
        <v>347</v>
      </c>
      <c r="B9" s="1030">
        <f>'Attach 3(JV)'!B9</f>
        <v>0</v>
      </c>
      <c r="C9" s="1030"/>
      <c r="D9" s="1030"/>
      <c r="E9" s="155" t="str">
        <f>'Attach 3(JV)'!E9</f>
        <v>Power Grid Corporation of India Ltd.,</v>
      </c>
      <c r="H9" s="31"/>
      <c r="I9" s="10"/>
    </row>
    <row r="10" spans="1:9" ht="20.100000000000001" customHeight="1">
      <c r="A10" s="12" t="s">
        <v>349</v>
      </c>
      <c r="B10" s="1030">
        <f>'Attach 3(JV)'!B10</f>
        <v>0</v>
      </c>
      <c r="C10" s="1030"/>
      <c r="D10" s="1030"/>
      <c r="E10" s="155" t="str">
        <f>'Attach 3(JV)'!E10</f>
        <v>"Saudamini", Plot No. 2, Sector 29</v>
      </c>
      <c r="H10" s="31"/>
      <c r="I10" s="10"/>
    </row>
    <row r="11" spans="1:9" ht="20.100000000000001" customHeight="1">
      <c r="B11" s="1030">
        <f>'Attach 3(JV)'!B11</f>
        <v>0</v>
      </c>
      <c r="C11" s="1030"/>
      <c r="D11" s="1030"/>
      <c r="E11" s="155" t="str">
        <f>'Attach 3(JV)'!E11</f>
        <v>Gurgaon (Haryana) - 122001</v>
      </c>
    </row>
    <row r="12" spans="1:9" ht="18" customHeight="1">
      <c r="A12" s="33"/>
      <c r="B12" s="1030">
        <f>'Attach 3(JV)'!B12</f>
        <v>0</v>
      </c>
      <c r="C12" s="1030"/>
      <c r="D12" s="1030"/>
      <c r="E12" s="14"/>
    </row>
    <row r="13" spans="1:9" ht="19.5" hidden="1" customHeight="1">
      <c r="A13" s="33"/>
      <c r="B13" s="136"/>
      <c r="C13" s="136"/>
      <c r="D13" s="136"/>
      <c r="E13" s="14"/>
    </row>
    <row r="14" spans="1:9" ht="20.100000000000001" customHeight="1">
      <c r="A14" s="33"/>
      <c r="B14" s="136"/>
      <c r="C14" s="136"/>
      <c r="D14" s="136"/>
      <c r="G14" s="11"/>
    </row>
    <row r="15" spans="1:9" ht="20.100000000000001" customHeight="1">
      <c r="A15" s="30" t="s">
        <v>341</v>
      </c>
    </row>
    <row r="16" spans="1:9" ht="299.25" customHeight="1">
      <c r="A16" s="881" t="s">
        <v>501</v>
      </c>
      <c r="B16" s="881"/>
      <c r="C16" s="881"/>
      <c r="D16" s="881"/>
      <c r="E16" s="881"/>
    </row>
    <row r="17" spans="1:8" ht="43.5" customHeight="1">
      <c r="A17" s="581" t="s">
        <v>645</v>
      </c>
      <c r="B17" s="581"/>
      <c r="C17" s="581"/>
      <c r="D17" s="581"/>
      <c r="E17" s="581"/>
    </row>
    <row r="18" spans="1:8" ht="50.25" customHeight="1">
      <c r="A18" s="91"/>
      <c r="B18" s="1035" t="s">
        <v>502</v>
      </c>
      <c r="C18" s="1036"/>
      <c r="D18" s="1036"/>
      <c r="E18" s="91"/>
    </row>
    <row r="19" spans="1:8">
      <c r="A19" s="1031" t="s">
        <v>503</v>
      </c>
      <c r="B19" s="1031"/>
      <c r="C19" s="1031"/>
      <c r="D19" s="1031"/>
      <c r="E19" s="1031"/>
    </row>
    <row r="20" spans="1:8" ht="56.25" customHeight="1">
      <c r="A20" s="1031" t="s">
        <v>550</v>
      </c>
      <c r="B20" s="1031"/>
      <c r="C20" s="1031"/>
      <c r="D20" s="1031"/>
      <c r="E20" s="1031"/>
    </row>
    <row r="21" spans="1:8" ht="22.5" customHeight="1">
      <c r="A21" s="355" t="s">
        <v>504</v>
      </c>
      <c r="B21" s="355" t="s">
        <v>505</v>
      </c>
      <c r="C21" s="1034" t="s">
        <v>506</v>
      </c>
      <c r="D21" s="1034"/>
      <c r="E21" s="1034"/>
    </row>
    <row r="22" spans="1:8">
      <c r="A22" s="93"/>
      <c r="B22" s="93"/>
      <c r="C22" s="871"/>
      <c r="D22" s="971"/>
      <c r="E22" s="872"/>
    </row>
    <row r="23" spans="1:8">
      <c r="A23" s="93"/>
      <c r="B23" s="93"/>
      <c r="C23" s="871"/>
      <c r="D23" s="971"/>
      <c r="E23" s="872"/>
    </row>
    <row r="24" spans="1:8">
      <c r="A24" s="93"/>
      <c r="B24" s="93"/>
      <c r="C24" s="871"/>
      <c r="D24" s="971"/>
      <c r="E24" s="872"/>
      <c r="F24" s="35"/>
      <c r="G24" s="35"/>
      <c r="H24" s="35"/>
    </row>
    <row r="25" spans="1:8">
      <c r="A25" s="93"/>
      <c r="B25" s="93"/>
      <c r="C25" s="871"/>
      <c r="D25" s="971"/>
      <c r="E25" s="872"/>
    </row>
    <row r="26" spans="1:8">
      <c r="A26" s="91"/>
      <c r="B26" s="91"/>
      <c r="C26" s="871"/>
      <c r="D26" s="971"/>
      <c r="E26" s="872"/>
    </row>
    <row r="27" spans="1:8" ht="58.5" customHeight="1">
      <c r="A27" s="580" t="s">
        <v>507</v>
      </c>
      <c r="B27" s="580"/>
      <c r="C27" s="580"/>
      <c r="D27" s="580"/>
      <c r="E27" s="580"/>
    </row>
    <row r="28" spans="1:8" ht="81" customHeight="1">
      <c r="A28" s="356" t="s">
        <v>504</v>
      </c>
      <c r="B28" s="357" t="s">
        <v>508</v>
      </c>
      <c r="C28" s="1033" t="s">
        <v>509</v>
      </c>
      <c r="D28" s="1033"/>
      <c r="E28" s="357" t="s">
        <v>510</v>
      </c>
    </row>
    <row r="29" spans="1:8" ht="20.25" customHeight="1">
      <c r="A29" s="91"/>
      <c r="B29" s="91"/>
      <c r="C29" s="871"/>
      <c r="D29" s="872"/>
      <c r="E29" s="91"/>
    </row>
    <row r="30" spans="1:8" ht="54" customHeight="1">
      <c r="A30" s="580" t="s">
        <v>646</v>
      </c>
      <c r="B30" s="580"/>
      <c r="C30" s="580"/>
      <c r="D30" s="580"/>
      <c r="E30" s="580"/>
    </row>
    <row r="31" spans="1:8" ht="147" customHeight="1">
      <c r="A31" s="581" t="s">
        <v>656</v>
      </c>
      <c r="B31" s="581"/>
      <c r="C31" s="581"/>
      <c r="D31" s="581"/>
      <c r="E31" s="581"/>
    </row>
    <row r="32" spans="1:8">
      <c r="D32" s="38"/>
    </row>
    <row r="33" spans="1:5" ht="25.5" customHeight="1">
      <c r="A33" s="37" t="s">
        <v>6</v>
      </c>
      <c r="B33" s="549" t="str">
        <f>'Attach 3(JV)'!B24</f>
        <v/>
      </c>
      <c r="C33" s="40"/>
      <c r="D33" s="38" t="s">
        <v>4</v>
      </c>
      <c r="E33" s="91" t="str">
        <f>'Attach 3(JV)'!E24</f>
        <v/>
      </c>
    </row>
    <row r="34" spans="1:5" ht="27" customHeight="1">
      <c r="A34" s="37" t="s">
        <v>7</v>
      </c>
      <c r="B34" s="91" t="str">
        <f>'Attach 3(JV)'!B25</f>
        <v/>
      </c>
      <c r="C34" s="40"/>
      <c r="D34" s="38" t="s">
        <v>5</v>
      </c>
      <c r="E34" s="91" t="str">
        <f>'Attach 3(JV)'!E25</f>
        <v/>
      </c>
    </row>
    <row r="35" spans="1:5">
      <c r="A35" s="37"/>
      <c r="B35" s="265"/>
      <c r="C35" s="40"/>
      <c r="D35" s="38"/>
      <c r="E35" s="265"/>
    </row>
    <row r="36" spans="1:5" ht="63" customHeight="1">
      <c r="A36" s="1015" t="s">
        <v>500</v>
      </c>
      <c r="B36" s="1015"/>
      <c r="C36" s="1015"/>
      <c r="D36" s="1015"/>
      <c r="E36" s="1015"/>
    </row>
    <row r="37" spans="1:5" ht="44.25" customHeight="1">
      <c r="A37" s="1032" t="s">
        <v>527</v>
      </c>
      <c r="B37" s="1032"/>
      <c r="C37" s="1032"/>
      <c r="D37" s="1032"/>
      <c r="E37" s="1032"/>
    </row>
    <row r="38" spans="1:5">
      <c r="A38" s="39"/>
    </row>
    <row r="41" spans="1:5">
      <c r="A41" s="39"/>
    </row>
    <row r="43" spans="1:5">
      <c r="A43" s="39"/>
    </row>
    <row r="45" spans="1:5">
      <c r="A45" s="39"/>
    </row>
  </sheetData>
  <customSheetViews>
    <customSheetView guid="{B7CC3635-BEA1-4EB6-9397-ABEDC5D04D5E}" scale="130" showPageBreaks="1" showGridLines="0" printArea="1" hiddenRows="1" state="hidden" view="pageBreakPreview" topLeftCell="A27">
      <selection activeCell="B33" sqref="B33"/>
      <pageMargins left="0.7" right="0.7" top="0.75" bottom="0.75" header="0.3" footer="0.3"/>
      <pageSetup paperSize="9" orientation="portrait" r:id="rId1"/>
    </customSheetView>
    <customSheetView guid="{7518E083-431A-45D0-A3DD-DF0866826B90}" scale="130" showPageBreaks="1" showGridLines="0" printArea="1" hiddenRows="1" state="hidden" view="pageBreakPreview" topLeftCell="A27">
      <selection activeCell="B33" sqref="B33"/>
      <pageMargins left="0.7" right="0.7" top="0.75" bottom="0.75" header="0.3" footer="0.3"/>
      <pageSetup paperSize="9" orientation="portrait" r:id="rId2"/>
    </customSheetView>
    <customSheetView guid="{CD28740F-9825-447C-B887-B18F0232D126}" scale="110" showPageBreaks="1" showGridLines="0" printArea="1" hiddenRows="1" view="pageBreakPreview" topLeftCell="A9">
      <selection activeCell="A18" sqref="A18"/>
      <pageMargins left="0.7" right="0.7" top="0.75" bottom="0.75" header="0.3" footer="0.3"/>
      <pageSetup paperSize="9" orientation="portrait" r:id="rId3"/>
    </customSheetView>
    <customSheetView guid="{012A8702-091E-4FD1-8E26-12B65B8B3B8C}" showPageBreaks="1" showGridLines="0" printArea="1" hiddenRows="1" view="pageBreakPreview">
      <selection activeCell="A18" sqref="A18"/>
      <rowBreaks count="1" manualBreakCount="1">
        <brk id="19" max="4" man="1"/>
      </rowBreaks>
      <colBreaks count="1" manualBreakCount="1">
        <brk id="5" max="1048575" man="1"/>
      </colBreaks>
      <pageMargins left="0.7" right="0.7" top="0.75" bottom="0.75" header="0.3" footer="0.3"/>
      <pageSetup paperSize="9" scale="98" orientation="portrait" r:id="rId4"/>
    </customSheetView>
    <customSheetView guid="{0D490C87-B003-4943-9825-ACE0B8E7CC06}" showPageBreaks="1" showGridLines="0" printArea="1" hiddenRows="1" view="pageBreakPreview" topLeftCell="A11">
      <selection activeCell="A18" sqref="A18"/>
      <rowBreaks count="3" manualBreakCount="3">
        <brk id="18" max="4" man="1"/>
        <brk id="19" max="4" man="1"/>
        <brk id="35" max="4" man="1"/>
      </rowBreaks>
      <colBreaks count="1" manualBreakCount="1">
        <brk id="5" max="1048575" man="1"/>
      </colBreaks>
      <pageMargins left="0.7" right="0.7" top="0.75" bottom="0.75" header="0.3" footer="0.3"/>
      <pageSetup paperSize="9" scale="98" orientation="portrait" r:id="rId5"/>
    </customSheetView>
    <customSheetView guid="{4D67A8FB-66CE-4EFD-8932-C754BE25ED43}" showPageBreaks="1" showGridLines="0" printArea="1" hiddenRows="1" view="pageBreakPreview" topLeftCell="A30">
      <selection activeCell="A18" sqref="A18"/>
      <rowBreaks count="2" manualBreakCount="2">
        <brk id="19" max="4" man="1"/>
        <brk id="36" max="4" man="1"/>
      </rowBreaks>
      <colBreaks count="1" manualBreakCount="1">
        <brk id="5" max="1048575" man="1"/>
      </colBreaks>
      <pageMargins left="0.7" right="0.7" top="0.75" bottom="0.75" header="0.3" footer="0.3"/>
      <pageSetup paperSize="9" scale="98" orientation="portrait" r:id="rId6"/>
    </customSheetView>
    <customSheetView guid="{B07CB001-8FAF-40AD-8AD5-A65A64B33B35}" showPageBreaks="1" showGridLines="0" printArea="1" hiddenRows="1" view="pageBreakPreview" topLeftCell="A29">
      <selection activeCell="B36" sqref="B36"/>
      <rowBreaks count="3" manualBreakCount="3">
        <brk id="18" max="4" man="1"/>
        <brk id="19" max="4" man="1"/>
        <brk id="35" max="4" man="1"/>
      </rowBreaks>
      <colBreaks count="1" manualBreakCount="1">
        <brk id="5" max="1048575" man="1"/>
      </colBreaks>
      <pageMargins left="0.7" right="0.7" top="0.75" bottom="0.75" header="0.3" footer="0.3"/>
      <pageSetup paperSize="9" scale="98" orientation="portrait" r:id="rId7"/>
    </customSheetView>
    <customSheetView guid="{8CF338B0-8CA3-4AF4-816D-CB7A6D8E33BC}" showPageBreaks="1" showGridLines="0" printArea="1" hiddenRows="1" view="pageBreakPreview" topLeftCell="A38">
      <selection activeCell="B36" sqref="B36"/>
      <rowBreaks count="3" manualBreakCount="3">
        <brk id="18" max="4" man="1"/>
        <brk id="19" max="4" man="1"/>
        <brk id="35" max="4" man="1"/>
      </rowBreaks>
      <colBreaks count="1" manualBreakCount="1">
        <brk id="5" max="1048575" man="1"/>
      </colBreaks>
      <pageMargins left="0.7" right="0.7" top="0.75" bottom="0.75" header="0.3" footer="0.3"/>
      <pageSetup paperSize="9" scale="98" orientation="portrait" r:id="rId8"/>
    </customSheetView>
    <customSheetView guid="{D05C69EC-C4A6-4AED-AFBA-A3044FD4B3FB}" showPageBreaks="1" showGridLines="0" printArea="1" hiddenRows="1" view="pageBreakPreview">
      <selection activeCell="A18" sqref="A18"/>
      <rowBreaks count="2" manualBreakCount="2">
        <brk id="19" max="4" man="1"/>
        <brk id="34" max="4" man="1"/>
      </rowBreaks>
      <colBreaks count="1" manualBreakCount="1">
        <brk id="5" max="1048575" man="1"/>
      </colBreaks>
      <pageMargins left="0.7" right="0.7" top="0.75" bottom="0.75" header="0.3" footer="0.3"/>
      <pageSetup paperSize="9" scale="98" orientation="portrait" r:id="rId9"/>
    </customSheetView>
    <customSheetView guid="{BE615921-12B2-47E1-81BB-292B559B4C46}" showPageBreaks="1" showGridLines="0" printArea="1" hiddenRows="1" state="hidden" view="pageBreakPreview" topLeftCell="A34">
      <selection activeCell="F45" sqref="F45"/>
      <rowBreaks count="2" manualBreakCount="2">
        <brk id="19" max="4" man="1"/>
        <brk id="34" max="4" man="1"/>
      </rowBreaks>
      <colBreaks count="1" manualBreakCount="1">
        <brk id="5" max="1048575" man="1"/>
      </colBreaks>
      <pageMargins left="0.7" right="0.7" top="0.75" bottom="0.75" header="0.3" footer="0.3"/>
      <pageSetup paperSize="9" scale="98" orientation="portrait" r:id="rId10"/>
    </customSheetView>
    <customSheetView guid="{13A93EBF-985A-49FD-9FE0-DC75D238EC8C}" scale="120" showPageBreaks="1" showGridLines="0" printArea="1" hiddenRows="1" view="pageBreakPreview" topLeftCell="A9">
      <selection activeCell="A18" sqref="A18"/>
      <rowBreaks count="2" manualBreakCount="2">
        <brk id="19" max="4" man="1"/>
        <brk id="34" max="4" man="1"/>
      </rowBreaks>
      <colBreaks count="1" manualBreakCount="1">
        <brk id="5" max="1048575" man="1"/>
      </colBreaks>
      <pageMargins left="0.7" right="0.7" top="0.75" bottom="0.75" header="0.3" footer="0.3"/>
      <pageSetup paperSize="9" scale="98" orientation="portrait" r:id="rId11"/>
    </customSheetView>
    <customSheetView guid="{1E2D7167-D6B7-4690-9A83-BF768C4223A4}" scale="90" showPageBreaks="1" showGridLines="0" printArea="1" hiddenRows="1" view="pageBreakPreview" topLeftCell="A32">
      <selection activeCell="A34" sqref="A34:E34"/>
      <colBreaks count="1" manualBreakCount="1">
        <brk id="5" max="1048575" man="1"/>
      </colBreaks>
      <pageMargins left="0.7" right="0.7" top="0.75" bottom="0.75" header="0.3" footer="0.3"/>
      <pageSetup paperSize="9" scale="98" orientation="portrait" r:id="rId12"/>
    </customSheetView>
    <customSheetView guid="{7A88FC7A-7690-48AB-B789-172043AFADC8}" scale="90" showPageBreaks="1" printArea="1" hiddenRows="1" view="pageBreakPreview" topLeftCell="A20">
      <selection activeCell="I28" sqref="I28"/>
      <colBreaks count="1" manualBreakCount="1">
        <brk id="5" max="1048575" man="1"/>
      </colBreaks>
      <pageMargins left="0.7" right="0.7" top="0.75" bottom="0.75" header="0.3" footer="0.3"/>
      <pageSetup paperSize="9" scale="98" orientation="portrait" r:id="rId13"/>
    </customSheetView>
    <customSheetView guid="{CFBF18EC-8277-4311-991B-395AF21BB33B}" scale="90" showPageBreaks="1" showGridLines="0" printArea="1" hiddenRows="1" view="pageBreakPreview" topLeftCell="A32">
      <selection activeCell="A34" sqref="A34:E34"/>
      <colBreaks count="1" manualBreakCount="1">
        <brk id="5" max="1048575" man="1"/>
      </colBreaks>
      <pageMargins left="0.7" right="0.7" top="0.75" bottom="0.75" header="0.3" footer="0.3"/>
      <pageSetup paperSize="9" scale="98" orientation="portrait" r:id="rId14"/>
    </customSheetView>
    <customSheetView guid="{AA750348-930C-43DE-ADD0-8D60980F5013}" scale="90" showPageBreaks="1" showGridLines="0" printArea="1" hiddenRows="1" view="pageBreakPreview" topLeftCell="A32">
      <selection activeCell="A34" sqref="A34:E34"/>
      <colBreaks count="1" manualBreakCount="1">
        <brk id="5" max="1048575" man="1"/>
      </colBreaks>
      <pageMargins left="0.7" right="0.7" top="0.75" bottom="0.75" header="0.3" footer="0.3"/>
      <pageSetup paperSize="9" scale="98" orientation="portrait" r:id="rId15"/>
    </customSheetView>
    <customSheetView guid="{14C32814-5A59-4863-9FB1-822FBB75D7D1}" scale="120" showPageBreaks="1" showGridLines="0" printArea="1" hiddenRows="1" view="pageBreakPreview" topLeftCell="A9">
      <selection activeCell="A18" sqref="A18"/>
      <rowBreaks count="1" manualBreakCount="1">
        <brk id="20" max="4" man="1"/>
      </rowBreaks>
      <colBreaks count="1" manualBreakCount="1">
        <brk id="5" max="1048575" man="1"/>
      </colBreaks>
      <pageMargins left="0.7" right="0.7" top="0.75" bottom="0.75" header="0.3" footer="0.3"/>
      <pageSetup paperSize="9" scale="98" orientation="portrait" r:id="rId16"/>
    </customSheetView>
    <customSheetView guid="{1F125E51-1799-42D0-B41E-DC039BB17D59}" showPageBreaks="1" showGridLines="0" printArea="1" hiddenRows="1" view="pageBreakPreview">
      <selection activeCell="B36" sqref="B36"/>
      <rowBreaks count="3" manualBreakCount="3">
        <brk id="18" max="4" man="1"/>
        <brk id="19" max="4" man="1"/>
        <brk id="34" max="4" man="1"/>
      </rowBreaks>
      <colBreaks count="1" manualBreakCount="1">
        <brk id="5" max="1048575" man="1"/>
      </colBreaks>
      <pageMargins left="0.7" right="0.7" top="0.75" bottom="0.75" header="0.3" footer="0.3"/>
      <pageSetup paperSize="9" scale="98" orientation="portrait" r:id="rId17"/>
    </customSheetView>
    <customSheetView guid="{77353208-2D17-4D2E-ADE3-4F168F350B73}" showPageBreaks="1" showGridLines="0" printArea="1" hiddenRows="1" view="pageBreakPreview" topLeftCell="A29">
      <selection activeCell="B36" sqref="B36"/>
      <rowBreaks count="3" manualBreakCount="3">
        <brk id="18" max="4" man="1"/>
        <brk id="19" max="4" man="1"/>
        <brk id="34" max="4" man="1"/>
      </rowBreaks>
      <colBreaks count="1" manualBreakCount="1">
        <brk id="5" max="1048575" man="1"/>
      </colBreaks>
      <pageMargins left="0.7" right="0.7" top="0.75" bottom="0.75" header="0.3" footer="0.3"/>
      <pageSetup paperSize="9" scale="98" orientation="portrait" r:id="rId18"/>
    </customSheetView>
    <customSheetView guid="{010B040B-83D1-42E5-9354-A9BE9113BDAC}" showPageBreaks="1" showGridLines="0" printArea="1" hiddenRows="1" view="pageBreakPreview">
      <selection activeCell="A18" sqref="A18"/>
      <rowBreaks count="1" manualBreakCount="1">
        <brk id="19" max="4" man="1"/>
      </rowBreaks>
      <colBreaks count="1" manualBreakCount="1">
        <brk id="5" max="1048575" man="1"/>
      </colBreaks>
      <pageMargins left="0.7" right="0.7" top="0.75" bottom="0.75" header="0.3" footer="0.3"/>
      <pageSetup paperSize="9" scale="98" orientation="portrait" r:id="rId19"/>
    </customSheetView>
    <customSheetView guid="{FC200EB0-6614-47DB-96CE-7610471486D9}" scale="110" showPageBreaks="1" showGridLines="0" printArea="1" hiddenRows="1" view="pageBreakPreview">
      <selection activeCell="A18" sqref="A18"/>
      <pageMargins left="0.7" right="0.7" top="0.75" bottom="0.75" header="0.3" footer="0.3"/>
      <pageSetup paperSize="9" orientation="portrait" r:id="rId20"/>
    </customSheetView>
    <customSheetView guid="{35C772BD-8F05-4A18-BEC8-6AF744E22539}" scale="110" showPageBreaks="1" showGridLines="0" printArea="1" hiddenRows="1" view="pageBreakPreview" topLeftCell="A17">
      <selection activeCell="B22" sqref="B22"/>
      <pageMargins left="0.7" right="0.7" top="0.75" bottom="0.75" header="0.3" footer="0.3"/>
      <pageSetup paperSize="9" orientation="portrait" r:id="rId21"/>
    </customSheetView>
    <customSheetView guid="{FADCBE67-C557-4BB1-9129-D4D2EFCC4742}" scale="130" showPageBreaks="1" showGridLines="0" printArea="1" hiddenRows="1" state="hidden" view="pageBreakPreview" topLeftCell="A27">
      <selection activeCell="B33" sqref="B33"/>
      <pageMargins left="0.7" right="0.7" top="0.75" bottom="0.75" header="0.3" footer="0.3"/>
      <pageSetup paperSize="9" orientation="portrait" r:id="rId22"/>
    </customSheetView>
    <customSheetView guid="{E1B28BB1-ED8F-4C22-9AA1-AB162FCA7917}" scale="130" showPageBreaks="1" showGridLines="0" printArea="1" hiddenRows="1" state="hidden" view="pageBreakPreview" topLeftCell="A27">
      <selection activeCell="B33" sqref="B33"/>
      <pageMargins left="0.7" right="0.7" top="0.75" bottom="0.75" header="0.3" footer="0.3"/>
      <pageSetup paperSize="9" orientation="portrait" r:id="rId23"/>
    </customSheetView>
  </customSheetViews>
  <mergeCells count="25">
    <mergeCell ref="C21:E21"/>
    <mergeCell ref="C22:E22"/>
    <mergeCell ref="B11:D11"/>
    <mergeCell ref="B12:D12"/>
    <mergeCell ref="A17:E17"/>
    <mergeCell ref="A19:E19"/>
    <mergeCell ref="A20:E20"/>
    <mergeCell ref="A16:E16"/>
    <mergeCell ref="B18:D18"/>
    <mergeCell ref="A3:E3"/>
    <mergeCell ref="A5:E5"/>
    <mergeCell ref="A8:D8"/>
    <mergeCell ref="B9:D9"/>
    <mergeCell ref="B10:D10"/>
    <mergeCell ref="C23:E23"/>
    <mergeCell ref="C25:E25"/>
    <mergeCell ref="C26:E26"/>
    <mergeCell ref="C24:E24"/>
    <mergeCell ref="A37:E37"/>
    <mergeCell ref="A36:E36"/>
    <mergeCell ref="A31:E31"/>
    <mergeCell ref="A27:E27"/>
    <mergeCell ref="C28:D28"/>
    <mergeCell ref="C29:D29"/>
    <mergeCell ref="A30:E30"/>
  </mergeCells>
  <pageMargins left="0.7" right="0.7" top="0.75" bottom="0.75" header="0.3" footer="0.3"/>
  <pageSetup paperSize="9" orientation="portrait" r:id="rId24"/>
  <drawing r:id="rId2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9F2DA-FBC5-45EA-9545-E3285E7E6AF1}">
  <sheetPr codeName="Sheet29">
    <tabColor indexed="11"/>
  </sheetPr>
  <dimension ref="A1:I41"/>
  <sheetViews>
    <sheetView showGridLines="0" showZeros="0" view="pageBreakPreview" topLeftCell="A25" zoomScaleNormal="100" zoomScaleSheetLayoutView="100" workbookViewId="0">
      <selection activeCell="A4" sqref="A4:E4"/>
    </sheetView>
  </sheetViews>
  <sheetFormatPr defaultRowHeight="16.5"/>
  <cols>
    <col min="1" max="1" width="12.140625" style="30" customWidth="1"/>
    <col min="2" max="2" width="20.5703125" style="30" customWidth="1"/>
    <col min="3" max="3" width="11.42578125" style="30" customWidth="1"/>
    <col min="4" max="4" width="13.7109375" style="30" customWidth="1"/>
    <col min="5" max="5" width="39.28515625" style="30" customWidth="1"/>
    <col min="6" max="8" width="9.140625" style="25"/>
    <col min="9" max="16384" width="9.140625" style="26"/>
  </cols>
  <sheetData>
    <row r="1" spans="1:9">
      <c r="A1" s="22" t="str">
        <f>Basic!A3&amp;Basic!B3</f>
        <v>Specification No. :CC/NT/W-MISC/DOM/A06/26/08429</v>
      </c>
      <c r="B1" s="23"/>
      <c r="C1" s="23"/>
      <c r="D1" s="23"/>
      <c r="E1" s="24" t="str">
        <f>"Attachment-25 "</f>
        <v xml:space="preserve">Attachment-25 </v>
      </c>
    </row>
    <row r="3" spans="1:9" ht="93.75" customHeight="1">
      <c r="A3" s="616" t="str">
        <f>'Attach 3(JV)'!A3</f>
        <v>Package P01 for Development of Pole Structures for 765 kV D/C Transmission Lines.</v>
      </c>
      <c r="B3" s="616"/>
      <c r="C3" s="616"/>
      <c r="D3" s="616"/>
      <c r="E3" s="616"/>
      <c r="F3" s="27"/>
      <c r="G3" s="28"/>
      <c r="H3" s="27"/>
    </row>
    <row r="4" spans="1:9" ht="41.25" customHeight="1">
      <c r="A4" s="1037" t="s">
        <v>657</v>
      </c>
      <c r="B4" s="1037"/>
      <c r="C4" s="1037"/>
      <c r="D4" s="1037"/>
      <c r="E4" s="1037"/>
      <c r="F4" s="32"/>
      <c r="H4" s="31"/>
      <c r="I4" s="10"/>
    </row>
    <row r="5" spans="1:9" ht="20.100000000000001" customHeight="1">
      <c r="A5" s="33"/>
      <c r="H5" s="31"/>
      <c r="I5" s="10"/>
    </row>
    <row r="6" spans="1:9" ht="20.100000000000001" customHeight="1">
      <c r="A6" s="34" t="str">
        <f>'Attach 3(JV)'!A7</f>
        <v>Bidder’s Name and Address :</v>
      </c>
      <c r="E6" s="14" t="str">
        <f>'Attach 3(JV)'!E7</f>
        <v>To:</v>
      </c>
      <c r="H6" s="31"/>
      <c r="I6" s="10"/>
    </row>
    <row r="7" spans="1:9" ht="35.25" customHeight="1">
      <c r="A7" s="1016">
        <f>'Attach 3(JV)'!A8</f>
        <v>0</v>
      </c>
      <c r="B7" s="1016"/>
      <c r="C7" s="1016"/>
      <c r="D7" s="1016"/>
      <c r="E7" s="155" t="str">
        <f>'Attach 3(JV)'!E8</f>
        <v>Contract Services</v>
      </c>
      <c r="H7" s="31"/>
      <c r="I7" s="10"/>
    </row>
    <row r="8" spans="1:9" ht="20.100000000000001" customHeight="1">
      <c r="A8" s="12" t="s">
        <v>347</v>
      </c>
      <c r="B8" s="1030">
        <f>'Attach 3(JV)'!B9</f>
        <v>0</v>
      </c>
      <c r="C8" s="1030"/>
      <c r="D8" s="1030"/>
      <c r="E8" s="155" t="str">
        <f>'Attach 3(JV)'!E9</f>
        <v>Power Grid Corporation of India Ltd.,</v>
      </c>
      <c r="H8" s="31"/>
      <c r="I8" s="10"/>
    </row>
    <row r="9" spans="1:9" ht="20.100000000000001" customHeight="1">
      <c r="A9" s="12" t="s">
        <v>349</v>
      </c>
      <c r="B9" s="1030">
        <f>'Attach 3(JV)'!B10</f>
        <v>0</v>
      </c>
      <c r="C9" s="1030"/>
      <c r="D9" s="1030"/>
      <c r="E9" s="155" t="str">
        <f>'Attach 3(JV)'!E10</f>
        <v>"Saudamini", Plot No. 2, Sector 29</v>
      </c>
      <c r="H9" s="31"/>
      <c r="I9" s="10"/>
    </row>
    <row r="10" spans="1:9" ht="20.100000000000001" customHeight="1">
      <c r="B10" s="1030">
        <f>'Attach 3(JV)'!B11</f>
        <v>0</v>
      </c>
      <c r="C10" s="1030"/>
      <c r="D10" s="1030"/>
      <c r="E10" s="155" t="str">
        <f>'Attach 3(JV)'!E11</f>
        <v>Gurgaon (Haryana) - 122001</v>
      </c>
    </row>
    <row r="11" spans="1:9" ht="18" customHeight="1">
      <c r="A11" s="33"/>
      <c r="B11" s="1030">
        <f>'Attach 3(JV)'!B12</f>
        <v>0</v>
      </c>
      <c r="C11" s="1030"/>
      <c r="D11" s="1030"/>
      <c r="E11" s="14"/>
    </row>
    <row r="12" spans="1:9" ht="19.5" hidden="1" customHeight="1">
      <c r="A12" s="33"/>
      <c r="B12" s="136"/>
      <c r="C12" s="136"/>
      <c r="D12" s="136"/>
      <c r="E12" s="14"/>
    </row>
    <row r="13" spans="1:9" ht="20.100000000000001" customHeight="1">
      <c r="A13" s="33"/>
      <c r="B13" s="136"/>
      <c r="C13" s="136"/>
      <c r="D13" s="136"/>
      <c r="G13" s="11"/>
    </row>
    <row r="14" spans="1:9" ht="20.100000000000001" customHeight="1">
      <c r="A14" s="30" t="s">
        <v>341</v>
      </c>
    </row>
    <row r="15" spans="1:9">
      <c r="A15" s="33"/>
    </row>
    <row r="16" spans="1:9" ht="31.5" customHeight="1">
      <c r="A16" s="618" t="s">
        <v>658</v>
      </c>
      <c r="B16" s="618"/>
      <c r="C16" s="618"/>
      <c r="D16" s="618"/>
      <c r="E16" s="618"/>
    </row>
    <row r="17" spans="1:9" ht="21.75" customHeight="1">
      <c r="A17" s="1031" t="s">
        <v>659</v>
      </c>
      <c r="B17" s="1031"/>
      <c r="C17" s="1031"/>
      <c r="D17" s="1031"/>
      <c r="E17" s="1031"/>
    </row>
    <row r="18" spans="1:9" ht="45.75" customHeight="1">
      <c r="A18" s="1031" t="s">
        <v>660</v>
      </c>
      <c r="B18" s="1031"/>
      <c r="C18" s="1031"/>
      <c r="D18" s="1031"/>
      <c r="E18" s="1031"/>
    </row>
    <row r="19" spans="1:9" ht="114" customHeight="1">
      <c r="A19" s="881" t="s">
        <v>661</v>
      </c>
      <c r="B19" s="881"/>
      <c r="C19" s="881"/>
      <c r="D19" s="881"/>
      <c r="E19" s="881"/>
    </row>
    <row r="20" spans="1:9" ht="199.5" customHeight="1">
      <c r="A20" s="881" t="s">
        <v>662</v>
      </c>
      <c r="B20" s="881"/>
      <c r="C20" s="881"/>
      <c r="D20" s="881"/>
      <c r="E20" s="881"/>
    </row>
    <row r="21" spans="1:9" ht="20.100000000000001" customHeight="1">
      <c r="A21" s="918" t="s">
        <v>663</v>
      </c>
      <c r="B21" s="918"/>
      <c r="C21" s="918"/>
      <c r="D21" s="918"/>
      <c r="E21" s="918"/>
    </row>
    <row r="22" spans="1:9" ht="20.100000000000001" customHeight="1"/>
    <row r="23" spans="1:9" hidden="1">
      <c r="A23" s="36"/>
    </row>
    <row r="24" spans="1:9" hidden="1"/>
    <row r="25" spans="1:9" ht="12" customHeight="1">
      <c r="D25" s="38"/>
    </row>
    <row r="26" spans="1:9" ht="33" customHeight="1">
      <c r="A26" s="37" t="s">
        <v>6</v>
      </c>
      <c r="B26" s="73" t="str">
        <f>'Attach 3(JV)'!B24</f>
        <v/>
      </c>
      <c r="C26" s="40"/>
      <c r="D26" s="38" t="s">
        <v>4</v>
      </c>
      <c r="E26" s="265" t="str">
        <f>'Attach 3(JV)'!E24</f>
        <v/>
      </c>
    </row>
    <row r="27" spans="1:9" ht="33" customHeight="1">
      <c r="A27" s="37" t="s">
        <v>7</v>
      </c>
      <c r="B27" s="265" t="str">
        <f>'Attach 3(JV)'!B25</f>
        <v/>
      </c>
      <c r="C27" s="40"/>
      <c r="D27" s="38" t="s">
        <v>5</v>
      </c>
      <c r="E27" s="265" t="str">
        <f>'Attach 3(JV)'!E25</f>
        <v/>
      </c>
    </row>
    <row r="28" spans="1:9" ht="33" customHeight="1">
      <c r="B28" s="40"/>
      <c r="C28" s="40"/>
      <c r="D28" s="38"/>
      <c r="E28" s="40"/>
    </row>
    <row r="29" spans="1:9" s="30" customFormat="1" ht="20.100000000000001" customHeight="1">
      <c r="F29" s="25"/>
      <c r="G29" s="25"/>
      <c r="H29" s="25"/>
      <c r="I29" s="26"/>
    </row>
    <row r="30" spans="1:9" s="30" customFormat="1" ht="20.100000000000001" customHeight="1">
      <c r="A30" s="39"/>
      <c r="F30" s="25"/>
      <c r="G30" s="25"/>
      <c r="H30" s="25"/>
      <c r="I30" s="26"/>
    </row>
    <row r="31" spans="1:9" s="30" customFormat="1" ht="20.100000000000001" customHeight="1">
      <c r="F31" s="25"/>
      <c r="G31" s="25"/>
      <c r="H31" s="25"/>
      <c r="I31" s="26"/>
    </row>
    <row r="32" spans="1:9" s="30" customFormat="1" ht="20.100000000000001" customHeight="1">
      <c r="F32" s="25"/>
      <c r="G32" s="25"/>
      <c r="H32" s="25"/>
      <c r="I32" s="26"/>
    </row>
    <row r="33" spans="1:9" s="30" customFormat="1" ht="20.100000000000001" customHeight="1">
      <c r="A33" s="39"/>
      <c r="F33" s="25"/>
      <c r="G33" s="25"/>
      <c r="H33" s="25"/>
      <c r="I33" s="26"/>
    </row>
    <row r="34" spans="1:9" s="30" customFormat="1" ht="20.100000000000001" customHeight="1">
      <c r="F34" s="25"/>
      <c r="G34" s="25"/>
      <c r="H34" s="25"/>
      <c r="I34" s="26"/>
    </row>
    <row r="35" spans="1:9" s="30" customFormat="1" ht="20.100000000000001" customHeight="1">
      <c r="A35" s="39"/>
      <c r="F35" s="25"/>
      <c r="G35" s="25"/>
      <c r="H35" s="25"/>
      <c r="I35" s="26"/>
    </row>
    <row r="36" spans="1:9" s="30" customFormat="1" ht="20.100000000000001" customHeight="1">
      <c r="F36" s="25"/>
      <c r="G36" s="25"/>
      <c r="H36" s="25"/>
      <c r="I36" s="26"/>
    </row>
    <row r="37" spans="1:9" s="30" customFormat="1" ht="20.100000000000001" customHeight="1">
      <c r="A37" s="39"/>
      <c r="F37" s="25"/>
      <c r="G37" s="25"/>
      <c r="H37" s="25"/>
      <c r="I37" s="26"/>
    </row>
    <row r="38" spans="1:9" s="30" customFormat="1" ht="20.100000000000001" customHeight="1">
      <c r="F38" s="25"/>
      <c r="G38" s="25"/>
      <c r="H38" s="25"/>
      <c r="I38" s="26"/>
    </row>
    <row r="39" spans="1:9" s="30" customFormat="1" ht="20.100000000000001" customHeight="1">
      <c r="F39" s="25"/>
      <c r="G39" s="25"/>
      <c r="H39" s="25"/>
      <c r="I39" s="26"/>
    </row>
    <row r="40" spans="1:9" s="30" customFormat="1" ht="20.100000000000001" customHeight="1">
      <c r="F40" s="25"/>
      <c r="G40" s="25"/>
      <c r="H40" s="25"/>
      <c r="I40" s="26"/>
    </row>
    <row r="41" spans="1:9" s="30" customFormat="1" ht="20.100000000000001" customHeight="1">
      <c r="F41" s="25"/>
      <c r="G41" s="25"/>
      <c r="H41" s="25"/>
      <c r="I41" s="26"/>
    </row>
  </sheetData>
  <customSheetViews>
    <customSheetView guid="{B7CC3635-BEA1-4EB6-9397-ABEDC5D04D5E}" showPageBreaks="1" showGridLines="0" zeroValues="0" printArea="1" hiddenRows="1" state="hidden" view="pageBreakPreview" topLeftCell="A25">
      <selection activeCell="A4" sqref="A4:E4"/>
      <pageMargins left="0.75" right="0.63" top="0.57999999999999996" bottom="0.6" header="0.34" footer="0.35"/>
      <pageSetup orientation="portrait" r:id="rId1"/>
      <headerFooter alignWithMargins="0">
        <oddFooter>&amp;R&amp;"Book Antiqua,Bold"&amp;8 Page &amp;P of &amp;N</oddFooter>
      </headerFooter>
    </customSheetView>
    <customSheetView guid="{7518E083-431A-45D0-A3DD-DF0866826B90}" showPageBreaks="1" showGridLines="0" zeroValues="0" printArea="1" hiddenRows="1" state="hidden" view="pageBreakPreview" topLeftCell="A25">
      <selection activeCell="A4" sqref="A4:E4"/>
      <pageMargins left="0.75" right="0.63" top="0.57999999999999996" bottom="0.6" header="0.34" footer="0.35"/>
      <pageSetup orientation="portrait" r:id="rId2"/>
      <headerFooter alignWithMargins="0">
        <oddFooter>&amp;R&amp;"Book Antiqua,Bold"&amp;8 Page &amp;P of &amp;N</oddFooter>
      </headerFooter>
    </customSheetView>
    <customSheetView guid="{CD28740F-9825-447C-B887-B18F0232D126}" showPageBreaks="1" showGridLines="0" zeroValues="0" printArea="1" hiddenRows="1" view="pageBreakPreview">
      <selection activeCell="A4" sqref="A4:E4"/>
      <pageMargins left="0.75" right="0.63" top="0.57999999999999996" bottom="0.6" header="0.34" footer="0.35"/>
      <pageSetup orientation="portrait" r:id="rId3"/>
      <headerFooter alignWithMargins="0">
        <oddFooter>&amp;R&amp;"Book Antiqua,Bold"&amp;8 Page &amp;P of &amp;N</oddFooter>
      </headerFooter>
    </customSheetView>
    <customSheetView guid="{FC200EB0-6614-47DB-96CE-7610471486D9}" showPageBreaks="1" showGridLines="0" zeroValues="0" printArea="1" hiddenRows="1" view="pageBreakPreview">
      <selection activeCell="A18" sqref="A18:E18"/>
      <pageMargins left="0.75" right="0.63" top="0.57999999999999996" bottom="0.6" header="0.34" footer="0.35"/>
      <pageSetup orientation="portrait" r:id="rId4"/>
      <headerFooter alignWithMargins="0">
        <oddFooter>&amp;R&amp;"Book Antiqua,Bold"&amp;8 Page &amp;P of &amp;N</oddFooter>
      </headerFooter>
    </customSheetView>
    <customSheetView guid="{35C772BD-8F05-4A18-BEC8-6AF744E22539}" showPageBreaks="1" showGridLines="0" zeroValues="0" printArea="1" hiddenRows="1" view="pageBreakPreview" topLeftCell="A4">
      <selection activeCell="A18" sqref="A18:E18"/>
      <pageMargins left="0.75" right="0.63" top="0.57999999999999996" bottom="0.6" header="0.34" footer="0.35"/>
      <pageSetup orientation="portrait" r:id="rId5"/>
      <headerFooter alignWithMargins="0">
        <oddFooter>&amp;R&amp;"Book Antiqua,Bold"&amp;8 Page &amp;P of &amp;N</oddFooter>
      </headerFooter>
    </customSheetView>
    <customSheetView guid="{FADCBE67-C557-4BB1-9129-D4D2EFCC4742}" showPageBreaks="1" showGridLines="0" zeroValues="0" printArea="1" hiddenRows="1" state="hidden" view="pageBreakPreview" topLeftCell="A25">
      <selection activeCell="A4" sqref="A4:E4"/>
      <pageMargins left="0.75" right="0.63" top="0.57999999999999996" bottom="0.6" header="0.34" footer="0.35"/>
      <pageSetup orientation="portrait" r:id="rId6"/>
      <headerFooter alignWithMargins="0">
        <oddFooter>&amp;R&amp;"Book Antiqua,Bold"&amp;8 Page &amp;P of &amp;N</oddFooter>
      </headerFooter>
    </customSheetView>
    <customSheetView guid="{E1B28BB1-ED8F-4C22-9AA1-AB162FCA7917}" showPageBreaks="1" showGridLines="0" zeroValues="0" printArea="1" hiddenRows="1" state="hidden" view="pageBreakPreview" topLeftCell="A25">
      <selection activeCell="A4" sqref="A4:E4"/>
      <pageMargins left="0.75" right="0.63" top="0.57999999999999996" bottom="0.6" header="0.34" footer="0.35"/>
      <pageSetup orientation="portrait" r:id="rId7"/>
      <headerFooter alignWithMargins="0">
        <oddFooter>&amp;R&amp;"Book Antiqua,Bold"&amp;8 Page &amp;P of &amp;N</oddFooter>
      </headerFooter>
    </customSheetView>
  </customSheetViews>
  <mergeCells count="13">
    <mergeCell ref="A20:E20"/>
    <mergeCell ref="A21:E21"/>
    <mergeCell ref="A3:E3"/>
    <mergeCell ref="A4:E4"/>
    <mergeCell ref="A7:D7"/>
    <mergeCell ref="B8:D8"/>
    <mergeCell ref="B9:D9"/>
    <mergeCell ref="B10:D10"/>
    <mergeCell ref="B11:D11"/>
    <mergeCell ref="A16:E16"/>
    <mergeCell ref="A17:E17"/>
    <mergeCell ref="A18:E18"/>
    <mergeCell ref="A19:E19"/>
  </mergeCells>
  <pageMargins left="0.75" right="0.63" top="0.57999999999999996" bottom="0.6" header="0.34" footer="0.35"/>
  <pageSetup orientation="portrait" r:id="rId8"/>
  <headerFooter alignWithMargins="0">
    <oddFooter>&amp;R&amp;"Book Antiqua,Bold"&amp;8 Page &amp;P of &amp;N</oddFooter>
  </headerFooter>
  <drawing r:id="rId9"/>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3">
    <tabColor indexed="13"/>
    <pageSetUpPr fitToPage="1"/>
  </sheetPr>
  <dimension ref="A1:AZ124"/>
  <sheetViews>
    <sheetView showGridLines="0" tabSelected="1" view="pageBreakPreview" topLeftCell="A30" zoomScaleNormal="100" zoomScaleSheetLayoutView="100" workbookViewId="0">
      <selection activeCell="B96" sqref="B96:F96"/>
    </sheetView>
  </sheetViews>
  <sheetFormatPr defaultRowHeight="16.5"/>
  <cols>
    <col min="1" max="1" width="15.7109375" style="30" customWidth="1"/>
    <col min="2" max="2" width="10.7109375" style="30" customWidth="1"/>
    <col min="3" max="3" width="19" style="30" customWidth="1"/>
    <col min="4" max="4" width="20.5703125" style="30" customWidth="1"/>
    <col min="5" max="5" width="15.140625" style="30" customWidth="1"/>
    <col min="6" max="6" width="31.28515625" style="30" customWidth="1"/>
    <col min="7" max="7" width="23.85546875" style="30" customWidth="1"/>
    <col min="8" max="8" width="11.28515625" style="30" hidden="1" customWidth="1"/>
    <col min="9" max="9" width="13" style="62" hidden="1" customWidth="1"/>
    <col min="10" max="10" width="12.5703125" style="62" hidden="1" customWidth="1"/>
    <col min="11" max="15" width="9.140625" style="62"/>
    <col min="16" max="16" width="0" style="62" hidden="1" customWidth="1"/>
    <col min="17" max="25" width="9.140625" style="62"/>
    <col min="26" max="26" width="10" style="62" bestFit="1" customWidth="1"/>
    <col min="27" max="27" width="9.140625" style="62"/>
    <col min="28" max="28" width="9.140625" style="65"/>
    <col min="29" max="29" width="22.42578125" style="66" customWidth="1"/>
    <col min="30" max="31" width="9.140625" style="239"/>
    <col min="32" max="32" width="9.140625" style="217"/>
    <col min="33" max="33" width="10" style="217" bestFit="1" customWidth="1"/>
    <col min="34" max="34" width="14.85546875" style="217" customWidth="1"/>
    <col min="35" max="42" width="9.140625" style="217"/>
    <col min="43" max="16384" width="9.140625" style="26"/>
  </cols>
  <sheetData>
    <row r="1" spans="1:52">
      <c r="A1" s="22" t="str">
        <f>Basic!A3&amp;Basic!B3</f>
        <v>Specification No. :CC/NT/W-MISC/DOM/A06/26/08429</v>
      </c>
      <c r="B1" s="22"/>
      <c r="C1" s="23"/>
      <c r="D1" s="23"/>
      <c r="E1" s="23"/>
      <c r="F1" s="41" t="s">
        <v>693</v>
      </c>
      <c r="G1" s="61"/>
      <c r="H1" s="61"/>
      <c r="AE1" s="240">
        <v>1</v>
      </c>
      <c r="AF1" s="217" t="s">
        <v>311</v>
      </c>
      <c r="AG1" s="241">
        <v>1</v>
      </c>
      <c r="AH1" s="241" t="s">
        <v>106</v>
      </c>
      <c r="AI1" s="242"/>
      <c r="AJ1" s="242"/>
      <c r="AK1" s="241">
        <v>1</v>
      </c>
      <c r="AL1" s="242" t="s">
        <v>107</v>
      </c>
      <c r="AQ1" s="164"/>
      <c r="AR1" s="164"/>
      <c r="AS1" s="164"/>
      <c r="AT1" s="164"/>
      <c r="AU1" s="164"/>
      <c r="AV1" s="164"/>
      <c r="AW1" s="164"/>
      <c r="AX1" s="164"/>
      <c r="AY1" s="164"/>
      <c r="AZ1" s="164"/>
    </row>
    <row r="2" spans="1:52">
      <c r="AE2" s="240">
        <v>2</v>
      </c>
      <c r="AF2" s="217" t="s">
        <v>312</v>
      </c>
      <c r="AG2" s="241">
        <v>2</v>
      </c>
      <c r="AH2" s="241" t="s">
        <v>287</v>
      </c>
      <c r="AI2" s="242"/>
      <c r="AJ2" s="242"/>
      <c r="AK2" s="241">
        <v>2</v>
      </c>
      <c r="AL2" s="242" t="s">
        <v>288</v>
      </c>
      <c r="AQ2" s="164"/>
      <c r="AR2" s="164"/>
      <c r="AS2" s="164"/>
      <c r="AT2" s="164"/>
      <c r="AU2" s="164"/>
      <c r="AV2" s="164"/>
      <c r="AW2" s="164"/>
      <c r="AX2" s="164"/>
      <c r="AY2" s="164"/>
      <c r="AZ2" s="164"/>
    </row>
    <row r="3" spans="1:52" ht="20.100000000000001" customHeight="1">
      <c r="A3" s="620" t="s">
        <v>55</v>
      </c>
      <c r="B3" s="620"/>
      <c r="C3" s="620"/>
      <c r="D3" s="620"/>
      <c r="E3" s="620"/>
      <c r="F3" s="620"/>
      <c r="G3" s="29"/>
      <c r="H3" s="29"/>
      <c r="I3" s="53"/>
      <c r="AB3" s="243"/>
      <c r="AC3" s="244"/>
      <c r="AE3" s="240">
        <v>3</v>
      </c>
      <c r="AF3" s="217" t="s">
        <v>313</v>
      </c>
      <c r="AG3" s="241">
        <v>3</v>
      </c>
      <c r="AH3" s="241" t="s">
        <v>289</v>
      </c>
      <c r="AI3" s="242"/>
      <c r="AJ3" s="242"/>
      <c r="AK3" s="241">
        <v>3</v>
      </c>
      <c r="AL3" s="242" t="s">
        <v>290</v>
      </c>
      <c r="AQ3" s="164"/>
      <c r="AR3" s="164"/>
      <c r="AS3" s="164"/>
      <c r="AT3" s="164"/>
      <c r="AU3" s="164"/>
      <c r="AV3" s="164"/>
      <c r="AW3" s="164"/>
      <c r="AX3" s="164"/>
      <c r="AY3" s="164"/>
      <c r="AZ3" s="164"/>
    </row>
    <row r="4" spans="1:52" ht="12" customHeight="1">
      <c r="A4" s="29"/>
      <c r="B4" s="29"/>
      <c r="C4" s="29"/>
      <c r="D4" s="29"/>
      <c r="E4" s="29"/>
      <c r="F4" s="29"/>
      <c r="G4" s="29"/>
      <c r="H4" s="29"/>
      <c r="I4" s="53"/>
      <c r="AB4" s="243"/>
      <c r="AC4" s="244"/>
      <c r="AE4" s="240">
        <v>4</v>
      </c>
      <c r="AF4" s="217" t="s">
        <v>314</v>
      </c>
      <c r="AG4" s="241">
        <v>4</v>
      </c>
      <c r="AH4" s="241" t="s">
        <v>291</v>
      </c>
      <c r="AI4" s="242"/>
      <c r="AJ4" s="242"/>
      <c r="AK4" s="241">
        <v>4</v>
      </c>
      <c r="AL4" s="242" t="s">
        <v>292</v>
      </c>
      <c r="AQ4" s="164"/>
      <c r="AR4" s="164"/>
      <c r="AS4" s="164"/>
      <c r="AT4" s="164"/>
      <c r="AU4" s="164"/>
      <c r="AV4" s="164"/>
      <c r="AW4" s="164"/>
      <c r="AX4" s="164"/>
      <c r="AY4" s="164"/>
      <c r="AZ4" s="164"/>
    </row>
    <row r="5" spans="1:52" ht="20.100000000000001" customHeight="1">
      <c r="A5" s="39" t="s">
        <v>310</v>
      </c>
      <c r="B5" s="39"/>
      <c r="C5" s="1052"/>
      <c r="D5" s="1052"/>
      <c r="E5" s="1052"/>
      <c r="F5" s="1052"/>
      <c r="G5" s="39"/>
      <c r="H5" s="39"/>
      <c r="AB5" s="243"/>
      <c r="AC5" s="244"/>
      <c r="AE5" s="240">
        <v>5</v>
      </c>
      <c r="AF5" s="217" t="s">
        <v>315</v>
      </c>
      <c r="AG5" s="241">
        <v>5</v>
      </c>
      <c r="AH5" s="241" t="s">
        <v>291</v>
      </c>
      <c r="AI5" s="242"/>
      <c r="AJ5" s="242"/>
      <c r="AK5" s="241">
        <v>5</v>
      </c>
      <c r="AL5" s="242" t="s">
        <v>293</v>
      </c>
      <c r="AQ5" s="164"/>
      <c r="AR5" s="164"/>
      <c r="AS5" s="164"/>
      <c r="AT5" s="164"/>
      <c r="AU5" s="164"/>
      <c r="AV5" s="164"/>
      <c r="AW5" s="164"/>
      <c r="AX5" s="164"/>
      <c r="AY5" s="164"/>
      <c r="AZ5" s="164"/>
    </row>
    <row r="6" spans="1:52" ht="20.100000000000001" customHeight="1">
      <c r="A6" s="39" t="s">
        <v>6</v>
      </c>
      <c r="B6" s="1053" t="str">
        <f>'Attach 3(JV)'!B24</f>
        <v/>
      </c>
      <c r="C6" s="1053"/>
      <c r="AB6" s="243"/>
      <c r="AC6" s="244"/>
      <c r="AE6" s="240">
        <v>6</v>
      </c>
      <c r="AF6" s="217" t="s">
        <v>316</v>
      </c>
      <c r="AG6" s="241">
        <v>6</v>
      </c>
      <c r="AH6" s="241" t="s">
        <v>291</v>
      </c>
      <c r="AI6" s="245" t="e">
        <f>DAY(B6)</f>
        <v>#VALUE!</v>
      </c>
      <c r="AJ6" s="242"/>
      <c r="AK6" s="241">
        <v>6</v>
      </c>
      <c r="AL6" s="242" t="s">
        <v>294</v>
      </c>
      <c r="AQ6" s="164"/>
      <c r="AR6" s="164"/>
      <c r="AS6" s="164"/>
      <c r="AT6" s="164"/>
      <c r="AU6" s="164"/>
      <c r="AV6" s="164"/>
      <c r="AW6" s="164"/>
      <c r="AX6" s="164"/>
      <c r="AY6" s="164"/>
      <c r="AZ6" s="164"/>
    </row>
    <row r="7" spans="1:52" ht="20.100000000000001" customHeight="1">
      <c r="A7" s="39"/>
      <c r="B7" s="76"/>
      <c r="C7" s="76"/>
      <c r="AB7" s="243"/>
      <c r="AC7" s="244"/>
      <c r="AE7" s="240">
        <v>7</v>
      </c>
      <c r="AF7" s="217" t="s">
        <v>317</v>
      </c>
      <c r="AG7" s="241">
        <v>7</v>
      </c>
      <c r="AH7" s="241" t="s">
        <v>291</v>
      </c>
      <c r="AI7" s="245" t="e">
        <f>MONTH(B6)</f>
        <v>#VALUE!</v>
      </c>
      <c r="AJ7" s="242"/>
      <c r="AK7" s="241">
        <v>7</v>
      </c>
      <c r="AL7" s="242" t="s">
        <v>295</v>
      </c>
      <c r="AQ7" s="164"/>
      <c r="AR7" s="164"/>
      <c r="AS7" s="164"/>
      <c r="AT7" s="164"/>
      <c r="AU7" s="164"/>
      <c r="AV7" s="164"/>
      <c r="AW7" s="164"/>
      <c r="AX7" s="164"/>
      <c r="AY7" s="164"/>
      <c r="AZ7" s="164"/>
    </row>
    <row r="8" spans="1:52" ht="20.100000000000001" customHeight="1">
      <c r="A8" s="64" t="str">
        <f>'Attach 3(JV)'!E7</f>
        <v>To:</v>
      </c>
      <c r="B8" s="15"/>
      <c r="F8" s="33"/>
      <c r="G8" s="33"/>
      <c r="H8" s="33"/>
      <c r="AB8" s="243"/>
      <c r="AC8" s="244"/>
      <c r="AE8" s="240">
        <v>8</v>
      </c>
      <c r="AF8" s="217" t="s">
        <v>318</v>
      </c>
      <c r="AG8" s="241">
        <v>8</v>
      </c>
      <c r="AH8" s="241" t="s">
        <v>291</v>
      </c>
      <c r="AI8" s="245" t="e">
        <f>LOOKUP(AI7,AK1:AK12,AL1:AL12)</f>
        <v>#VALUE!</v>
      </c>
      <c r="AJ8" s="242"/>
      <c r="AK8" s="241">
        <v>8</v>
      </c>
      <c r="AL8" s="242" t="s">
        <v>296</v>
      </c>
      <c r="AQ8" s="164"/>
      <c r="AR8" s="164"/>
      <c r="AS8" s="164"/>
      <c r="AT8" s="164"/>
      <c r="AU8" s="164"/>
      <c r="AV8" s="164"/>
      <c r="AW8" s="164"/>
      <c r="AX8" s="164"/>
      <c r="AY8" s="164"/>
      <c r="AZ8" s="164"/>
    </row>
    <row r="9" spans="1:52" ht="20.100000000000001" customHeight="1">
      <c r="A9" s="64" t="str">
        <f>'Attach 3(JV)'!E8</f>
        <v>Contract Services</v>
      </c>
      <c r="B9" s="16"/>
      <c r="F9" s="33"/>
      <c r="G9" s="33"/>
      <c r="H9" s="33"/>
      <c r="AB9" s="243"/>
      <c r="AC9" s="244"/>
      <c r="AE9" s="240">
        <v>9</v>
      </c>
      <c r="AF9" s="217" t="s">
        <v>319</v>
      </c>
      <c r="AG9" s="241">
        <v>9</v>
      </c>
      <c r="AH9" s="241" t="s">
        <v>291</v>
      </c>
      <c r="AI9" s="245" t="e">
        <f>YEAR(B6)</f>
        <v>#VALUE!</v>
      </c>
      <c r="AJ9" s="242"/>
      <c r="AK9" s="241">
        <v>9</v>
      </c>
      <c r="AL9" s="242" t="s">
        <v>297</v>
      </c>
      <c r="AQ9" s="164"/>
      <c r="AR9" s="164"/>
      <c r="AS9" s="164"/>
      <c r="AT9" s="164"/>
      <c r="AU9" s="164"/>
      <c r="AV9" s="164"/>
      <c r="AW9" s="164"/>
      <c r="AX9" s="164"/>
      <c r="AY9" s="164"/>
      <c r="AZ9" s="164"/>
    </row>
    <row r="10" spans="1:52" ht="20.100000000000001" customHeight="1">
      <c r="A10" s="64" t="str">
        <f>'Attach 3(JV)'!E9</f>
        <v>Power Grid Corporation of India Ltd.,</v>
      </c>
      <c r="B10" s="16"/>
      <c r="F10" s="33"/>
      <c r="G10" s="33"/>
      <c r="H10" s="33"/>
      <c r="AB10" s="243"/>
      <c r="AC10" s="244"/>
      <c r="AE10" s="240">
        <v>10</v>
      </c>
      <c r="AF10" s="217" t="s">
        <v>320</v>
      </c>
      <c r="AG10" s="241">
        <v>10</v>
      </c>
      <c r="AH10" s="241" t="s">
        <v>291</v>
      </c>
      <c r="AI10" s="242"/>
      <c r="AJ10" s="242"/>
      <c r="AK10" s="241">
        <v>10</v>
      </c>
      <c r="AL10" s="242" t="s">
        <v>298</v>
      </c>
      <c r="AQ10" s="164"/>
      <c r="AR10" s="164"/>
      <c r="AS10" s="164"/>
      <c r="AT10" s="164"/>
      <c r="AU10" s="164"/>
      <c r="AV10" s="164"/>
      <c r="AW10" s="164"/>
      <c r="AX10" s="164"/>
      <c r="AY10" s="164"/>
      <c r="AZ10" s="164"/>
    </row>
    <row r="11" spans="1:52" ht="20.100000000000001" customHeight="1">
      <c r="A11" s="64" t="str">
        <f>'Attach 3(JV)'!E10</f>
        <v>"Saudamini", Plot No. 2, Sector 29</v>
      </c>
      <c r="B11" s="16"/>
      <c r="F11" s="33"/>
      <c r="G11" s="33"/>
      <c r="H11" s="33"/>
      <c r="AB11" s="243"/>
      <c r="AC11" s="244"/>
      <c r="AE11" s="240">
        <v>11</v>
      </c>
      <c r="AF11" s="217" t="s">
        <v>321</v>
      </c>
      <c r="AG11" s="241">
        <v>11</v>
      </c>
      <c r="AH11" s="241" t="s">
        <v>291</v>
      </c>
      <c r="AI11" s="242"/>
      <c r="AJ11" s="242"/>
      <c r="AK11" s="241">
        <v>11</v>
      </c>
      <c r="AL11" s="242" t="s">
        <v>299</v>
      </c>
      <c r="AQ11" s="164"/>
      <c r="AR11" s="164"/>
      <c r="AS11" s="164"/>
      <c r="AT11" s="164"/>
      <c r="AU11" s="164"/>
      <c r="AV11" s="164"/>
      <c r="AW11" s="164"/>
      <c r="AX11" s="164"/>
      <c r="AY11" s="164"/>
      <c r="AZ11" s="164"/>
    </row>
    <row r="12" spans="1:52" ht="20.100000000000001" customHeight="1">
      <c r="A12" s="64" t="str">
        <f>'Attach 3(JV)'!E11</f>
        <v>Gurgaon (Haryana) - 122001</v>
      </c>
      <c r="B12" s="16"/>
      <c r="F12" s="33"/>
      <c r="G12" s="33"/>
      <c r="H12" s="33"/>
      <c r="AB12" s="243"/>
      <c r="AC12" s="244"/>
      <c r="AE12" s="240">
        <v>12</v>
      </c>
      <c r="AF12" s="217" t="s">
        <v>322</v>
      </c>
      <c r="AG12" s="241">
        <v>12</v>
      </c>
      <c r="AH12" s="241" t="s">
        <v>291</v>
      </c>
      <c r="AI12" s="242"/>
      <c r="AJ12" s="242"/>
      <c r="AK12" s="241">
        <v>12</v>
      </c>
      <c r="AL12" s="242" t="s">
        <v>300</v>
      </c>
      <c r="AQ12" s="164"/>
      <c r="AR12" s="164"/>
      <c r="AS12" s="164"/>
      <c r="AT12" s="164"/>
      <c r="AU12" s="164"/>
      <c r="AV12" s="164"/>
      <c r="AW12" s="164"/>
      <c r="AX12" s="164"/>
      <c r="AY12" s="164"/>
      <c r="AZ12" s="164"/>
    </row>
    <row r="13" spans="1:52" ht="20.100000000000001" customHeight="1">
      <c r="A13" s="64"/>
      <c r="B13" s="16"/>
      <c r="F13" s="33"/>
      <c r="G13" s="33"/>
      <c r="H13" s="33"/>
      <c r="AB13" s="243"/>
      <c r="AC13" s="244"/>
      <c r="AE13" s="240">
        <v>13</v>
      </c>
      <c r="AF13" s="217" t="s">
        <v>323</v>
      </c>
      <c r="AG13" s="241">
        <v>13</v>
      </c>
      <c r="AH13" s="241" t="s">
        <v>291</v>
      </c>
      <c r="AI13" s="242"/>
      <c r="AJ13" s="242"/>
      <c r="AK13" s="242"/>
      <c r="AL13" s="242"/>
      <c r="AQ13" s="164"/>
      <c r="AR13" s="164"/>
      <c r="AS13" s="164"/>
      <c r="AT13" s="164"/>
      <c r="AU13" s="164"/>
      <c r="AV13" s="164"/>
      <c r="AW13" s="164"/>
      <c r="AX13" s="164"/>
      <c r="AY13" s="164"/>
      <c r="AZ13" s="164"/>
    </row>
    <row r="14" spans="1:52" ht="12" customHeight="1">
      <c r="A14" s="39"/>
      <c r="B14" s="39"/>
      <c r="F14" s="33"/>
      <c r="G14" s="33"/>
      <c r="H14" s="33"/>
      <c r="AB14" s="243"/>
      <c r="AC14" s="244"/>
      <c r="AE14" s="240">
        <v>14</v>
      </c>
      <c r="AF14" s="217" t="s">
        <v>324</v>
      </c>
      <c r="AG14" s="241">
        <v>14</v>
      </c>
      <c r="AH14" s="241" t="s">
        <v>291</v>
      </c>
      <c r="AI14" s="242"/>
      <c r="AJ14" s="242"/>
      <c r="AK14" s="242"/>
      <c r="AL14" s="242"/>
      <c r="AQ14" s="164"/>
      <c r="AR14" s="164"/>
      <c r="AS14" s="164"/>
      <c r="AT14" s="164"/>
      <c r="AU14" s="164"/>
      <c r="AV14" s="164"/>
      <c r="AW14" s="164"/>
      <c r="AX14" s="164"/>
      <c r="AY14" s="164"/>
      <c r="AZ14" s="164"/>
    </row>
    <row r="15" spans="1:52" ht="30.75" customHeight="1">
      <c r="A15" s="368" t="s">
        <v>332</v>
      </c>
      <c r="B15" s="68"/>
      <c r="C15" s="1054" t="str">
        <f>Basic!B1</f>
        <v>Package P01 for Development of Pole Structures for 765 kV D/C Transmission Lines.</v>
      </c>
      <c r="D15" s="1054"/>
      <c r="E15" s="1054"/>
      <c r="F15" s="1054"/>
      <c r="G15" s="33"/>
      <c r="H15" s="33"/>
      <c r="AB15" s="243"/>
      <c r="AC15" s="244"/>
      <c r="AE15" s="240">
        <v>15</v>
      </c>
      <c r="AF15" s="217" t="s">
        <v>325</v>
      </c>
      <c r="AG15" s="241">
        <v>15</v>
      </c>
      <c r="AH15" s="241" t="s">
        <v>291</v>
      </c>
      <c r="AI15" s="242"/>
      <c r="AJ15" s="242"/>
      <c r="AK15" s="242"/>
      <c r="AL15" s="242"/>
      <c r="AQ15" s="164"/>
      <c r="AR15" s="164"/>
      <c r="AS15" s="164"/>
      <c r="AT15" s="164"/>
      <c r="AU15" s="164"/>
      <c r="AV15" s="164"/>
      <c r="AW15" s="164"/>
      <c r="AX15" s="164"/>
      <c r="AY15" s="164"/>
      <c r="AZ15" s="164"/>
    </row>
    <row r="16" spans="1:52" ht="30" customHeight="1">
      <c r="A16" s="30" t="s">
        <v>56</v>
      </c>
      <c r="C16" s="33"/>
      <c r="D16" s="33"/>
      <c r="E16" s="33"/>
      <c r="F16" s="33"/>
      <c r="G16" s="1058" t="s">
        <v>165</v>
      </c>
      <c r="H16" s="1058"/>
      <c r="P16" s="62">
        <f>'Names of Bidder'!I4</f>
        <v>0</v>
      </c>
      <c r="AB16" s="243"/>
      <c r="AC16" s="244"/>
      <c r="AE16" s="240">
        <v>16</v>
      </c>
      <c r="AF16" s="217" t="s">
        <v>326</v>
      </c>
      <c r="AG16" s="241">
        <v>16</v>
      </c>
      <c r="AH16" s="241" t="s">
        <v>291</v>
      </c>
      <c r="AI16" s="242"/>
      <c r="AJ16" s="242"/>
      <c r="AK16" s="242"/>
      <c r="AL16" s="242"/>
      <c r="AQ16" s="164"/>
      <c r="AR16" s="164"/>
      <c r="AS16" s="164"/>
      <c r="AT16" s="164"/>
      <c r="AU16" s="164"/>
      <c r="AV16" s="164"/>
      <c r="AW16" s="164"/>
      <c r="AX16" s="164"/>
      <c r="AY16" s="164"/>
      <c r="AZ16" s="164"/>
    </row>
    <row r="17" spans="1:52" s="25" customFormat="1" ht="171.75" customHeight="1">
      <c r="A17" s="80">
        <v>1</v>
      </c>
      <c r="B17" s="1042" t="str">
        <f>"Having examined the Bidding Documents, including Amendment Nos. " &amp; G17 &amp; " dated "&amp; TEXT(H17, "dd/mm/yyyy") &amp; AB17</f>
        <v xml:space="preserve">Having examined the Bidding Documents, including Amendment Nos. ...[Enter the Amendment]… dated …[Enter the Date in dd-mm-yyyy]… the receipt of which is hereby acknowledged, we the undersigned, offer to design, manufacture, test, deliver, install and commission (including carrying out Trial operation, Performance &amp; Guarantee Test as per the provision of Technical Specification) the Facilities under the above-named package in full conformity with the said Bidding Documents. In accordance with ITB Clause 9.1 of the Bidding Documents, as per which the bid shall be submitted by the bidder under “Single Stage - Two Envelope” procedure of bidding. Accordingly, we hereby submit our Bid, in two envelopes i.e. First Envelope – Techno – Commercial Part &amp; Second Envelope - Price Part (to be opened subsequently). </v>
      </c>
      <c r="C17" s="1042"/>
      <c r="D17" s="1042"/>
      <c r="E17" s="1042"/>
      <c r="F17" s="1042"/>
      <c r="G17" s="327" t="s">
        <v>450</v>
      </c>
      <c r="H17" s="328" t="s">
        <v>451</v>
      </c>
      <c r="I17" s="214"/>
      <c r="J17" s="62"/>
      <c r="K17" s="62"/>
      <c r="L17" s="62"/>
      <c r="M17" s="62"/>
      <c r="N17" s="62"/>
      <c r="O17" s="62"/>
      <c r="P17" s="62"/>
      <c r="Q17" s="62"/>
      <c r="R17" s="62"/>
      <c r="S17" s="62"/>
      <c r="T17" s="62"/>
      <c r="U17" s="62"/>
      <c r="V17" s="62"/>
      <c r="W17" s="62"/>
      <c r="X17" s="62"/>
      <c r="Y17" s="62"/>
      <c r="Z17" s="67"/>
      <c r="AA17" s="67"/>
      <c r="AB17" s="246" t="s">
        <v>333</v>
      </c>
      <c r="AC17" s="65"/>
      <c r="AD17" s="247"/>
      <c r="AE17" s="240">
        <v>17</v>
      </c>
      <c r="AF17" s="62" t="s">
        <v>327</v>
      </c>
      <c r="AG17" s="241">
        <v>17</v>
      </c>
      <c r="AH17" s="241" t="s">
        <v>291</v>
      </c>
      <c r="AI17" s="242"/>
      <c r="AJ17" s="242"/>
      <c r="AK17" s="242"/>
      <c r="AL17" s="242"/>
      <c r="AM17" s="62"/>
      <c r="AN17" s="62"/>
      <c r="AO17" s="62"/>
      <c r="AP17" s="62"/>
      <c r="AQ17" s="161"/>
      <c r="AR17" s="161"/>
      <c r="AS17" s="161"/>
      <c r="AT17" s="161"/>
      <c r="AU17" s="161"/>
      <c r="AV17" s="161"/>
      <c r="AW17" s="161"/>
      <c r="AX17" s="161"/>
      <c r="AY17" s="161"/>
      <c r="AZ17" s="161"/>
    </row>
    <row r="18" spans="1:52" s="25" customFormat="1" ht="43.5" customHeight="1">
      <c r="A18" s="80"/>
      <c r="B18" s="1060" t="s">
        <v>523</v>
      </c>
      <c r="C18" s="1060"/>
      <c r="D18" s="1060"/>
      <c r="E18" s="1060"/>
      <c r="F18" s="1060"/>
      <c r="G18" s="359"/>
      <c r="H18" s="360"/>
      <c r="I18" s="214"/>
      <c r="J18" s="62"/>
      <c r="K18" s="62"/>
      <c r="L18" s="62"/>
      <c r="M18" s="62"/>
      <c r="N18" s="62"/>
      <c r="O18" s="62"/>
      <c r="P18" s="62"/>
      <c r="Q18" s="62"/>
      <c r="R18" s="62"/>
      <c r="S18" s="62"/>
      <c r="T18" s="62"/>
      <c r="U18" s="62"/>
      <c r="V18" s="62"/>
      <c r="W18" s="62"/>
      <c r="X18" s="62"/>
      <c r="Y18" s="62"/>
      <c r="Z18" s="67"/>
      <c r="AA18" s="67"/>
      <c r="AB18" s="246"/>
      <c r="AC18" s="65"/>
      <c r="AD18" s="247"/>
      <c r="AE18" s="240"/>
      <c r="AF18" s="62"/>
      <c r="AG18" s="241"/>
      <c r="AH18" s="241"/>
      <c r="AI18" s="242"/>
      <c r="AJ18" s="242"/>
      <c r="AK18" s="242"/>
      <c r="AL18" s="242"/>
      <c r="AM18" s="62"/>
      <c r="AN18" s="62"/>
      <c r="AO18" s="62"/>
      <c r="AP18" s="62"/>
      <c r="AQ18" s="161"/>
      <c r="AR18" s="161"/>
      <c r="AS18" s="161"/>
      <c r="AT18" s="161"/>
      <c r="AU18" s="161"/>
      <c r="AV18" s="161"/>
      <c r="AW18" s="161"/>
      <c r="AX18" s="161"/>
      <c r="AY18" s="161"/>
      <c r="AZ18" s="161"/>
    </row>
    <row r="19" spans="1:52" s="25" customFormat="1" ht="54.75" customHeight="1">
      <c r="A19" s="80">
        <v>1.1000000000000001</v>
      </c>
      <c r="B19" s="1060" t="s">
        <v>547</v>
      </c>
      <c r="C19" s="1060"/>
      <c r="D19" s="1060"/>
      <c r="E19" s="1060"/>
      <c r="F19" s="1060"/>
      <c r="G19" s="554"/>
      <c r="H19" s="554"/>
      <c r="I19" s="554"/>
      <c r="J19" s="70"/>
      <c r="K19" s="62"/>
      <c r="L19" s="62"/>
      <c r="M19" s="62"/>
      <c r="N19" s="62"/>
      <c r="O19" s="62"/>
      <c r="P19" s="62"/>
      <c r="Q19" s="62"/>
      <c r="R19" s="62"/>
      <c r="S19" s="62"/>
      <c r="T19" s="62"/>
      <c r="U19" s="62"/>
      <c r="V19" s="62"/>
      <c r="W19" s="62"/>
      <c r="X19" s="62"/>
      <c r="Y19" s="62"/>
      <c r="Z19" s="67"/>
      <c r="AA19" s="67"/>
      <c r="AB19" s="246"/>
      <c r="AC19" s="65"/>
      <c r="AD19" s="247"/>
      <c r="AE19" s="240"/>
      <c r="AF19" s="62"/>
      <c r="AG19" s="241"/>
      <c r="AH19" s="241"/>
      <c r="AI19" s="242"/>
      <c r="AJ19" s="242"/>
      <c r="AK19" s="242"/>
      <c r="AL19" s="242"/>
      <c r="AM19" s="62"/>
      <c r="AN19" s="62"/>
      <c r="AO19" s="62"/>
      <c r="AP19" s="62"/>
      <c r="AQ19" s="161"/>
      <c r="AR19" s="161"/>
      <c r="AS19" s="161"/>
      <c r="AT19" s="161"/>
      <c r="AU19" s="161"/>
      <c r="AV19" s="161"/>
      <c r="AW19" s="161"/>
      <c r="AX19" s="161"/>
      <c r="AY19" s="161"/>
      <c r="AZ19" s="161"/>
    </row>
    <row r="20" spans="1:52" ht="21" customHeight="1">
      <c r="A20" s="80">
        <v>2</v>
      </c>
      <c r="B20" s="81" t="s">
        <v>57</v>
      </c>
      <c r="C20" s="33"/>
      <c r="D20" s="33"/>
      <c r="E20" s="33"/>
      <c r="F20" s="33"/>
      <c r="G20" s="33"/>
      <c r="H20" s="33"/>
      <c r="AB20" s="243"/>
      <c r="AC20" s="244" t="s">
        <v>334</v>
      </c>
      <c r="AE20" s="240">
        <v>18</v>
      </c>
      <c r="AF20" s="217" t="s">
        <v>328</v>
      </c>
      <c r="AG20" s="241">
        <v>18</v>
      </c>
      <c r="AH20" s="241" t="s">
        <v>291</v>
      </c>
      <c r="AI20" s="242"/>
      <c r="AJ20" s="242"/>
      <c r="AK20" s="242"/>
      <c r="AL20" s="242"/>
      <c r="AQ20" s="164"/>
      <c r="AR20" s="164"/>
      <c r="AS20" s="164"/>
      <c r="AT20" s="164"/>
      <c r="AU20" s="164"/>
      <c r="AV20" s="164"/>
      <c r="AW20" s="164"/>
      <c r="AX20" s="164"/>
      <c r="AY20" s="164"/>
      <c r="AZ20" s="164"/>
    </row>
    <row r="21" spans="1:52" s="25" customFormat="1" ht="43.5" customHeight="1">
      <c r="A21" s="30"/>
      <c r="B21" s="618" t="s">
        <v>59</v>
      </c>
      <c r="C21" s="618"/>
      <c r="D21" s="618"/>
      <c r="E21" s="618"/>
      <c r="F21" s="618"/>
      <c r="G21" s="108"/>
      <c r="H21" s="108"/>
      <c r="I21" s="108"/>
      <c r="J21" s="67"/>
      <c r="K21" s="564"/>
      <c r="L21" s="564"/>
      <c r="M21" s="62"/>
      <c r="N21" s="62"/>
      <c r="O21" s="62"/>
      <c r="P21" s="62"/>
      <c r="Q21" s="62"/>
      <c r="R21" s="62"/>
      <c r="S21" s="62"/>
      <c r="T21" s="62"/>
      <c r="U21" s="62"/>
      <c r="V21" s="62"/>
      <c r="W21" s="62"/>
      <c r="X21" s="62"/>
      <c r="Y21" s="62"/>
      <c r="Z21" s="62"/>
      <c r="AA21" s="62"/>
      <c r="AB21" s="243"/>
      <c r="AC21" s="244" t="s">
        <v>335</v>
      </c>
      <c r="AD21" s="240"/>
      <c r="AE21" s="240">
        <v>19</v>
      </c>
      <c r="AF21" s="62" t="s">
        <v>329</v>
      </c>
      <c r="AG21" s="241">
        <v>19</v>
      </c>
      <c r="AH21" s="241" t="s">
        <v>291</v>
      </c>
      <c r="AI21" s="248"/>
      <c r="AJ21" s="248"/>
      <c r="AK21" s="248"/>
      <c r="AL21" s="248"/>
      <c r="AM21" s="62"/>
      <c r="AN21" s="62"/>
      <c r="AO21" s="62"/>
      <c r="AP21" s="62"/>
      <c r="AQ21" s="161"/>
      <c r="AR21" s="161"/>
      <c r="AS21" s="161"/>
      <c r="AT21" s="161"/>
      <c r="AU21" s="161"/>
      <c r="AV21" s="161"/>
      <c r="AW21" s="161"/>
      <c r="AX21" s="161"/>
      <c r="AY21" s="161"/>
      <c r="AZ21" s="161"/>
    </row>
    <row r="22" spans="1:52" s="25" customFormat="1" ht="61.5" hidden="1" customHeight="1">
      <c r="A22" s="30"/>
      <c r="B22" s="68"/>
      <c r="C22" s="33"/>
      <c r="D22" s="1059"/>
      <c r="E22" s="1059"/>
      <c r="F22" s="1059"/>
      <c r="G22" s="561" t="s">
        <v>337</v>
      </c>
      <c r="H22" s="562" t="s">
        <v>664</v>
      </c>
      <c r="I22" s="563"/>
      <c r="J22" s="562"/>
      <c r="K22" s="562"/>
      <c r="L22" s="562"/>
      <c r="M22" s="280"/>
      <c r="N22" s="240"/>
      <c r="O22" s="240"/>
      <c r="P22" s="240"/>
      <c r="Q22" s="240"/>
      <c r="R22" s="240"/>
      <c r="S22" s="240"/>
      <c r="T22" s="240"/>
      <c r="U22" s="240"/>
      <c r="V22" s="240"/>
      <c r="W22" s="240"/>
      <c r="X22" s="240"/>
      <c r="Y22" s="240"/>
      <c r="Z22" s="62"/>
      <c r="AA22" s="62"/>
      <c r="AB22" s="243"/>
      <c r="AC22" s="244" t="s">
        <v>336</v>
      </c>
      <c r="AD22" s="240" t="str">
        <f>IF(ISERROR(LOOKUP(J22,AE1:AE22,AF1:AF22)), "Zero", LOOKUP(J22,AE1:AE22,AF1:AF22))</f>
        <v>Zero</v>
      </c>
      <c r="AE22" s="240">
        <v>20</v>
      </c>
      <c r="AF22" s="62" t="s">
        <v>330</v>
      </c>
      <c r="AG22" s="241">
        <v>20</v>
      </c>
      <c r="AH22" s="241" t="s">
        <v>291</v>
      </c>
      <c r="AI22" s="242"/>
      <c r="AJ22" s="242"/>
      <c r="AK22" s="242"/>
      <c r="AL22" s="242"/>
      <c r="AM22" s="62"/>
      <c r="AN22" s="62"/>
      <c r="AO22" s="62"/>
      <c r="AP22" s="62"/>
      <c r="AQ22" s="161"/>
      <c r="AR22" s="161"/>
      <c r="AS22" s="161"/>
      <c r="AT22" s="161"/>
      <c r="AU22" s="161"/>
      <c r="AV22" s="161"/>
      <c r="AW22" s="161"/>
      <c r="AX22" s="161"/>
      <c r="AY22" s="161"/>
      <c r="AZ22" s="161"/>
    </row>
    <row r="23" spans="1:52" s="25" customFormat="1" ht="61.5" hidden="1" customHeight="1">
      <c r="A23" s="30"/>
      <c r="B23" s="68"/>
      <c r="C23" s="33"/>
      <c r="D23" s="1055"/>
      <c r="E23" s="1055"/>
      <c r="F23" s="1055"/>
      <c r="G23" s="108"/>
      <c r="H23" s="108"/>
      <c r="I23" s="108"/>
      <c r="J23" s="108"/>
      <c r="K23" s="240"/>
      <c r="L23" s="240"/>
      <c r="M23" s="280"/>
      <c r="N23" s="240"/>
      <c r="O23" s="240"/>
      <c r="P23" s="240"/>
      <c r="Q23" s="240"/>
      <c r="R23" s="240"/>
      <c r="S23" s="240"/>
      <c r="T23" s="240"/>
      <c r="U23" s="240"/>
      <c r="V23" s="240"/>
      <c r="W23" s="240"/>
      <c r="X23" s="240"/>
      <c r="Y23" s="240"/>
      <c r="Z23" s="62"/>
      <c r="AA23" s="62"/>
      <c r="AB23" s="243"/>
      <c r="AC23" s="244"/>
      <c r="AD23" s="240"/>
      <c r="AE23" s="240"/>
      <c r="AF23" s="62"/>
      <c r="AG23" s="241"/>
      <c r="AH23" s="241"/>
      <c r="AI23" s="242"/>
      <c r="AJ23" s="242"/>
      <c r="AK23" s="242"/>
      <c r="AL23" s="242"/>
      <c r="AM23" s="62"/>
      <c r="AN23" s="62"/>
      <c r="AO23" s="62"/>
      <c r="AP23" s="62"/>
      <c r="AQ23" s="161"/>
      <c r="AR23" s="161"/>
      <c r="AS23" s="161"/>
      <c r="AT23" s="161"/>
      <c r="AU23" s="161"/>
      <c r="AV23" s="161"/>
      <c r="AW23" s="161"/>
      <c r="AX23" s="161"/>
      <c r="AY23" s="161"/>
      <c r="AZ23" s="161"/>
    </row>
    <row r="24" spans="1:52" s="25" customFormat="1" ht="48" customHeight="1">
      <c r="A24" s="30"/>
      <c r="B24" s="368" t="str">
        <f>"(a) Attachment 1(" &amp; Basic!$B$2 &amp; ") :"</f>
        <v>(a) Attachment 1(P01) :</v>
      </c>
      <c r="C24" s="36"/>
      <c r="D24" s="1056" t="s">
        <v>674</v>
      </c>
      <c r="E24" s="1057"/>
      <c r="F24" s="1057"/>
      <c r="G24" s="1061"/>
      <c r="H24" s="1061"/>
      <c r="I24" s="1061"/>
      <c r="J24" s="1061"/>
      <c r="K24" s="240"/>
      <c r="L24" s="240"/>
      <c r="M24" s="280"/>
      <c r="N24" s="240"/>
      <c r="O24" s="240"/>
      <c r="P24" s="240"/>
      <c r="Q24" s="240"/>
      <c r="R24" s="240"/>
      <c r="S24" s="240"/>
      <c r="T24" s="240"/>
      <c r="U24" s="240"/>
      <c r="V24" s="240"/>
      <c r="W24" s="240"/>
      <c r="X24" s="240"/>
      <c r="Y24" s="240"/>
      <c r="Z24" s="62"/>
      <c r="AA24" s="62"/>
      <c r="AB24" s="243"/>
      <c r="AC24" s="244"/>
      <c r="AD24" s="240"/>
      <c r="AE24" s="240"/>
      <c r="AF24" s="62"/>
      <c r="AG24" s="241"/>
      <c r="AH24" s="241"/>
      <c r="AI24" s="242"/>
      <c r="AJ24" s="242"/>
      <c r="AK24" s="242"/>
      <c r="AL24" s="242"/>
      <c r="AM24" s="62"/>
      <c r="AN24" s="62"/>
      <c r="AO24" s="62"/>
      <c r="AP24" s="62"/>
      <c r="AQ24" s="161"/>
      <c r="AR24" s="161"/>
      <c r="AS24" s="161"/>
      <c r="AT24" s="161"/>
      <c r="AU24" s="161"/>
      <c r="AV24" s="161"/>
      <c r="AW24" s="161"/>
      <c r="AX24" s="161"/>
      <c r="AY24" s="161"/>
      <c r="AZ24" s="161"/>
    </row>
    <row r="25" spans="1:52" s="25" customFormat="1" ht="74.25" customHeight="1">
      <c r="A25" s="30"/>
      <c r="B25" s="68" t="str">
        <f>"(b) Attachment 2(" &amp; Basic!$B$2 &amp; ") :"</f>
        <v>(b) Attachment 2(P01) :</v>
      </c>
      <c r="C25" s="33"/>
      <c r="D25" s="1048" t="s">
        <v>60</v>
      </c>
      <c r="E25" s="1048"/>
      <c r="F25" s="1048"/>
      <c r="G25" s="1061"/>
      <c r="H25" s="1061"/>
      <c r="I25" s="1061"/>
      <c r="J25" s="1061"/>
      <c r="K25" s="62"/>
      <c r="L25" s="62"/>
      <c r="M25" s="62"/>
      <c r="N25" s="62"/>
      <c r="O25" s="62"/>
      <c r="P25" s="62"/>
      <c r="Q25" s="62"/>
      <c r="R25" s="62"/>
      <c r="S25" s="62"/>
      <c r="T25" s="62"/>
      <c r="U25" s="62"/>
      <c r="V25" s="62"/>
      <c r="W25" s="62"/>
      <c r="X25" s="62"/>
      <c r="Y25" s="62"/>
      <c r="Z25" s="62"/>
      <c r="AA25" s="62"/>
      <c r="AB25" s="243"/>
      <c r="AC25" s="244" t="s">
        <v>337</v>
      </c>
      <c r="AD25" s="240" t="str">
        <f>IF(J22 &gt; 9, "("&amp;J22&amp;")", "(0"&amp;J22&amp;")")</f>
        <v>(0)</v>
      </c>
      <c r="AE25" s="240"/>
      <c r="AF25" s="62"/>
      <c r="AG25" s="241">
        <v>21</v>
      </c>
      <c r="AH25" s="241" t="s">
        <v>106</v>
      </c>
      <c r="AI25" s="242"/>
      <c r="AJ25" s="242"/>
      <c r="AK25" s="242"/>
      <c r="AL25" s="242"/>
      <c r="AM25" s="62"/>
      <c r="AN25" s="62"/>
      <c r="AO25" s="62"/>
      <c r="AP25" s="62"/>
      <c r="AQ25" s="161"/>
      <c r="AR25" s="161"/>
      <c r="AS25" s="161"/>
      <c r="AT25" s="161"/>
      <c r="AU25" s="161"/>
      <c r="AV25" s="161"/>
      <c r="AW25" s="161"/>
      <c r="AX25" s="161"/>
      <c r="AY25" s="161"/>
      <c r="AZ25" s="161"/>
    </row>
    <row r="26" spans="1:52" s="25" customFormat="1" ht="78.75" customHeight="1">
      <c r="A26" s="30"/>
      <c r="B26" s="68" t="str">
        <f>"(c) Attachment 3(" &amp; Basic!$B$2 &amp; ") :"</f>
        <v>(c) Attachment 3(P01) :</v>
      </c>
      <c r="C26" s="33"/>
      <c r="D26" s="1048" t="s">
        <v>306</v>
      </c>
      <c r="E26" s="1048"/>
      <c r="F26" s="1048"/>
      <c r="G26" s="82"/>
      <c r="H26" s="82"/>
      <c r="I26" s="62"/>
      <c r="J26" s="62"/>
      <c r="K26" s="62"/>
      <c r="L26" s="62"/>
      <c r="M26" s="62"/>
      <c r="N26" s="62"/>
      <c r="O26" s="62"/>
      <c r="P26" s="62"/>
      <c r="Q26" s="62"/>
      <c r="R26" s="62"/>
      <c r="S26" s="62"/>
      <c r="T26" s="62"/>
      <c r="U26" s="62"/>
      <c r="V26" s="62"/>
      <c r="W26" s="62"/>
      <c r="X26" s="62"/>
      <c r="Y26" s="62"/>
      <c r="Z26" s="62"/>
      <c r="AA26" s="35"/>
      <c r="AB26" s="243"/>
      <c r="AC26" s="244"/>
      <c r="AD26" s="240"/>
      <c r="AE26" s="240"/>
      <c r="AF26" s="62"/>
      <c r="AG26" s="241">
        <v>22</v>
      </c>
      <c r="AH26" s="241" t="s">
        <v>291</v>
      </c>
      <c r="AI26" s="242"/>
      <c r="AJ26" s="242"/>
      <c r="AK26" s="242"/>
      <c r="AL26" s="242"/>
      <c r="AM26" s="62"/>
      <c r="AN26" s="62"/>
      <c r="AO26" s="62"/>
      <c r="AP26" s="62"/>
      <c r="AQ26" s="161"/>
      <c r="AR26" s="161"/>
      <c r="AS26" s="161"/>
      <c r="AT26" s="161"/>
      <c r="AU26" s="161"/>
      <c r="AV26" s="161"/>
      <c r="AW26" s="161"/>
      <c r="AX26" s="161"/>
      <c r="AY26" s="161"/>
      <c r="AZ26" s="161"/>
    </row>
    <row r="27" spans="1:52" s="25" customFormat="1" ht="58.5" customHeight="1">
      <c r="A27" s="30"/>
      <c r="B27" s="30"/>
      <c r="C27" s="30"/>
      <c r="D27" s="1048" t="s">
        <v>163</v>
      </c>
      <c r="E27" s="1048"/>
      <c r="F27" s="1048"/>
      <c r="G27" s="207"/>
      <c r="H27" s="281" t="str">
        <f>'Names of Bidder'!D9</f>
        <v>SOLE BIDDER</v>
      </c>
      <c r="I27" s="62"/>
      <c r="J27" s="70"/>
      <c r="K27" s="70"/>
      <c r="L27" s="70"/>
      <c r="M27" s="70"/>
      <c r="N27" s="70"/>
      <c r="O27" s="70"/>
      <c r="P27" s="70"/>
      <c r="Q27" s="70"/>
      <c r="R27" s="70"/>
      <c r="S27" s="70"/>
      <c r="T27" s="70"/>
      <c r="U27" s="70"/>
      <c r="V27" s="70"/>
      <c r="W27" s="70"/>
      <c r="X27" s="70"/>
      <c r="Y27" s="70"/>
      <c r="Z27" s="62"/>
      <c r="AA27" s="62"/>
      <c r="AB27" s="243"/>
      <c r="AC27" s="244" t="s">
        <v>338</v>
      </c>
      <c r="AD27" s="240"/>
      <c r="AE27" s="240"/>
      <c r="AF27" s="62"/>
      <c r="AG27" s="241">
        <v>23</v>
      </c>
      <c r="AH27" s="241" t="s">
        <v>291</v>
      </c>
      <c r="AI27" s="242"/>
      <c r="AJ27" s="242"/>
      <c r="AK27" s="242"/>
      <c r="AL27" s="242"/>
      <c r="AM27" s="62"/>
      <c r="AN27" s="62"/>
      <c r="AO27" s="62"/>
      <c r="AP27" s="62"/>
      <c r="AQ27" s="161"/>
      <c r="AR27" s="161"/>
      <c r="AS27" s="161"/>
      <c r="AT27" s="161"/>
      <c r="AU27" s="161"/>
      <c r="AV27" s="161"/>
      <c r="AW27" s="161"/>
      <c r="AX27" s="161"/>
      <c r="AY27" s="161"/>
      <c r="AZ27" s="161"/>
    </row>
    <row r="28" spans="1:52" s="25" customFormat="1" ht="48" customHeight="1">
      <c r="A28" s="30"/>
      <c r="B28" s="30"/>
      <c r="C28" s="30"/>
      <c r="D28" s="1048" t="s">
        <v>164</v>
      </c>
      <c r="E28" s="1048"/>
      <c r="F28" s="1048"/>
      <c r="G28" s="207">
        <v>0</v>
      </c>
      <c r="H28" s="281">
        <f>'Names of Bidder'!D10</f>
        <v>1</v>
      </c>
      <c r="I28" s="62"/>
      <c r="J28" s="215"/>
      <c r="K28" s="215"/>
      <c r="L28" s="215"/>
      <c r="M28" s="215"/>
      <c r="N28" s="215"/>
      <c r="O28" s="215"/>
      <c r="P28" s="215"/>
      <c r="Q28" s="215"/>
      <c r="R28" s="215"/>
      <c r="S28" s="215"/>
      <c r="T28" s="215"/>
      <c r="U28" s="215"/>
      <c r="V28" s="215"/>
      <c r="W28" s="215"/>
      <c r="X28" s="215"/>
      <c r="Y28" s="215"/>
      <c r="Z28" s="215"/>
      <c r="AA28" s="215"/>
      <c r="AB28" s="243"/>
      <c r="AC28" s="244" t="s">
        <v>339</v>
      </c>
      <c r="AD28" s="240"/>
      <c r="AE28" s="240"/>
      <c r="AF28" s="62"/>
      <c r="AG28" s="241">
        <v>24</v>
      </c>
      <c r="AH28" s="241" t="s">
        <v>291</v>
      </c>
      <c r="AI28" s="242"/>
      <c r="AJ28" s="242"/>
      <c r="AK28" s="242"/>
      <c r="AL28" s="242"/>
      <c r="AM28" s="62"/>
      <c r="AN28" s="62"/>
      <c r="AO28" s="62"/>
      <c r="AP28" s="62"/>
      <c r="AQ28" s="161"/>
      <c r="AR28" s="161"/>
      <c r="AS28" s="161"/>
      <c r="AT28" s="161"/>
      <c r="AU28" s="161"/>
      <c r="AV28" s="161"/>
      <c r="AW28" s="161"/>
      <c r="AX28" s="161"/>
      <c r="AY28" s="161"/>
      <c r="AZ28" s="161"/>
    </row>
    <row r="29" spans="1:52" ht="187.5" customHeight="1">
      <c r="B29" s="68" t="str">
        <f>"(d) Attachment 4(" &amp; Basic!$B$2 &amp; ") :"</f>
        <v>(d) Attachment 4(P01) :</v>
      </c>
      <c r="C29" s="69"/>
      <c r="D29" s="1048" t="s">
        <v>305</v>
      </c>
      <c r="E29" s="1048"/>
      <c r="F29" s="1048"/>
      <c r="G29" s="191"/>
      <c r="H29" s="82"/>
      <c r="AB29" s="243"/>
      <c r="AC29" s="244"/>
      <c r="AG29" s="241">
        <v>25</v>
      </c>
      <c r="AH29" s="241" t="s">
        <v>291</v>
      </c>
      <c r="AI29" s="242"/>
      <c r="AJ29" s="242"/>
      <c r="AK29" s="242"/>
      <c r="AL29" s="242"/>
      <c r="AQ29" s="164"/>
      <c r="AR29" s="164"/>
      <c r="AS29" s="164"/>
      <c r="AT29" s="164"/>
      <c r="AU29" s="164"/>
      <c r="AV29" s="164"/>
      <c r="AW29" s="164"/>
      <c r="AX29" s="164"/>
      <c r="AY29" s="164"/>
      <c r="AZ29" s="164"/>
    </row>
    <row r="30" spans="1:52" ht="74.25" customHeight="1">
      <c r="B30" s="68" t="str">
        <f>"(e) Attachment 5(" &amp; Basic!$B$2 &amp; ") :"</f>
        <v>(e) Attachment 5(P01) :</v>
      </c>
      <c r="C30" s="69"/>
      <c r="D30" s="1048" t="s">
        <v>61</v>
      </c>
      <c r="E30" s="1048"/>
      <c r="F30" s="1048"/>
      <c r="G30" s="82"/>
      <c r="H30" s="82"/>
      <c r="AB30" s="243"/>
      <c r="AC30" s="244"/>
      <c r="AG30" s="241">
        <v>26</v>
      </c>
      <c r="AH30" s="241" t="s">
        <v>291</v>
      </c>
      <c r="AI30" s="242"/>
      <c r="AJ30" s="242"/>
      <c r="AK30" s="242"/>
      <c r="AL30" s="242"/>
      <c r="AQ30" s="164"/>
      <c r="AR30" s="164"/>
      <c r="AS30" s="164"/>
      <c r="AT30" s="164"/>
      <c r="AU30" s="164"/>
      <c r="AV30" s="164"/>
      <c r="AW30" s="164"/>
      <c r="AX30" s="164"/>
      <c r="AY30" s="164"/>
      <c r="AZ30" s="164"/>
    </row>
    <row r="31" spans="1:52" s="25" customFormat="1" ht="97.5" customHeight="1">
      <c r="A31" s="30"/>
      <c r="B31" s="68" t="str">
        <f>"(f) Attachment 5A(" &amp; Basic!$B$2 &amp; ") :"</f>
        <v>(f) Attachment 5A(P01) :</v>
      </c>
      <c r="C31" s="69"/>
      <c r="D31" s="1048" t="s">
        <v>488</v>
      </c>
      <c r="E31" s="1048"/>
      <c r="F31" s="1048"/>
      <c r="G31" s="82"/>
      <c r="H31" s="82"/>
      <c r="I31" s="62"/>
      <c r="J31" s="62"/>
      <c r="K31" s="62"/>
      <c r="L31" s="62"/>
      <c r="M31" s="62"/>
      <c r="N31" s="62"/>
      <c r="O31" s="62"/>
      <c r="P31" s="62"/>
      <c r="Q31" s="62"/>
      <c r="R31" s="62"/>
      <c r="S31" s="62"/>
      <c r="T31" s="62"/>
      <c r="U31" s="62"/>
      <c r="V31" s="62"/>
      <c r="W31" s="62"/>
      <c r="X31" s="62"/>
      <c r="Y31" s="62"/>
      <c r="Z31" s="62"/>
      <c r="AA31" s="62"/>
      <c r="AB31" s="243"/>
      <c r="AC31" s="244"/>
      <c r="AD31" s="240"/>
      <c r="AE31" s="240"/>
      <c r="AF31" s="62"/>
      <c r="AG31" s="241">
        <v>27</v>
      </c>
      <c r="AH31" s="241" t="s">
        <v>291</v>
      </c>
      <c r="AI31" s="242"/>
      <c r="AJ31" s="242"/>
      <c r="AK31" s="242"/>
      <c r="AL31" s="242"/>
      <c r="AM31" s="62"/>
      <c r="AN31" s="62"/>
      <c r="AO31" s="62"/>
      <c r="AP31" s="62"/>
      <c r="AQ31" s="161"/>
      <c r="AR31" s="161"/>
      <c r="AS31" s="161"/>
      <c r="AT31" s="161"/>
      <c r="AU31" s="161"/>
      <c r="AV31" s="161"/>
      <c r="AW31" s="161"/>
      <c r="AX31" s="161"/>
      <c r="AY31" s="161"/>
      <c r="AZ31" s="161"/>
    </row>
    <row r="32" spans="1:52" s="25" customFormat="1" ht="42.75" hidden="1" customHeight="1">
      <c r="A32" s="30"/>
      <c r="B32" s="68"/>
      <c r="C32" s="69"/>
      <c r="D32" s="1048"/>
      <c r="E32" s="1048"/>
      <c r="F32" s="1048"/>
      <c r="G32" s="82"/>
      <c r="H32" s="82"/>
      <c r="I32" s="62"/>
      <c r="J32" s="62"/>
      <c r="K32" s="62"/>
      <c r="L32" s="62"/>
      <c r="M32" s="62"/>
      <c r="N32" s="62"/>
      <c r="O32" s="62"/>
      <c r="P32" s="62"/>
      <c r="Q32" s="62"/>
      <c r="R32" s="62"/>
      <c r="S32" s="62"/>
      <c r="T32" s="62"/>
      <c r="U32" s="62"/>
      <c r="V32" s="62"/>
      <c r="W32" s="62"/>
      <c r="X32" s="62"/>
      <c r="Y32" s="62"/>
      <c r="Z32" s="62"/>
      <c r="AA32" s="62"/>
      <c r="AB32" s="243"/>
      <c r="AC32" s="244"/>
      <c r="AD32" s="240"/>
      <c r="AE32" s="240"/>
      <c r="AF32" s="62"/>
      <c r="AG32" s="241"/>
      <c r="AH32" s="241"/>
      <c r="AI32" s="242"/>
      <c r="AJ32" s="242"/>
      <c r="AK32" s="242"/>
      <c r="AL32" s="242"/>
      <c r="AM32" s="62"/>
      <c r="AN32" s="62"/>
      <c r="AO32" s="62"/>
      <c r="AP32" s="62"/>
      <c r="AQ32" s="161"/>
      <c r="AR32" s="161"/>
      <c r="AS32" s="161"/>
      <c r="AT32" s="161"/>
      <c r="AU32" s="161"/>
      <c r="AV32" s="161"/>
      <c r="AW32" s="161"/>
      <c r="AX32" s="161"/>
      <c r="AY32" s="161"/>
      <c r="AZ32" s="161"/>
    </row>
    <row r="33" spans="1:52" s="25" customFormat="1" ht="108.75" customHeight="1">
      <c r="A33" s="30"/>
      <c r="B33" s="68" t="str">
        <f>"(g) Attachment 6(" &amp; Basic!$B$2 &amp; ") :"</f>
        <v>(g) Attachment 6(P01) :</v>
      </c>
      <c r="C33" s="69"/>
      <c r="D33" s="1048" t="s">
        <v>62</v>
      </c>
      <c r="E33" s="1048"/>
      <c r="F33" s="1048"/>
      <c r="G33" s="83"/>
      <c r="H33" s="83"/>
      <c r="I33" s="62"/>
      <c r="J33" s="62"/>
      <c r="K33" s="62"/>
      <c r="L33" s="62"/>
      <c r="M33" s="62"/>
      <c r="N33" s="62"/>
      <c r="O33" s="62"/>
      <c r="P33" s="62"/>
      <c r="Q33" s="62"/>
      <c r="R33" s="62"/>
      <c r="S33" s="62"/>
      <c r="T33" s="62"/>
      <c r="U33" s="62"/>
      <c r="V33" s="62"/>
      <c r="W33" s="62"/>
      <c r="X33" s="62"/>
      <c r="Y33" s="62"/>
      <c r="Z33" s="62"/>
      <c r="AA33" s="62"/>
      <c r="AB33" s="243"/>
      <c r="AC33" s="244"/>
      <c r="AD33" s="240"/>
      <c r="AE33" s="240"/>
      <c r="AF33" s="62"/>
      <c r="AG33" s="241">
        <v>28</v>
      </c>
      <c r="AH33" s="241" t="s">
        <v>291</v>
      </c>
      <c r="AI33" s="242"/>
      <c r="AJ33" s="242"/>
      <c r="AK33" s="242"/>
      <c r="AL33" s="242"/>
      <c r="AM33" s="62"/>
      <c r="AN33" s="62"/>
      <c r="AO33" s="62"/>
      <c r="AP33" s="62"/>
      <c r="AQ33" s="161"/>
      <c r="AR33" s="161"/>
      <c r="AS33" s="161"/>
      <c r="AT33" s="161"/>
      <c r="AU33" s="161"/>
      <c r="AV33" s="161"/>
      <c r="AW33" s="161"/>
      <c r="AX33" s="161"/>
      <c r="AY33" s="161"/>
      <c r="AZ33" s="161"/>
    </row>
    <row r="34" spans="1:52" s="25" customFormat="1" ht="58.5" customHeight="1">
      <c r="A34" s="30"/>
      <c r="B34" s="68" t="str">
        <f>"(h) Attachment 7(" &amp; Basic!$B$2 &amp; ") :"</f>
        <v>(h) Attachment 7(P01) :</v>
      </c>
      <c r="C34" s="69"/>
      <c r="D34" s="1048" t="s">
        <v>448</v>
      </c>
      <c r="E34" s="1048"/>
      <c r="F34" s="1048"/>
      <c r="G34" s="82"/>
      <c r="H34" s="82"/>
      <c r="I34" s="62"/>
      <c r="J34" s="62"/>
      <c r="K34" s="62"/>
      <c r="L34" s="62"/>
      <c r="M34" s="62"/>
      <c r="N34" s="62"/>
      <c r="O34" s="62"/>
      <c r="P34" s="62"/>
      <c r="Q34" s="62"/>
      <c r="R34" s="62"/>
      <c r="S34" s="62"/>
      <c r="T34" s="62"/>
      <c r="U34" s="62"/>
      <c r="V34" s="62"/>
      <c r="W34" s="62"/>
      <c r="X34" s="62"/>
      <c r="Y34" s="62"/>
      <c r="Z34" s="62"/>
      <c r="AA34" s="62"/>
      <c r="AB34" s="243"/>
      <c r="AC34" s="244"/>
      <c r="AD34" s="240"/>
      <c r="AE34" s="240"/>
      <c r="AF34" s="62"/>
      <c r="AG34" s="241">
        <v>29</v>
      </c>
      <c r="AH34" s="241" t="s">
        <v>291</v>
      </c>
      <c r="AI34" s="242"/>
      <c r="AJ34" s="242"/>
      <c r="AK34" s="242"/>
      <c r="AL34" s="242"/>
      <c r="AM34" s="62"/>
      <c r="AN34" s="62"/>
      <c r="AO34" s="62"/>
      <c r="AP34" s="62"/>
      <c r="AQ34" s="161"/>
      <c r="AR34" s="161"/>
      <c r="AS34" s="161"/>
      <c r="AT34" s="161"/>
      <c r="AU34" s="161"/>
      <c r="AV34" s="161"/>
      <c r="AW34" s="161"/>
      <c r="AX34" s="161"/>
      <c r="AY34" s="161"/>
      <c r="AZ34" s="161"/>
    </row>
    <row r="35" spans="1:52" s="25" customFormat="1" ht="33" customHeight="1">
      <c r="A35" s="30"/>
      <c r="B35" s="68" t="str">
        <f>"(i) Attachment 8(" &amp; Basic!$B$2 &amp; ") :"</f>
        <v>(i) Attachment 8(P01) :</v>
      </c>
      <c r="C35" s="69"/>
      <c r="D35" s="1048" t="s">
        <v>307</v>
      </c>
      <c r="E35" s="1048"/>
      <c r="F35" s="1048"/>
      <c r="G35" s="82"/>
      <c r="H35" s="82"/>
      <c r="I35" s="62"/>
      <c r="J35" s="62"/>
      <c r="K35" s="62"/>
      <c r="L35" s="62"/>
      <c r="M35" s="62"/>
      <c r="N35" s="62"/>
      <c r="O35" s="62"/>
      <c r="P35" s="62"/>
      <c r="Q35" s="62"/>
      <c r="R35" s="62"/>
      <c r="S35" s="62"/>
      <c r="T35" s="62"/>
      <c r="U35" s="62"/>
      <c r="V35" s="62"/>
      <c r="W35" s="62"/>
      <c r="X35" s="62"/>
      <c r="Y35" s="62"/>
      <c r="Z35" s="62"/>
      <c r="AA35" s="62"/>
      <c r="AB35" s="243"/>
      <c r="AC35" s="244"/>
      <c r="AD35" s="240"/>
      <c r="AE35" s="240"/>
      <c r="AF35" s="62"/>
      <c r="AG35" s="241">
        <v>30</v>
      </c>
      <c r="AH35" s="241" t="s">
        <v>291</v>
      </c>
      <c r="AI35" s="242"/>
      <c r="AJ35" s="242"/>
      <c r="AK35" s="242"/>
      <c r="AL35" s="242"/>
      <c r="AM35" s="62"/>
      <c r="AN35" s="62"/>
      <c r="AO35" s="62"/>
      <c r="AP35" s="62"/>
      <c r="AQ35" s="161"/>
      <c r="AR35" s="161"/>
      <c r="AS35" s="161"/>
      <c r="AT35" s="161"/>
      <c r="AU35" s="161"/>
      <c r="AV35" s="161"/>
      <c r="AW35" s="161"/>
      <c r="AX35" s="161"/>
      <c r="AY35" s="161"/>
      <c r="AZ35" s="161"/>
    </row>
    <row r="36" spans="1:52" s="25" customFormat="1" ht="33" customHeight="1">
      <c r="A36" s="30"/>
      <c r="B36" s="68" t="str">
        <f>"(j) Attachment 9(" &amp; Basic!$B$2 &amp; ") :"</f>
        <v>(j) Attachment 9(P01) :</v>
      </c>
      <c r="C36" s="69"/>
      <c r="D36" s="1048" t="s">
        <v>63</v>
      </c>
      <c r="E36" s="1048"/>
      <c r="F36" s="1048"/>
      <c r="G36" s="82"/>
      <c r="H36" s="82"/>
      <c r="I36" s="62"/>
      <c r="J36" s="62"/>
      <c r="K36" s="62"/>
      <c r="L36" s="62"/>
      <c r="M36" s="62"/>
      <c r="N36" s="62"/>
      <c r="O36" s="62"/>
      <c r="P36" s="62"/>
      <c r="Q36" s="62"/>
      <c r="R36" s="62"/>
      <c r="S36" s="62"/>
      <c r="T36" s="62"/>
      <c r="U36" s="62"/>
      <c r="V36" s="62"/>
      <c r="W36" s="62"/>
      <c r="X36" s="62"/>
      <c r="Y36" s="62"/>
      <c r="Z36" s="62"/>
      <c r="AA36" s="62"/>
      <c r="AB36" s="243"/>
      <c r="AC36" s="244"/>
      <c r="AD36" s="240"/>
      <c r="AE36" s="240"/>
      <c r="AF36" s="62"/>
      <c r="AG36" s="241">
        <v>31</v>
      </c>
      <c r="AH36" s="241" t="s">
        <v>106</v>
      </c>
      <c r="AI36" s="242"/>
      <c r="AJ36" s="242"/>
      <c r="AK36" s="242"/>
      <c r="AL36" s="242"/>
      <c r="AM36" s="62"/>
      <c r="AN36" s="62"/>
      <c r="AO36" s="62"/>
      <c r="AP36" s="62"/>
      <c r="AQ36" s="161"/>
      <c r="AR36" s="161"/>
      <c r="AS36" s="161"/>
      <c r="AT36" s="161"/>
      <c r="AU36" s="161"/>
      <c r="AV36" s="161"/>
      <c r="AW36" s="161"/>
      <c r="AX36" s="161"/>
      <c r="AY36" s="161"/>
      <c r="AZ36" s="161"/>
    </row>
    <row r="37" spans="1:52" s="25" customFormat="1" ht="33" customHeight="1">
      <c r="A37" s="30"/>
      <c r="B37" s="68" t="str">
        <f>"(k) Attachment 10(" &amp; Basic!$B$2 &amp; ") :"</f>
        <v>(k) Attachment 10(P01) :</v>
      </c>
      <c r="C37" s="69"/>
      <c r="D37" s="1048" t="s">
        <v>64</v>
      </c>
      <c r="E37" s="1048"/>
      <c r="F37" s="1048"/>
      <c r="G37" s="82"/>
      <c r="H37" s="82"/>
      <c r="I37" s="62"/>
      <c r="J37" s="62"/>
      <c r="K37" s="62"/>
      <c r="L37" s="62"/>
      <c r="M37" s="62"/>
      <c r="N37" s="62"/>
      <c r="O37" s="62"/>
      <c r="P37" s="62"/>
      <c r="Q37" s="62"/>
      <c r="R37" s="62"/>
      <c r="S37" s="62"/>
      <c r="T37" s="62"/>
      <c r="U37" s="62"/>
      <c r="V37" s="62"/>
      <c r="W37" s="62"/>
      <c r="X37" s="62"/>
      <c r="Y37" s="62"/>
      <c r="Z37" s="62"/>
      <c r="AA37" s="62"/>
      <c r="AB37" s="243"/>
      <c r="AC37" s="244"/>
      <c r="AD37" s="240"/>
      <c r="AE37" s="240"/>
      <c r="AF37" s="62"/>
      <c r="AG37" s="62"/>
      <c r="AH37" s="62"/>
      <c r="AI37" s="62"/>
      <c r="AJ37" s="62"/>
      <c r="AK37" s="62"/>
      <c r="AL37" s="62"/>
      <c r="AM37" s="62"/>
      <c r="AN37" s="62"/>
      <c r="AO37" s="62"/>
      <c r="AP37" s="62"/>
      <c r="AQ37" s="161"/>
      <c r="AR37" s="161"/>
      <c r="AS37" s="161"/>
      <c r="AT37" s="161"/>
      <c r="AU37" s="161"/>
      <c r="AV37" s="161"/>
      <c r="AW37" s="161"/>
      <c r="AX37" s="161"/>
      <c r="AY37" s="161"/>
      <c r="AZ37" s="161"/>
    </row>
    <row r="38" spans="1:52" s="25" customFormat="1" ht="36" customHeight="1">
      <c r="A38" s="30"/>
      <c r="B38" s="68" t="str">
        <f>"(l) Attachment 11(" &amp; Basic!$B$2 &amp; ") :"</f>
        <v>(l) Attachment 11(P01) :</v>
      </c>
      <c r="C38" s="69"/>
      <c r="D38" s="1048" t="s">
        <v>65</v>
      </c>
      <c r="E38" s="1048"/>
      <c r="F38" s="1048"/>
      <c r="G38" s="82"/>
      <c r="H38" s="82"/>
      <c r="I38" s="62"/>
      <c r="J38" s="62"/>
      <c r="K38" s="62"/>
      <c r="L38" s="62"/>
      <c r="M38" s="62"/>
      <c r="N38" s="62"/>
      <c r="O38" s="62"/>
      <c r="P38" s="62"/>
      <c r="Q38" s="62"/>
      <c r="R38" s="62"/>
      <c r="S38" s="62"/>
      <c r="T38" s="62"/>
      <c r="U38" s="62"/>
      <c r="V38" s="62"/>
      <c r="W38" s="62"/>
      <c r="X38" s="62"/>
      <c r="Y38" s="62"/>
      <c r="Z38" s="62"/>
      <c r="AA38" s="62"/>
      <c r="AB38" s="243"/>
      <c r="AC38" s="244"/>
      <c r="AD38" s="240"/>
      <c r="AE38" s="240"/>
      <c r="AF38" s="62"/>
      <c r="AG38" s="62"/>
      <c r="AH38" s="62"/>
      <c r="AI38" s="62"/>
      <c r="AJ38" s="62"/>
      <c r="AK38" s="62"/>
      <c r="AL38" s="62"/>
      <c r="AM38" s="62"/>
      <c r="AN38" s="62"/>
      <c r="AO38" s="62"/>
      <c r="AP38" s="62"/>
      <c r="AQ38" s="161"/>
      <c r="AR38" s="161"/>
      <c r="AS38" s="161"/>
      <c r="AT38" s="161"/>
      <c r="AU38" s="161"/>
      <c r="AV38" s="161"/>
      <c r="AW38" s="161"/>
      <c r="AX38" s="161"/>
      <c r="AY38" s="161"/>
      <c r="AZ38" s="161"/>
    </row>
    <row r="39" spans="1:52" s="25" customFormat="1" ht="46.5" customHeight="1">
      <c r="A39" s="30"/>
      <c r="B39" s="68" t="str">
        <f>"(m) Attachment 12(" &amp; Basic!$B$2 &amp; ") :"</f>
        <v>(m) Attachment 12(P01) :</v>
      </c>
      <c r="C39" s="69"/>
      <c r="D39" s="1048" t="s">
        <v>281</v>
      </c>
      <c r="E39" s="1048"/>
      <c r="F39" s="1048"/>
      <c r="G39" s="82"/>
      <c r="H39" s="82"/>
      <c r="I39" s="62"/>
      <c r="J39" s="62"/>
      <c r="K39" s="62"/>
      <c r="L39" s="62"/>
      <c r="M39" s="62"/>
      <c r="N39" s="62"/>
      <c r="O39" s="62"/>
      <c r="P39" s="62"/>
      <c r="Q39" s="62"/>
      <c r="R39" s="62"/>
      <c r="S39" s="62"/>
      <c r="T39" s="62"/>
      <c r="U39" s="62"/>
      <c r="V39" s="62"/>
      <c r="W39" s="62"/>
      <c r="X39" s="62"/>
      <c r="Y39" s="62"/>
      <c r="Z39" s="62"/>
      <c r="AA39" s="62"/>
      <c r="AB39" s="243"/>
      <c r="AC39" s="244"/>
      <c r="AD39" s="240"/>
      <c r="AE39" s="240"/>
      <c r="AF39" s="62"/>
      <c r="AG39" s="62"/>
      <c r="AH39" s="62"/>
      <c r="AI39" s="62"/>
      <c r="AJ39" s="62"/>
      <c r="AK39" s="62"/>
      <c r="AL39" s="62"/>
      <c r="AM39" s="62"/>
      <c r="AN39" s="62"/>
      <c r="AO39" s="62"/>
      <c r="AP39" s="62"/>
      <c r="AQ39" s="161"/>
      <c r="AR39" s="161"/>
      <c r="AS39" s="161"/>
      <c r="AT39" s="161"/>
      <c r="AU39" s="161"/>
      <c r="AV39" s="161"/>
      <c r="AW39" s="161"/>
      <c r="AX39" s="161"/>
      <c r="AY39" s="161"/>
      <c r="AZ39" s="161"/>
    </row>
    <row r="40" spans="1:52" s="25" customFormat="1" ht="46.5" customHeight="1">
      <c r="A40" s="30"/>
      <c r="B40" s="68" t="str">
        <f>"(n) Attachment 13(" &amp; Basic!$B$2 &amp; ") :"</f>
        <v>(n) Attachment 13(P01) :</v>
      </c>
      <c r="C40" s="69"/>
      <c r="D40" s="1048" t="s">
        <v>282</v>
      </c>
      <c r="E40" s="1048"/>
      <c r="F40" s="1048"/>
      <c r="G40" s="82"/>
      <c r="H40" s="82"/>
      <c r="I40" s="62"/>
      <c r="J40" s="62"/>
      <c r="K40" s="62"/>
      <c r="L40" s="62"/>
      <c r="M40" s="62"/>
      <c r="N40" s="62"/>
      <c r="O40" s="62"/>
      <c r="P40" s="62"/>
      <c r="Q40" s="62"/>
      <c r="R40" s="62"/>
      <c r="S40" s="62"/>
      <c r="T40" s="62"/>
      <c r="U40" s="62"/>
      <c r="V40" s="62"/>
      <c r="W40" s="62"/>
      <c r="X40" s="62"/>
      <c r="Y40" s="62"/>
      <c r="Z40" s="62"/>
      <c r="AA40" s="62"/>
      <c r="AB40" s="243"/>
      <c r="AC40" s="244"/>
      <c r="AD40" s="240"/>
      <c r="AE40" s="240"/>
      <c r="AF40" s="62"/>
      <c r="AG40" s="62"/>
      <c r="AH40" s="62"/>
      <c r="AI40" s="62"/>
      <c r="AJ40" s="62"/>
      <c r="AK40" s="62"/>
      <c r="AL40" s="62"/>
      <c r="AM40" s="62"/>
      <c r="AN40" s="62"/>
      <c r="AO40" s="62"/>
      <c r="AP40" s="62"/>
      <c r="AQ40" s="161"/>
      <c r="AR40" s="161"/>
      <c r="AS40" s="161"/>
      <c r="AT40" s="161"/>
      <c r="AU40" s="161"/>
      <c r="AV40" s="161"/>
      <c r="AW40" s="161"/>
      <c r="AX40" s="161"/>
      <c r="AY40" s="161"/>
      <c r="AZ40" s="161"/>
    </row>
    <row r="41" spans="1:52" s="25" customFormat="1" ht="57" customHeight="1">
      <c r="A41" s="30"/>
      <c r="B41" s="68" t="str">
        <f>"(o) Attachment 14(" &amp; Basic!$B$2 &amp; ") :"</f>
        <v>(o) Attachment 14(P01) :</v>
      </c>
      <c r="C41" s="69"/>
      <c r="D41" s="1048" t="s">
        <v>66</v>
      </c>
      <c r="E41" s="1048"/>
      <c r="F41" s="1048"/>
      <c r="G41" s="82"/>
      <c r="H41" s="82"/>
      <c r="I41" s="62"/>
      <c r="J41" s="62"/>
      <c r="K41" s="62"/>
      <c r="L41" s="62"/>
      <c r="M41" s="62"/>
      <c r="N41" s="62"/>
      <c r="O41" s="62"/>
      <c r="P41" s="62"/>
      <c r="Q41" s="62"/>
      <c r="R41" s="62"/>
      <c r="S41" s="62"/>
      <c r="T41" s="62"/>
      <c r="U41" s="62"/>
      <c r="V41" s="62"/>
      <c r="W41" s="62"/>
      <c r="X41" s="62"/>
      <c r="Y41" s="62"/>
      <c r="Z41" s="62"/>
      <c r="AA41" s="62"/>
      <c r="AB41" s="243"/>
      <c r="AC41" s="244"/>
      <c r="AD41" s="240"/>
      <c r="AE41" s="240"/>
      <c r="AF41" s="62"/>
      <c r="AG41" s="62"/>
      <c r="AH41" s="62"/>
      <c r="AI41" s="62"/>
      <c r="AJ41" s="62"/>
      <c r="AK41" s="62"/>
      <c r="AL41" s="62"/>
      <c r="AM41" s="62"/>
      <c r="AN41" s="62"/>
      <c r="AO41" s="62"/>
      <c r="AP41" s="62"/>
      <c r="AQ41" s="161"/>
      <c r="AR41" s="161"/>
      <c r="AS41" s="161"/>
      <c r="AT41" s="161"/>
      <c r="AU41" s="161"/>
      <c r="AV41" s="161"/>
      <c r="AW41" s="161"/>
      <c r="AX41" s="161"/>
      <c r="AY41" s="161"/>
      <c r="AZ41" s="161"/>
    </row>
    <row r="42" spans="1:52" s="25" customFormat="1" ht="74.25" customHeight="1">
      <c r="A42" s="30"/>
      <c r="B42" s="68" t="str">
        <f>"(p) Attachment 15(" &amp; Basic!$B$2 &amp; ") :"</f>
        <v>(p) Attachment 15(P01) :</v>
      </c>
      <c r="C42" s="69"/>
      <c r="D42" s="1048" t="s">
        <v>667</v>
      </c>
      <c r="E42" s="1048"/>
      <c r="F42" s="1048"/>
      <c r="G42" s="82"/>
      <c r="H42" s="82"/>
      <c r="I42" s="62"/>
      <c r="J42" s="62"/>
      <c r="K42" s="62"/>
      <c r="L42" s="62"/>
      <c r="M42" s="62"/>
      <c r="N42" s="62"/>
      <c r="O42" s="62"/>
      <c r="P42" s="62"/>
      <c r="Q42" s="62"/>
      <c r="R42" s="62"/>
      <c r="S42" s="62"/>
      <c r="T42" s="62"/>
      <c r="U42" s="62"/>
      <c r="V42" s="62"/>
      <c r="W42" s="62"/>
      <c r="X42" s="62"/>
      <c r="Y42" s="62"/>
      <c r="Z42" s="62"/>
      <c r="AA42" s="62"/>
      <c r="AB42" s="243"/>
      <c r="AC42" s="244"/>
      <c r="AD42" s="240"/>
      <c r="AE42" s="240"/>
      <c r="AF42" s="62"/>
      <c r="AG42" s="62"/>
      <c r="AH42" s="62"/>
      <c r="AI42" s="62"/>
      <c r="AJ42" s="62"/>
      <c r="AK42" s="62"/>
      <c r="AL42" s="62"/>
      <c r="AM42" s="62"/>
      <c r="AN42" s="62"/>
      <c r="AO42" s="62"/>
      <c r="AP42" s="62"/>
      <c r="AQ42" s="161"/>
      <c r="AR42" s="161"/>
      <c r="AS42" s="161"/>
      <c r="AT42" s="161"/>
      <c r="AU42" s="161"/>
      <c r="AV42" s="161"/>
      <c r="AW42" s="161"/>
      <c r="AX42" s="161"/>
      <c r="AY42" s="161"/>
      <c r="AZ42" s="161"/>
    </row>
    <row r="43" spans="1:52" ht="44.25" customHeight="1">
      <c r="B43" s="68" t="str">
        <f>"(q) Attachment 16(" &amp; Basic!$B$2 &amp; ") :"</f>
        <v>(q) Attachment 16(P01) :</v>
      </c>
      <c r="C43" s="69"/>
      <c r="D43" s="1048" t="s">
        <v>283</v>
      </c>
      <c r="E43" s="1048"/>
      <c r="F43" s="1048"/>
      <c r="G43" s="82"/>
      <c r="H43" s="82"/>
      <c r="AB43" s="243"/>
      <c r="AC43" s="244"/>
      <c r="AQ43" s="164"/>
      <c r="AR43" s="164"/>
      <c r="AS43" s="164"/>
      <c r="AT43" s="164"/>
      <c r="AU43" s="164"/>
      <c r="AV43" s="164"/>
      <c r="AW43" s="164"/>
      <c r="AX43" s="164"/>
      <c r="AY43" s="164"/>
      <c r="AZ43" s="164"/>
    </row>
    <row r="44" spans="1:52" ht="40.5" customHeight="1">
      <c r="B44" s="68" t="str">
        <f>"(r) Attachment 17(" &amp; Basic!$B$2 &amp; ") :"</f>
        <v>(r) Attachment 17(P01) :</v>
      </c>
      <c r="C44" s="69"/>
      <c r="D44" s="1048" t="s">
        <v>479</v>
      </c>
      <c r="E44" s="1048"/>
      <c r="F44" s="1048"/>
      <c r="G44" s="82"/>
      <c r="H44" s="82"/>
      <c r="AB44" s="243"/>
      <c r="AC44" s="244"/>
      <c r="AQ44" s="164"/>
      <c r="AR44" s="164"/>
      <c r="AS44" s="164"/>
      <c r="AT44" s="164"/>
      <c r="AU44" s="164"/>
      <c r="AV44" s="164"/>
      <c r="AW44" s="164"/>
      <c r="AX44" s="164"/>
      <c r="AY44" s="164"/>
      <c r="AZ44" s="164"/>
    </row>
    <row r="45" spans="1:52" ht="32.25" customHeight="1">
      <c r="B45" s="68" t="str">
        <f>"(s) Attachment 18(" &amp; Basic!$B$2 &amp; ") :"</f>
        <v>(s) Attachment 18(P01) :</v>
      </c>
      <c r="C45" s="69"/>
      <c r="D45" s="1048" t="s">
        <v>284</v>
      </c>
      <c r="E45" s="1048"/>
      <c r="F45" s="1048"/>
      <c r="G45" s="82"/>
      <c r="H45" s="82"/>
      <c r="AB45" s="243"/>
      <c r="AC45" s="244"/>
      <c r="AQ45" s="164"/>
      <c r="AR45" s="164"/>
      <c r="AS45" s="164"/>
      <c r="AT45" s="164"/>
      <c r="AU45" s="164"/>
      <c r="AV45" s="164"/>
      <c r="AW45" s="164"/>
      <c r="AX45" s="164"/>
      <c r="AY45" s="164"/>
      <c r="AZ45" s="164"/>
    </row>
    <row r="46" spans="1:52" ht="33" customHeight="1">
      <c r="B46" s="68" t="str">
        <f>"(t) Attachment 19 (" &amp; Basic!$B$2 &amp; ") :"</f>
        <v>(t) Attachment 19 (P01) :</v>
      </c>
      <c r="C46" s="69"/>
      <c r="D46" s="881" t="s">
        <v>524</v>
      </c>
      <c r="E46" s="881"/>
      <c r="F46" s="881"/>
      <c r="G46" s="82"/>
      <c r="H46" s="82"/>
      <c r="AB46" s="243"/>
      <c r="AC46" s="244"/>
      <c r="AQ46" s="164"/>
      <c r="AR46" s="164"/>
      <c r="AS46" s="164"/>
      <c r="AT46" s="164"/>
      <c r="AU46" s="164"/>
      <c r="AV46" s="164"/>
      <c r="AW46" s="164"/>
      <c r="AX46" s="164"/>
      <c r="AY46" s="164"/>
      <c r="AZ46" s="164"/>
    </row>
    <row r="47" spans="1:52" ht="41.25" customHeight="1">
      <c r="B47" s="68" t="str">
        <f>"(u) Attachment 20 (" &amp; Basic!$B$2 &amp; ") :"</f>
        <v>(u) Attachment 20 (P01) :</v>
      </c>
      <c r="C47" s="69"/>
      <c r="D47" s="1048" t="s">
        <v>695</v>
      </c>
      <c r="E47" s="1048"/>
      <c r="F47" s="1048"/>
      <c r="G47" s="82"/>
      <c r="H47" s="82"/>
      <c r="AB47" s="243"/>
      <c r="AC47" s="244"/>
      <c r="AQ47" s="164"/>
      <c r="AR47" s="164"/>
      <c r="AS47" s="164"/>
      <c r="AT47" s="164"/>
      <c r="AU47" s="164"/>
      <c r="AV47" s="164"/>
      <c r="AW47" s="164"/>
      <c r="AX47" s="164"/>
      <c r="AY47" s="164"/>
      <c r="AZ47" s="164"/>
    </row>
    <row r="48" spans="1:52" ht="41.25" customHeight="1">
      <c r="B48" s="68" t="str">
        <f>"(v) Attachment 21 (" &amp; Basic!$B$2 &amp; ") :"</f>
        <v>(v) Attachment 21 (P01) :</v>
      </c>
      <c r="C48" s="69"/>
      <c r="D48" s="1048" t="s">
        <v>694</v>
      </c>
      <c r="E48" s="1048"/>
      <c r="F48" s="1048"/>
      <c r="G48" s="82"/>
      <c r="H48" s="82"/>
      <c r="AB48" s="243"/>
      <c r="AC48" s="244"/>
      <c r="AQ48" s="164"/>
      <c r="AR48" s="164"/>
      <c r="AS48" s="164"/>
      <c r="AT48" s="164"/>
      <c r="AU48" s="164"/>
      <c r="AV48" s="164"/>
      <c r="AW48" s="164"/>
      <c r="AX48" s="164"/>
      <c r="AY48" s="164"/>
      <c r="AZ48" s="164"/>
    </row>
    <row r="49" spans="1:52" ht="43.5" customHeight="1">
      <c r="B49" s="68" t="str">
        <f>"(w) Attachment 22 (" &amp; Basic!$B$2 &amp; ") :"</f>
        <v>(w) Attachment 22 (P01) :</v>
      </c>
      <c r="C49" s="69"/>
      <c r="D49" s="1048" t="s">
        <v>669</v>
      </c>
      <c r="E49" s="1048"/>
      <c r="F49" s="1048"/>
      <c r="G49" s="82"/>
      <c r="H49" s="82"/>
      <c r="AB49" s="243"/>
      <c r="AC49" s="244"/>
      <c r="AQ49" s="164"/>
      <c r="AR49" s="164"/>
      <c r="AS49" s="164"/>
      <c r="AT49" s="164"/>
      <c r="AU49" s="164"/>
      <c r="AV49" s="164"/>
      <c r="AW49" s="164"/>
      <c r="AX49" s="164"/>
      <c r="AY49" s="164"/>
      <c r="AZ49" s="164"/>
    </row>
    <row r="50" spans="1:52" ht="41.25" customHeight="1">
      <c r="B50" s="68" t="str">
        <f>"(x) Attachment 23 (" &amp; Basic!$B$2 &amp; ") :"</f>
        <v>(x) Attachment 23 (P01) :</v>
      </c>
      <c r="C50" s="69"/>
      <c r="D50" s="1048" t="s">
        <v>690</v>
      </c>
      <c r="E50" s="1048"/>
      <c r="F50" s="1048"/>
      <c r="G50" s="82"/>
      <c r="H50" s="82"/>
      <c r="AB50" s="243"/>
      <c r="AC50" s="244"/>
      <c r="AQ50" s="164"/>
      <c r="AR50" s="164"/>
      <c r="AS50" s="164"/>
      <c r="AT50" s="164"/>
      <c r="AU50" s="164"/>
      <c r="AV50" s="164"/>
      <c r="AW50" s="164"/>
      <c r="AX50" s="164"/>
      <c r="AY50" s="164"/>
      <c r="AZ50" s="164"/>
    </row>
    <row r="51" spans="1:52" ht="42" customHeight="1">
      <c r="B51" s="68" t="str">
        <f>"(y) Attachment 24 (" &amp; Basic!$B$2 &amp; ") :"</f>
        <v>(y) Attachment 24 (P01) :</v>
      </c>
      <c r="C51" s="69"/>
      <c r="D51" s="1048" t="s">
        <v>668</v>
      </c>
      <c r="E51" s="1048"/>
      <c r="F51" s="1048"/>
      <c r="G51" s="82"/>
      <c r="H51" s="82"/>
      <c r="AB51" s="243"/>
      <c r="AC51" s="244"/>
      <c r="AQ51" s="164"/>
      <c r="AR51" s="164"/>
      <c r="AS51" s="164"/>
      <c r="AT51" s="164"/>
      <c r="AU51" s="164"/>
      <c r="AV51" s="164"/>
      <c r="AW51" s="164"/>
      <c r="AX51" s="164"/>
      <c r="AY51" s="164"/>
      <c r="AZ51" s="164"/>
    </row>
    <row r="52" spans="1:52" ht="48.75" customHeight="1">
      <c r="B52" s="68" t="str">
        <f>"(z) Attachment 25 (" &amp; Basic!$B$2 &amp; ") :"</f>
        <v>(z) Attachment 25 (P01) :</v>
      </c>
      <c r="C52" s="69"/>
      <c r="D52" s="1048" t="s">
        <v>670</v>
      </c>
      <c r="E52" s="1048"/>
      <c r="F52" s="1048"/>
      <c r="G52" s="82"/>
      <c r="H52" s="82"/>
      <c r="AB52" s="243"/>
      <c r="AC52" s="244"/>
      <c r="AQ52" s="164"/>
      <c r="AR52" s="164"/>
      <c r="AS52" s="164"/>
      <c r="AT52" s="164"/>
      <c r="AU52" s="164"/>
      <c r="AV52" s="164"/>
      <c r="AW52" s="164"/>
      <c r="AX52" s="164"/>
      <c r="AY52" s="164"/>
      <c r="AZ52" s="164"/>
    </row>
    <row r="53" spans="1:52" ht="57" customHeight="1">
      <c r="B53" s="68" t="str">
        <f>"(aa) Attachment 26 (" &amp; Basic!$B$2 &amp; ") :"</f>
        <v>(aa) Attachment 26 (P01) :</v>
      </c>
      <c r="C53" s="69"/>
      <c r="D53" s="1048" t="s">
        <v>673</v>
      </c>
      <c r="E53" s="1048"/>
      <c r="F53" s="1048"/>
      <c r="G53" s="82"/>
      <c r="H53" s="82"/>
      <c r="AB53" s="243"/>
      <c r="AC53" s="244"/>
      <c r="AQ53" s="164"/>
      <c r="AR53" s="164"/>
      <c r="AS53" s="164"/>
      <c r="AT53" s="164"/>
      <c r="AU53" s="164"/>
      <c r="AV53" s="164"/>
      <c r="AW53" s="164"/>
      <c r="AX53" s="164"/>
      <c r="AY53" s="164"/>
      <c r="AZ53" s="164"/>
    </row>
    <row r="54" spans="1:52" ht="57" customHeight="1">
      <c r="B54" s="68" t="str">
        <f>"(ab) Attachment 27 (" &amp; Basic!$B$2 &amp; ") :"</f>
        <v>(ab) Attachment 27 (P01) :</v>
      </c>
      <c r="C54" s="69"/>
      <c r="D54" s="1048" t="s">
        <v>675</v>
      </c>
      <c r="E54" s="1048"/>
      <c r="F54" s="1048"/>
      <c r="G54" s="82"/>
      <c r="H54" s="82"/>
      <c r="AB54" s="243"/>
      <c r="AC54" s="244"/>
      <c r="AQ54" s="164"/>
      <c r="AR54" s="164"/>
      <c r="AS54" s="164"/>
      <c r="AT54" s="164"/>
      <c r="AU54" s="164"/>
      <c r="AV54" s="164"/>
      <c r="AW54" s="164"/>
      <c r="AX54" s="164"/>
      <c r="AY54" s="164"/>
      <c r="AZ54" s="164"/>
    </row>
    <row r="55" spans="1:52" ht="57.75" customHeight="1">
      <c r="B55" s="68" t="str">
        <f>"(ac) Attachment 28 (" &amp; Basic!$B$2 &amp; ") :"</f>
        <v>(ac) Attachment 28 (P01) :</v>
      </c>
      <c r="C55" s="566"/>
      <c r="D55" s="1048" t="s">
        <v>687</v>
      </c>
      <c r="E55" s="1048"/>
      <c r="F55" s="1048"/>
      <c r="G55" s="82"/>
      <c r="H55" s="82"/>
      <c r="AB55" s="243"/>
      <c r="AC55" s="244"/>
      <c r="AQ55" s="164"/>
      <c r="AR55" s="164"/>
      <c r="AS55" s="164"/>
      <c r="AT55" s="164"/>
      <c r="AU55" s="164"/>
      <c r="AV55" s="164"/>
      <c r="AW55" s="164"/>
      <c r="AX55" s="164"/>
      <c r="AY55" s="164"/>
      <c r="AZ55" s="164"/>
    </row>
    <row r="56" spans="1:52" ht="57.75" customHeight="1">
      <c r="B56" s="68" t="str">
        <f>"(ad) Attachment 29 (" &amp; Basic!$B$2 &amp; ") :"</f>
        <v>(ad) Attachment 29 (P01) :</v>
      </c>
      <c r="C56" s="565"/>
      <c r="D56" s="1048" t="s">
        <v>689</v>
      </c>
      <c r="E56" s="1048"/>
      <c r="F56" s="1048"/>
      <c r="G56" s="82"/>
      <c r="H56" s="82"/>
      <c r="AB56" s="243"/>
      <c r="AC56" s="244"/>
      <c r="AQ56" s="164"/>
      <c r="AR56" s="164"/>
      <c r="AS56" s="164"/>
      <c r="AT56" s="164"/>
      <c r="AU56" s="164"/>
      <c r="AV56" s="164"/>
      <c r="AW56" s="164"/>
      <c r="AX56" s="164"/>
      <c r="AY56" s="164"/>
      <c r="AZ56" s="164"/>
    </row>
    <row r="57" spans="1:52" ht="34.5" customHeight="1">
      <c r="A57" s="80">
        <v>2.2000000000000002</v>
      </c>
      <c r="B57" s="1039" t="s">
        <v>489</v>
      </c>
      <c r="C57" s="1039"/>
      <c r="D57" s="1039"/>
      <c r="E57" s="1039"/>
      <c r="F57" s="338"/>
      <c r="G57" s="84"/>
      <c r="H57" s="84"/>
      <c r="AB57" s="243"/>
      <c r="AC57" s="244"/>
      <c r="AQ57" s="164"/>
      <c r="AR57" s="164"/>
      <c r="AS57" s="164"/>
      <c r="AT57" s="164"/>
      <c r="AU57" s="164"/>
      <c r="AV57" s="164"/>
      <c r="AW57" s="164"/>
      <c r="AX57" s="164"/>
      <c r="AY57" s="164"/>
      <c r="AZ57" s="164"/>
    </row>
    <row r="58" spans="1:52" ht="78" customHeight="1">
      <c r="A58" s="80"/>
      <c r="B58" s="1040" t="s">
        <v>671</v>
      </c>
      <c r="C58" s="1040"/>
      <c r="D58" s="1040"/>
      <c r="E58" s="1040"/>
      <c r="F58" s="1040"/>
      <c r="G58" s="84"/>
      <c r="H58" s="84"/>
      <c r="AB58" s="243"/>
      <c r="AC58" s="244"/>
      <c r="AQ58" s="164"/>
      <c r="AR58" s="164"/>
      <c r="AS58" s="164"/>
      <c r="AT58" s="164"/>
      <c r="AU58" s="164"/>
      <c r="AV58" s="164"/>
      <c r="AW58" s="164"/>
      <c r="AX58" s="164"/>
      <c r="AY58" s="164"/>
      <c r="AZ58" s="164"/>
    </row>
    <row r="59" spans="1:52" ht="78" customHeight="1">
      <c r="A59" s="80">
        <v>3</v>
      </c>
      <c r="B59" s="1042" t="s">
        <v>67</v>
      </c>
      <c r="C59" s="1042"/>
      <c r="D59" s="1042"/>
      <c r="E59" s="1042"/>
      <c r="F59" s="1042"/>
      <c r="G59" s="84"/>
      <c r="H59" s="84"/>
      <c r="AB59" s="243"/>
      <c r="AC59" s="244"/>
      <c r="AQ59" s="164"/>
      <c r="AR59" s="164"/>
      <c r="AS59" s="164"/>
      <c r="AT59" s="164"/>
      <c r="AU59" s="164"/>
      <c r="AV59" s="164"/>
      <c r="AW59" s="164"/>
      <c r="AX59" s="164"/>
      <c r="AY59" s="164"/>
      <c r="AZ59" s="164"/>
    </row>
    <row r="60" spans="1:52" s="25" customFormat="1" ht="96" customHeight="1">
      <c r="A60" s="80">
        <v>3.1</v>
      </c>
      <c r="B60" s="1042" t="s">
        <v>331</v>
      </c>
      <c r="C60" s="1042"/>
      <c r="D60" s="1042"/>
      <c r="E60" s="1042"/>
      <c r="F60" s="1042"/>
      <c r="G60" s="84"/>
      <c r="H60" s="84"/>
      <c r="I60" s="62"/>
      <c r="J60" s="62"/>
      <c r="K60" s="62"/>
      <c r="L60" s="62"/>
      <c r="M60" s="62"/>
      <c r="N60" s="62"/>
      <c r="O60" s="62"/>
      <c r="P60" s="62"/>
      <c r="Q60" s="62"/>
      <c r="R60" s="62"/>
      <c r="S60" s="62"/>
      <c r="T60" s="62"/>
      <c r="U60" s="62"/>
      <c r="V60" s="62"/>
      <c r="W60" s="62"/>
      <c r="X60" s="62"/>
      <c r="Y60" s="62"/>
      <c r="Z60" s="62"/>
      <c r="AA60" s="62"/>
      <c r="AB60" s="243"/>
      <c r="AC60" s="244"/>
      <c r="AD60" s="240"/>
      <c r="AE60" s="240"/>
      <c r="AF60" s="62"/>
      <c r="AG60" s="62"/>
      <c r="AH60" s="62"/>
      <c r="AI60" s="62"/>
      <c r="AJ60" s="62"/>
      <c r="AK60" s="62"/>
      <c r="AL60" s="62"/>
      <c r="AM60" s="62"/>
      <c r="AN60" s="62"/>
      <c r="AO60" s="62"/>
      <c r="AP60" s="62"/>
      <c r="AQ60" s="161"/>
      <c r="AR60" s="161"/>
      <c r="AS60" s="161"/>
      <c r="AT60" s="161"/>
      <c r="AU60" s="161"/>
      <c r="AV60" s="161"/>
      <c r="AW60" s="161"/>
      <c r="AX60" s="161"/>
      <c r="AY60" s="161"/>
      <c r="AZ60" s="161"/>
    </row>
    <row r="61" spans="1:52" ht="80.25" customHeight="1">
      <c r="A61" s="80">
        <v>3.2</v>
      </c>
      <c r="B61" s="1042" t="s">
        <v>699</v>
      </c>
      <c r="C61" s="1042"/>
      <c r="D61" s="1042"/>
      <c r="E61" s="1042"/>
      <c r="F61" s="1042"/>
      <c r="G61" s="84"/>
      <c r="H61" s="84"/>
      <c r="AB61" s="243"/>
      <c r="AC61" s="244"/>
      <c r="AQ61" s="164"/>
      <c r="AR61" s="164"/>
      <c r="AS61" s="164"/>
      <c r="AT61" s="164"/>
      <c r="AU61" s="164"/>
      <c r="AV61" s="164"/>
      <c r="AW61" s="164"/>
      <c r="AX61" s="164"/>
      <c r="AY61" s="164"/>
      <c r="AZ61" s="164"/>
    </row>
    <row r="62" spans="1:52" ht="83.25" customHeight="1">
      <c r="A62" s="80">
        <v>4</v>
      </c>
      <c r="B62" s="1042" t="s">
        <v>452</v>
      </c>
      <c r="C62" s="1042"/>
      <c r="D62" s="1042"/>
      <c r="E62" s="1042"/>
      <c r="F62" s="1042"/>
      <c r="G62" s="84"/>
      <c r="H62" s="84"/>
      <c r="AB62" s="243"/>
      <c r="AC62" s="244"/>
      <c r="AQ62" s="164"/>
      <c r="AR62" s="164"/>
      <c r="AS62" s="164"/>
      <c r="AT62" s="164"/>
      <c r="AU62" s="164"/>
      <c r="AV62" s="164"/>
      <c r="AW62" s="164"/>
      <c r="AX62" s="164"/>
      <c r="AY62" s="164"/>
      <c r="AZ62" s="164"/>
    </row>
    <row r="63" spans="1:52" ht="59.25" customHeight="1">
      <c r="A63" s="80">
        <v>4.0999999999999996</v>
      </c>
      <c r="B63" s="1042" t="s">
        <v>525</v>
      </c>
      <c r="C63" s="1042"/>
      <c r="D63" s="1042"/>
      <c r="E63" s="1042"/>
      <c r="F63" s="1042"/>
      <c r="G63" s="84"/>
      <c r="H63" s="84"/>
      <c r="AB63" s="243"/>
      <c r="AC63" s="244"/>
      <c r="AQ63" s="164"/>
      <c r="AR63" s="164"/>
      <c r="AS63" s="164"/>
      <c r="AT63" s="164"/>
      <c r="AU63" s="164"/>
      <c r="AV63" s="164"/>
      <c r="AW63" s="164"/>
      <c r="AX63" s="164"/>
      <c r="AY63" s="164"/>
      <c r="AZ63" s="164"/>
    </row>
    <row r="64" spans="1:52" ht="73.5" customHeight="1">
      <c r="A64" s="80">
        <v>4.2</v>
      </c>
      <c r="B64" s="1042" t="s">
        <v>700</v>
      </c>
      <c r="C64" s="1042"/>
      <c r="D64" s="1042"/>
      <c r="E64" s="1042"/>
      <c r="F64" s="1042"/>
      <c r="G64" s="84"/>
      <c r="H64" s="84"/>
      <c r="AB64" s="243"/>
      <c r="AC64" s="244"/>
      <c r="AQ64" s="164"/>
      <c r="AR64" s="164"/>
      <c r="AS64" s="164"/>
      <c r="AT64" s="164"/>
      <c r="AU64" s="164"/>
      <c r="AV64" s="164"/>
      <c r="AW64" s="164"/>
      <c r="AX64" s="164"/>
      <c r="AY64" s="164"/>
      <c r="AZ64" s="164"/>
    </row>
    <row r="65" spans="1:52" ht="53.25" customHeight="1">
      <c r="A65" s="80">
        <v>4.3</v>
      </c>
      <c r="B65" s="1042" t="s">
        <v>701</v>
      </c>
      <c r="C65" s="1042"/>
      <c r="D65" s="1042"/>
      <c r="E65" s="1042"/>
      <c r="F65" s="1042"/>
      <c r="G65" s="37"/>
      <c r="H65" s="37"/>
      <c r="AB65" s="243"/>
      <c r="AC65" s="244"/>
      <c r="AQ65" s="164"/>
      <c r="AR65" s="164"/>
      <c r="AS65" s="164"/>
      <c r="AT65" s="164"/>
      <c r="AU65" s="164"/>
      <c r="AV65" s="164"/>
      <c r="AW65" s="164"/>
      <c r="AX65" s="164"/>
      <c r="AY65" s="164"/>
      <c r="AZ65" s="164"/>
    </row>
    <row r="66" spans="1:52" s="25" customFormat="1" ht="29.25" customHeight="1">
      <c r="A66" s="63">
        <v>5</v>
      </c>
      <c r="B66" s="1038" t="s">
        <v>68</v>
      </c>
      <c r="C66" s="1038"/>
      <c r="D66" s="1038"/>
      <c r="E66" s="1038"/>
      <c r="F66" s="1038"/>
      <c r="G66" s="84"/>
      <c r="H66" s="84"/>
      <c r="I66" s="62"/>
      <c r="J66" s="62"/>
      <c r="K66" s="62"/>
      <c r="L66" s="62"/>
      <c r="M66" s="62"/>
      <c r="N66" s="62"/>
      <c r="O66" s="62"/>
      <c r="P66" s="62"/>
      <c r="Q66" s="62"/>
      <c r="R66" s="62"/>
      <c r="S66" s="62"/>
      <c r="T66" s="62"/>
      <c r="U66" s="62"/>
      <c r="V66" s="62"/>
      <c r="W66" s="62"/>
      <c r="X66" s="62"/>
      <c r="Y66" s="62"/>
      <c r="Z66" s="62"/>
      <c r="AA66" s="62"/>
      <c r="AB66" s="243"/>
      <c r="AC66" s="244"/>
      <c r="AD66" s="240"/>
      <c r="AE66" s="240"/>
      <c r="AF66" s="62"/>
      <c r="AG66" s="62"/>
      <c r="AH66" s="62"/>
      <c r="AI66" s="62"/>
      <c r="AJ66" s="62"/>
      <c r="AK66" s="62"/>
      <c r="AL66" s="62"/>
      <c r="AM66" s="62"/>
      <c r="AN66" s="62"/>
      <c r="AO66" s="62"/>
      <c r="AP66" s="62"/>
      <c r="AQ66" s="161"/>
      <c r="AR66" s="161"/>
      <c r="AS66" s="161"/>
      <c r="AT66" s="161"/>
      <c r="AU66" s="161"/>
      <c r="AV66" s="161"/>
      <c r="AW66" s="161"/>
      <c r="AX66" s="161"/>
      <c r="AY66" s="161"/>
      <c r="AZ66" s="161"/>
    </row>
    <row r="67" spans="1:52" s="25" customFormat="1" ht="244.5" customHeight="1">
      <c r="A67" s="80">
        <v>5.0999999999999996</v>
      </c>
      <c r="B67" s="1042" t="s">
        <v>702</v>
      </c>
      <c r="C67" s="1042"/>
      <c r="D67" s="1042"/>
      <c r="E67" s="1042"/>
      <c r="F67" s="1042"/>
      <c r="G67" s="62"/>
      <c r="H67" s="62"/>
      <c r="I67" s="62"/>
      <c r="J67" s="217"/>
      <c r="K67" s="217"/>
      <c r="L67" s="217"/>
      <c r="M67" s="217"/>
      <c r="N67" s="217"/>
      <c r="O67" s="217"/>
      <c r="P67" s="217"/>
      <c r="Q67" s="217"/>
      <c r="R67" s="217"/>
      <c r="S67" s="217"/>
      <c r="T67" s="217"/>
      <c r="U67" s="217"/>
      <c r="V67" s="217"/>
      <c r="W67" s="217"/>
      <c r="X67" s="217"/>
      <c r="Y67" s="217"/>
      <c r="Z67" s="217"/>
      <c r="AA67" s="217"/>
      <c r="AB67" s="66"/>
      <c r="AC67" s="244"/>
      <c r="AD67" s="240"/>
      <c r="AE67" s="240"/>
      <c r="AF67" s="62"/>
      <c r="AG67" s="62"/>
      <c r="AH67" s="62"/>
      <c r="AI67" s="62"/>
      <c r="AJ67" s="62"/>
      <c r="AK67" s="62"/>
      <c r="AL67" s="62"/>
      <c r="AM67" s="62"/>
      <c r="AN67" s="62"/>
      <c r="AO67" s="62"/>
      <c r="AP67" s="62"/>
      <c r="AQ67" s="161"/>
      <c r="AR67" s="161"/>
      <c r="AS67" s="161"/>
      <c r="AT67" s="161"/>
      <c r="AU67" s="161"/>
      <c r="AV67" s="161"/>
      <c r="AW67" s="161"/>
      <c r="AX67" s="161"/>
      <c r="AY67" s="161"/>
      <c r="AZ67" s="161"/>
    </row>
    <row r="68" spans="1:52" s="25" customFormat="1" ht="48" customHeight="1">
      <c r="A68" s="80">
        <v>6</v>
      </c>
      <c r="B68" s="1042" t="s">
        <v>69</v>
      </c>
      <c r="C68" s="1042"/>
      <c r="D68" s="1042"/>
      <c r="E68" s="1042"/>
      <c r="F68" s="1042"/>
      <c r="G68" s="62"/>
      <c r="H68" s="62"/>
      <c r="I68" s="62"/>
      <c r="J68" s="217"/>
      <c r="K68" s="217"/>
      <c r="L68" s="217"/>
      <c r="M68" s="217"/>
      <c r="N68" s="217"/>
      <c r="O68" s="217"/>
      <c r="P68" s="217"/>
      <c r="Q68" s="217"/>
      <c r="R68" s="217"/>
      <c r="S68" s="217"/>
      <c r="T68" s="217"/>
      <c r="U68" s="217"/>
      <c r="V68" s="217"/>
      <c r="W68" s="217"/>
      <c r="X68" s="217"/>
      <c r="Y68" s="217"/>
      <c r="Z68" s="217"/>
      <c r="AA68" s="217"/>
      <c r="AB68" s="66"/>
      <c r="AC68" s="244"/>
      <c r="AD68" s="240"/>
      <c r="AE68" s="240"/>
      <c r="AF68" s="62"/>
      <c r="AG68" s="62"/>
      <c r="AH68" s="62"/>
      <c r="AI68" s="62"/>
      <c r="AJ68" s="62"/>
      <c r="AK68" s="62"/>
      <c r="AL68" s="62"/>
      <c r="AM68" s="62"/>
      <c r="AN68" s="62"/>
      <c r="AO68" s="62"/>
      <c r="AP68" s="62"/>
      <c r="AQ68" s="161"/>
      <c r="AR68" s="161"/>
      <c r="AS68" s="161"/>
      <c r="AT68" s="161"/>
      <c r="AU68" s="161"/>
      <c r="AV68" s="161"/>
      <c r="AW68" s="161"/>
      <c r="AX68" s="161"/>
      <c r="AY68" s="161"/>
      <c r="AZ68" s="161"/>
    </row>
    <row r="69" spans="1:52" s="25" customFormat="1" ht="26.1" customHeight="1">
      <c r="A69" s="63"/>
      <c r="B69" s="55" t="s">
        <v>357</v>
      </c>
      <c r="C69" s="33" t="s">
        <v>70</v>
      </c>
      <c r="D69" s="30"/>
      <c r="E69" s="78" t="s">
        <v>71</v>
      </c>
      <c r="G69" s="62"/>
      <c r="H69" s="62"/>
      <c r="I69" s="62"/>
      <c r="J69" s="62"/>
      <c r="K69" s="62"/>
      <c r="L69" s="62"/>
      <c r="M69" s="62"/>
      <c r="N69" s="62"/>
      <c r="O69" s="62"/>
      <c r="P69" s="62"/>
      <c r="Q69" s="62"/>
      <c r="R69" s="62"/>
      <c r="S69" s="62"/>
      <c r="T69" s="62"/>
      <c r="U69" s="62"/>
      <c r="V69" s="62"/>
      <c r="W69" s="62"/>
      <c r="X69" s="62"/>
      <c r="Y69" s="62"/>
      <c r="Z69" s="62"/>
      <c r="AA69" s="62"/>
      <c r="AB69" s="66"/>
      <c r="AC69" s="244"/>
      <c r="AD69" s="240"/>
      <c r="AE69" s="240"/>
      <c r="AF69" s="62"/>
      <c r="AG69" s="62"/>
      <c r="AH69" s="62"/>
      <c r="AI69" s="62"/>
      <c r="AJ69" s="62"/>
      <c r="AK69" s="62"/>
      <c r="AL69" s="62"/>
      <c r="AM69" s="62"/>
      <c r="AN69" s="62"/>
      <c r="AO69" s="62"/>
      <c r="AP69" s="62"/>
      <c r="AQ69" s="161"/>
      <c r="AR69" s="161"/>
      <c r="AS69" s="161"/>
      <c r="AT69" s="161"/>
      <c r="AU69" s="161"/>
      <c r="AV69" s="161"/>
      <c r="AW69" s="161"/>
      <c r="AX69" s="161"/>
      <c r="AY69" s="161"/>
      <c r="AZ69" s="161"/>
    </row>
    <row r="70" spans="1:52" s="25" customFormat="1" ht="26.1" customHeight="1">
      <c r="A70" s="63"/>
      <c r="B70" s="55" t="s">
        <v>358</v>
      </c>
      <c r="C70" s="33" t="s">
        <v>530</v>
      </c>
      <c r="D70" s="30"/>
      <c r="E70" s="78" t="s">
        <v>703</v>
      </c>
      <c r="G70" s="62"/>
      <c r="H70" s="62"/>
      <c r="I70" s="62"/>
      <c r="J70" s="62"/>
      <c r="K70" s="62"/>
      <c r="L70" s="62"/>
      <c r="M70" s="62"/>
      <c r="N70" s="62"/>
      <c r="O70" s="62"/>
      <c r="P70" s="62"/>
      <c r="Q70" s="62"/>
      <c r="R70" s="62"/>
      <c r="S70" s="62"/>
      <c r="T70" s="62"/>
      <c r="U70" s="62"/>
      <c r="V70" s="62"/>
      <c r="W70" s="62"/>
      <c r="X70" s="62"/>
      <c r="Y70" s="62"/>
      <c r="Z70" s="62"/>
      <c r="AA70" s="62"/>
      <c r="AB70" s="66"/>
      <c r="AC70" s="244"/>
      <c r="AD70" s="240"/>
      <c r="AE70" s="240"/>
      <c r="AF70" s="62"/>
      <c r="AG70" s="62"/>
      <c r="AH70" s="62"/>
      <c r="AI70" s="62"/>
      <c r="AJ70" s="62"/>
      <c r="AK70" s="62"/>
      <c r="AL70" s="62"/>
      <c r="AM70" s="62"/>
      <c r="AN70" s="62"/>
      <c r="AO70" s="62"/>
      <c r="AP70" s="62"/>
      <c r="AQ70" s="161"/>
      <c r="AR70" s="161"/>
      <c r="AS70" s="161"/>
      <c r="AT70" s="161"/>
      <c r="AU70" s="161"/>
      <c r="AV70" s="161"/>
      <c r="AW70" s="161"/>
      <c r="AX70" s="161"/>
      <c r="AY70" s="161"/>
      <c r="AZ70" s="161"/>
    </row>
    <row r="71" spans="1:52" s="25" customFormat="1" ht="26.1" customHeight="1">
      <c r="A71" s="63"/>
      <c r="B71" s="55" t="s">
        <v>654</v>
      </c>
      <c r="C71" s="33" t="s">
        <v>72</v>
      </c>
      <c r="D71" s="30"/>
      <c r="E71" s="78" t="s">
        <v>73</v>
      </c>
      <c r="G71" s="62"/>
      <c r="H71" s="62"/>
      <c r="I71" s="62"/>
      <c r="J71" s="217"/>
      <c r="K71" s="217"/>
      <c r="L71" s="217"/>
      <c r="M71" s="217"/>
      <c r="N71" s="217"/>
      <c r="O71" s="217"/>
      <c r="P71" s="217"/>
      <c r="Q71" s="217"/>
      <c r="R71" s="217"/>
      <c r="S71" s="217"/>
      <c r="T71" s="217"/>
      <c r="U71" s="217"/>
      <c r="V71" s="217"/>
      <c r="W71" s="217"/>
      <c r="X71" s="217"/>
      <c r="Y71" s="217"/>
      <c r="Z71" s="217"/>
      <c r="AA71" s="217"/>
      <c r="AB71" s="66"/>
      <c r="AC71" s="244"/>
      <c r="AD71" s="240"/>
      <c r="AE71" s="240"/>
      <c r="AF71" s="62"/>
      <c r="AG71" s="62"/>
      <c r="AH71" s="62"/>
      <c r="AI71" s="62"/>
      <c r="AJ71" s="62"/>
      <c r="AK71" s="62"/>
      <c r="AL71" s="62"/>
      <c r="AM71" s="62"/>
      <c r="AN71" s="62"/>
      <c r="AO71" s="62"/>
      <c r="AP71" s="62"/>
      <c r="AQ71" s="161"/>
      <c r="AR71" s="161"/>
      <c r="AS71" s="161"/>
      <c r="AT71" s="161"/>
      <c r="AU71" s="161"/>
      <c r="AV71" s="161"/>
      <c r="AW71" s="161"/>
      <c r="AX71" s="161"/>
      <c r="AY71" s="161"/>
      <c r="AZ71" s="161"/>
    </row>
    <row r="72" spans="1:52" s="25" customFormat="1" ht="26.1" customHeight="1">
      <c r="A72" s="63"/>
      <c r="B72" s="55" t="s">
        <v>360</v>
      </c>
      <c r="C72" s="33" t="s">
        <v>74</v>
      </c>
      <c r="D72" s="30"/>
      <c r="E72" s="78" t="s">
        <v>75</v>
      </c>
      <c r="G72" s="62"/>
      <c r="H72" s="62"/>
      <c r="I72" s="62"/>
      <c r="J72" s="62"/>
      <c r="K72" s="62"/>
      <c r="L72" s="62"/>
      <c r="M72" s="62"/>
      <c r="N72" s="62"/>
      <c r="O72" s="62"/>
      <c r="P72" s="62"/>
      <c r="Q72" s="62"/>
      <c r="R72" s="62"/>
      <c r="S72" s="62"/>
      <c r="T72" s="62"/>
      <c r="U72" s="62"/>
      <c r="V72" s="62"/>
      <c r="W72" s="62"/>
      <c r="X72" s="62"/>
      <c r="Y72" s="62"/>
      <c r="Z72" s="62"/>
      <c r="AA72" s="62"/>
      <c r="AB72" s="66"/>
      <c r="AC72" s="244"/>
      <c r="AD72" s="240"/>
      <c r="AE72" s="240"/>
      <c r="AF72" s="62"/>
      <c r="AG72" s="62"/>
      <c r="AH72" s="62"/>
      <c r="AI72" s="62"/>
      <c r="AJ72" s="62"/>
      <c r="AK72" s="62"/>
      <c r="AL72" s="62"/>
      <c r="AM72" s="62"/>
      <c r="AN72" s="62"/>
      <c r="AO72" s="62"/>
      <c r="AP72" s="62"/>
      <c r="AQ72" s="161"/>
      <c r="AR72" s="161"/>
      <c r="AS72" s="161"/>
      <c r="AT72" s="161"/>
      <c r="AU72" s="161"/>
      <c r="AV72" s="161"/>
      <c r="AW72" s="161"/>
      <c r="AX72" s="161"/>
      <c r="AY72" s="161"/>
      <c r="AZ72" s="161"/>
    </row>
    <row r="73" spans="1:52" s="25" customFormat="1" ht="26.1" customHeight="1">
      <c r="A73" s="63"/>
      <c r="B73" s="55" t="s">
        <v>76</v>
      </c>
      <c r="C73" s="33" t="s">
        <v>77</v>
      </c>
      <c r="D73" s="30"/>
      <c r="E73" s="78" t="s">
        <v>78</v>
      </c>
      <c r="G73" s="62"/>
      <c r="H73" s="62"/>
      <c r="I73" s="62"/>
      <c r="J73" s="62"/>
      <c r="K73" s="62"/>
      <c r="L73" s="62"/>
      <c r="M73" s="62"/>
      <c r="N73" s="62"/>
      <c r="O73" s="62"/>
      <c r="P73" s="62"/>
      <c r="Q73" s="62"/>
      <c r="R73" s="62"/>
      <c r="S73" s="62"/>
      <c r="T73" s="62"/>
      <c r="U73" s="62"/>
      <c r="V73" s="62"/>
      <c r="W73" s="62"/>
      <c r="X73" s="62"/>
      <c r="Y73" s="62"/>
      <c r="Z73" s="62"/>
      <c r="AA73" s="62"/>
      <c r="AB73" s="66"/>
      <c r="AC73" s="244"/>
      <c r="AD73" s="240"/>
      <c r="AE73" s="240"/>
      <c r="AF73" s="62"/>
      <c r="AG73" s="62"/>
      <c r="AH73" s="62"/>
      <c r="AI73" s="62"/>
      <c r="AJ73" s="62"/>
      <c r="AK73" s="62"/>
      <c r="AL73" s="62"/>
      <c r="AM73" s="62"/>
      <c r="AN73" s="62"/>
      <c r="AO73" s="62"/>
      <c r="AP73" s="62"/>
      <c r="AQ73" s="161"/>
      <c r="AR73" s="161"/>
      <c r="AS73" s="161"/>
      <c r="AT73" s="161"/>
      <c r="AU73" s="161"/>
      <c r="AV73" s="161"/>
      <c r="AW73" s="161"/>
      <c r="AX73" s="161"/>
      <c r="AY73" s="161"/>
      <c r="AZ73" s="161"/>
    </row>
    <row r="74" spans="1:52" ht="26.1" customHeight="1">
      <c r="A74" s="63"/>
      <c r="B74" s="55" t="s">
        <v>79</v>
      </c>
      <c r="C74" s="33" t="s">
        <v>80</v>
      </c>
      <c r="E74" s="78" t="s">
        <v>81</v>
      </c>
      <c r="F74" s="25"/>
      <c r="G74" s="217"/>
      <c r="H74" s="217"/>
      <c r="J74" s="217"/>
      <c r="K74" s="217"/>
      <c r="L74" s="217"/>
      <c r="M74" s="217"/>
      <c r="N74" s="217"/>
      <c r="O74" s="217"/>
      <c r="P74" s="217"/>
      <c r="Q74" s="217"/>
      <c r="R74" s="217"/>
      <c r="S74" s="217"/>
      <c r="T74" s="217"/>
      <c r="U74" s="217"/>
      <c r="V74" s="217"/>
      <c r="W74" s="217"/>
      <c r="X74" s="217"/>
      <c r="Y74" s="217"/>
      <c r="Z74" s="217"/>
      <c r="AA74" s="217"/>
      <c r="AB74" s="66"/>
      <c r="AC74" s="244"/>
      <c r="AQ74" s="164"/>
      <c r="AR74" s="164"/>
      <c r="AS74" s="164"/>
      <c r="AT74" s="164"/>
      <c r="AU74" s="164"/>
      <c r="AV74" s="164"/>
      <c r="AW74" s="164"/>
      <c r="AX74" s="164"/>
      <c r="AY74" s="164"/>
      <c r="AZ74" s="164"/>
    </row>
    <row r="75" spans="1:52" ht="26.1" customHeight="1">
      <c r="A75" s="63"/>
      <c r="B75" s="55" t="s">
        <v>82</v>
      </c>
      <c r="C75" s="33" t="s">
        <v>83</v>
      </c>
      <c r="E75" s="78" t="s">
        <v>84</v>
      </c>
      <c r="F75" s="25"/>
      <c r="G75" s="217"/>
      <c r="H75" s="217"/>
      <c r="J75" s="217"/>
      <c r="K75" s="217"/>
      <c r="L75" s="217"/>
      <c r="M75" s="217"/>
      <c r="N75" s="217"/>
      <c r="O75" s="217"/>
      <c r="P75" s="217"/>
      <c r="Q75" s="217"/>
      <c r="R75" s="217"/>
      <c r="S75" s="217"/>
      <c r="T75" s="217"/>
      <c r="U75" s="217"/>
      <c r="V75" s="217"/>
      <c r="W75" s="217"/>
      <c r="X75" s="217"/>
      <c r="Y75" s="217"/>
      <c r="Z75" s="217"/>
      <c r="AA75" s="217"/>
      <c r="AB75" s="66"/>
      <c r="AC75" s="244"/>
      <c r="AQ75" s="164"/>
      <c r="AR75" s="164"/>
      <c r="AS75" s="164"/>
      <c r="AT75" s="164"/>
      <c r="AU75" s="164"/>
      <c r="AV75" s="164"/>
      <c r="AW75" s="164"/>
      <c r="AX75" s="164"/>
      <c r="AY75" s="164"/>
      <c r="AZ75" s="164"/>
    </row>
    <row r="76" spans="1:52" ht="26.1" customHeight="1">
      <c r="A76" s="55"/>
      <c r="B76" s="55" t="s">
        <v>85</v>
      </c>
      <c r="C76" s="33" t="s">
        <v>704</v>
      </c>
      <c r="E76" s="78" t="s">
        <v>87</v>
      </c>
      <c r="F76" s="26"/>
      <c r="G76" s="217"/>
      <c r="H76" s="217"/>
      <c r="J76" s="217"/>
      <c r="K76" s="217"/>
      <c r="L76" s="217"/>
      <c r="M76" s="217"/>
      <c r="N76" s="217"/>
      <c r="O76" s="217"/>
      <c r="P76" s="217"/>
      <c r="Q76" s="217"/>
      <c r="R76" s="217"/>
      <c r="S76" s="217"/>
      <c r="T76" s="217"/>
      <c r="U76" s="217"/>
      <c r="V76" s="217"/>
      <c r="W76" s="217"/>
      <c r="X76" s="217"/>
      <c r="Y76" s="217"/>
      <c r="Z76" s="217"/>
      <c r="AA76" s="217"/>
      <c r="AB76" s="66"/>
      <c r="AC76" s="244"/>
      <c r="AQ76" s="164"/>
      <c r="AR76" s="164"/>
      <c r="AS76" s="164"/>
      <c r="AT76" s="164"/>
      <c r="AU76" s="164"/>
      <c r="AV76" s="164"/>
      <c r="AW76" s="164"/>
      <c r="AX76" s="164"/>
      <c r="AY76" s="164"/>
      <c r="AZ76" s="164"/>
    </row>
    <row r="77" spans="1:52" ht="26.1" customHeight="1">
      <c r="A77" s="55"/>
      <c r="B77" s="55" t="s">
        <v>21</v>
      </c>
      <c r="C77" s="33" t="s">
        <v>86</v>
      </c>
      <c r="E77" s="78" t="s">
        <v>89</v>
      </c>
      <c r="F77" s="26"/>
      <c r="G77" s="217"/>
      <c r="H77" s="217"/>
      <c r="J77" s="217"/>
      <c r="K77" s="217"/>
      <c r="L77" s="217"/>
      <c r="M77" s="217"/>
      <c r="N77" s="217"/>
      <c r="O77" s="217"/>
      <c r="P77" s="217"/>
      <c r="Q77" s="217"/>
      <c r="R77" s="217"/>
      <c r="S77" s="217"/>
      <c r="T77" s="217"/>
      <c r="U77" s="217"/>
      <c r="V77" s="217"/>
      <c r="W77" s="217"/>
      <c r="X77" s="217"/>
      <c r="Y77" s="217"/>
      <c r="Z77" s="217"/>
      <c r="AA77" s="217"/>
      <c r="AB77" s="66"/>
      <c r="AC77" s="244"/>
      <c r="AQ77" s="164"/>
      <c r="AR77" s="164"/>
      <c r="AS77" s="164"/>
      <c r="AT77" s="164"/>
      <c r="AU77" s="164"/>
      <c r="AV77" s="164"/>
      <c r="AW77" s="164"/>
      <c r="AX77" s="164"/>
      <c r="AY77" s="164"/>
      <c r="AZ77" s="164"/>
    </row>
    <row r="78" spans="1:52" ht="41.25" customHeight="1">
      <c r="A78" s="55"/>
      <c r="B78" s="55" t="s">
        <v>88</v>
      </c>
      <c r="C78" s="33" t="s">
        <v>705</v>
      </c>
      <c r="E78" s="78" t="s">
        <v>91</v>
      </c>
      <c r="F78" s="26"/>
      <c r="G78" s="217"/>
      <c r="H78" s="217"/>
      <c r="AB78" s="243"/>
      <c r="AC78" s="244"/>
      <c r="AQ78" s="164"/>
      <c r="AR78" s="164"/>
      <c r="AS78" s="164"/>
      <c r="AT78" s="164"/>
      <c r="AU78" s="164"/>
      <c r="AV78" s="164"/>
      <c r="AW78" s="164"/>
      <c r="AX78" s="164"/>
      <c r="AY78" s="164"/>
      <c r="AZ78" s="164"/>
    </row>
    <row r="79" spans="1:52" ht="38.25" customHeight="1">
      <c r="A79" s="55"/>
      <c r="B79" s="55" t="s">
        <v>90</v>
      </c>
      <c r="C79" s="33" t="s">
        <v>706</v>
      </c>
      <c r="E79" s="78" t="s">
        <v>93</v>
      </c>
      <c r="F79" s="26"/>
      <c r="G79" s="84"/>
      <c r="H79" s="84"/>
      <c r="AB79" s="243"/>
      <c r="AC79" s="244"/>
      <c r="AQ79" s="164"/>
      <c r="AR79" s="164"/>
      <c r="AS79" s="164"/>
      <c r="AT79" s="164"/>
      <c r="AU79" s="164"/>
      <c r="AV79" s="164"/>
      <c r="AW79" s="164"/>
      <c r="AX79" s="164"/>
      <c r="AY79" s="164"/>
      <c r="AZ79" s="164"/>
    </row>
    <row r="80" spans="1:52" ht="38.25" customHeight="1">
      <c r="A80" s="55"/>
      <c r="B80" s="55" t="s">
        <v>92</v>
      </c>
      <c r="C80" s="33" t="s">
        <v>707</v>
      </c>
      <c r="E80" s="78" t="s">
        <v>676</v>
      </c>
      <c r="F80" s="26"/>
      <c r="G80" s="84"/>
      <c r="H80" s="84"/>
      <c r="AB80" s="243"/>
      <c r="AC80" s="244"/>
      <c r="AQ80" s="164"/>
      <c r="AR80" s="164"/>
      <c r="AS80" s="164"/>
      <c r="AT80" s="164"/>
      <c r="AU80" s="164"/>
      <c r="AV80" s="164"/>
      <c r="AW80" s="164"/>
      <c r="AX80" s="164"/>
      <c r="AY80" s="164"/>
      <c r="AZ80" s="164"/>
    </row>
    <row r="81" spans="1:52" ht="51.75" customHeight="1">
      <c r="B81" s="80" t="s">
        <v>95</v>
      </c>
      <c r="C81" s="881" t="s">
        <v>96</v>
      </c>
      <c r="D81" s="881"/>
      <c r="E81" s="85" t="s">
        <v>94</v>
      </c>
      <c r="F81" s="26"/>
      <c r="G81" s="84"/>
      <c r="H81" s="84"/>
      <c r="AB81" s="243"/>
      <c r="AC81" s="244"/>
      <c r="AQ81" s="164"/>
      <c r="AR81" s="164"/>
      <c r="AS81" s="164"/>
      <c r="AT81" s="164"/>
      <c r="AU81" s="164"/>
      <c r="AV81" s="164"/>
      <c r="AW81" s="164"/>
      <c r="AX81" s="164"/>
      <c r="AY81" s="164"/>
      <c r="AZ81" s="164"/>
    </row>
    <row r="82" spans="1:52" ht="47.25" customHeight="1">
      <c r="B82" s="1042" t="s">
        <v>97</v>
      </c>
      <c r="C82" s="1042"/>
      <c r="D82" s="1042"/>
      <c r="E82" s="1042"/>
      <c r="F82" s="1042"/>
      <c r="G82" s="84"/>
      <c r="H82" s="84"/>
      <c r="AB82" s="243"/>
      <c r="AC82" s="244"/>
      <c r="AQ82" s="164"/>
      <c r="AR82" s="164"/>
      <c r="AS82" s="164"/>
      <c r="AT82" s="164"/>
      <c r="AU82" s="164"/>
      <c r="AV82" s="164"/>
      <c r="AW82" s="164"/>
      <c r="AX82" s="164"/>
      <c r="AY82" s="164"/>
      <c r="AZ82" s="164"/>
    </row>
    <row r="83" spans="1:52" ht="60.75" customHeight="1">
      <c r="A83" s="80">
        <v>7</v>
      </c>
      <c r="B83" s="1042" t="s">
        <v>99</v>
      </c>
      <c r="C83" s="1042"/>
      <c r="D83" s="1042"/>
      <c r="E83" s="1042"/>
      <c r="F83" s="1042"/>
      <c r="G83" s="84"/>
      <c r="H83" s="84"/>
      <c r="AB83" s="243"/>
      <c r="AC83" s="244"/>
      <c r="AQ83" s="164"/>
      <c r="AR83" s="164"/>
      <c r="AS83" s="164"/>
      <c r="AT83" s="164"/>
      <c r="AU83" s="164"/>
      <c r="AV83" s="164"/>
      <c r="AW83" s="164"/>
      <c r="AX83" s="164"/>
      <c r="AY83" s="164"/>
      <c r="AZ83" s="164"/>
    </row>
    <row r="84" spans="1:52" ht="51.75" customHeight="1">
      <c r="A84" s="80">
        <v>8</v>
      </c>
      <c r="B84" s="1042" t="s">
        <v>100</v>
      </c>
      <c r="C84" s="1042"/>
      <c r="D84" s="1042"/>
      <c r="E84" s="1042"/>
      <c r="F84" s="1042"/>
      <c r="G84" s="84"/>
      <c r="H84" s="84"/>
      <c r="AB84" s="243"/>
      <c r="AC84" s="244"/>
      <c r="AQ84" s="164"/>
      <c r="AR84" s="164"/>
      <c r="AS84" s="164"/>
      <c r="AT84" s="164"/>
      <c r="AU84" s="164"/>
      <c r="AV84" s="164"/>
      <c r="AW84" s="164"/>
      <c r="AX84" s="164"/>
      <c r="AY84" s="164"/>
      <c r="AZ84" s="164"/>
    </row>
    <row r="85" spans="1:52" ht="60.75" customHeight="1">
      <c r="A85" s="80">
        <v>9</v>
      </c>
      <c r="B85" s="1042" t="s">
        <v>101</v>
      </c>
      <c r="C85" s="1042"/>
      <c r="D85" s="1042"/>
      <c r="E85" s="1042"/>
      <c r="F85" s="1042"/>
      <c r="G85" s="84"/>
      <c r="H85" s="84"/>
      <c r="AB85" s="243"/>
      <c r="AC85" s="244"/>
      <c r="AQ85" s="164"/>
      <c r="AR85" s="164"/>
      <c r="AS85" s="164"/>
      <c r="AT85" s="164"/>
      <c r="AU85" s="164"/>
      <c r="AV85" s="164"/>
      <c r="AW85" s="164"/>
      <c r="AX85" s="164"/>
      <c r="AY85" s="164"/>
      <c r="AZ85" s="164"/>
    </row>
    <row r="86" spans="1:52" ht="58.5" customHeight="1">
      <c r="A86" s="80">
        <v>10</v>
      </c>
      <c r="B86" s="1042" t="s">
        <v>102</v>
      </c>
      <c r="C86" s="1042"/>
      <c r="D86" s="1042"/>
      <c r="E86" s="1042"/>
      <c r="F86" s="1042"/>
      <c r="G86" s="84"/>
      <c r="H86" s="84"/>
      <c r="AB86" s="243"/>
      <c r="AC86" s="244"/>
      <c r="AQ86" s="164"/>
      <c r="AR86" s="164"/>
      <c r="AS86" s="164"/>
      <c r="AT86" s="164"/>
      <c r="AU86" s="164"/>
      <c r="AV86" s="164"/>
      <c r="AW86" s="164"/>
      <c r="AX86" s="164"/>
      <c r="AY86" s="164"/>
      <c r="AZ86" s="164"/>
    </row>
    <row r="87" spans="1:52" ht="45" customHeight="1">
      <c r="A87" s="80">
        <v>11</v>
      </c>
      <c r="B87" s="1042" t="s">
        <v>103</v>
      </c>
      <c r="C87" s="1042"/>
      <c r="D87" s="1042"/>
      <c r="E87" s="1042"/>
      <c r="F87" s="1042"/>
      <c r="G87" s="67"/>
      <c r="H87" s="67"/>
      <c r="AB87" s="243"/>
      <c r="AC87" s="244"/>
      <c r="AQ87" s="164"/>
      <c r="AR87" s="164"/>
      <c r="AS87" s="164"/>
      <c r="AT87" s="164"/>
      <c r="AU87" s="164"/>
      <c r="AV87" s="164"/>
      <c r="AW87" s="164"/>
      <c r="AX87" s="164"/>
      <c r="AY87" s="164"/>
      <c r="AZ87" s="164"/>
    </row>
    <row r="88" spans="1:52" ht="47.25" hidden="1" customHeight="1">
      <c r="A88" s="80">
        <v>12</v>
      </c>
      <c r="B88" s="1042" t="s">
        <v>104</v>
      </c>
      <c r="C88" s="1042"/>
      <c r="D88" s="1042"/>
      <c r="E88" s="1042"/>
      <c r="F88" s="1042"/>
      <c r="G88" s="67"/>
      <c r="H88" s="67"/>
      <c r="AB88" s="243"/>
      <c r="AC88" s="244"/>
      <c r="AQ88" s="164"/>
      <c r="AR88" s="164"/>
      <c r="AS88" s="164"/>
      <c r="AT88" s="164"/>
      <c r="AU88" s="164"/>
      <c r="AV88" s="164"/>
      <c r="AW88" s="164"/>
      <c r="AX88" s="164"/>
      <c r="AY88" s="164"/>
      <c r="AZ88" s="164"/>
    </row>
    <row r="89" spans="1:52" ht="35.1" hidden="1" customHeight="1">
      <c r="A89" s="63"/>
      <c r="B89" s="874" t="s">
        <v>560</v>
      </c>
      <c r="C89" s="874"/>
      <c r="D89" s="874" t="s">
        <v>105</v>
      </c>
      <c r="E89" s="874"/>
      <c r="F89" s="46" t="s">
        <v>561</v>
      </c>
      <c r="G89" s="67"/>
      <c r="H89" s="67"/>
      <c r="AB89" s="243"/>
      <c r="AC89" s="244"/>
      <c r="AQ89" s="164"/>
      <c r="AR89" s="164"/>
      <c r="AS89" s="164"/>
      <c r="AT89" s="164"/>
      <c r="AU89" s="164"/>
      <c r="AV89" s="164"/>
      <c r="AW89" s="164"/>
      <c r="AX89" s="164"/>
      <c r="AY89" s="164"/>
      <c r="AZ89" s="164"/>
    </row>
    <row r="90" spans="1:52" ht="29.25" hidden="1" customHeight="1">
      <c r="A90" s="63"/>
      <c r="B90" s="1043"/>
      <c r="C90" s="1043"/>
      <c r="D90" s="873"/>
      <c r="E90" s="873"/>
      <c r="F90" s="94"/>
      <c r="G90" s="67"/>
      <c r="H90" s="67"/>
      <c r="AB90" s="243"/>
      <c r="AC90" s="244"/>
      <c r="AQ90" s="164"/>
      <c r="AR90" s="164"/>
      <c r="AS90" s="164"/>
      <c r="AT90" s="164"/>
      <c r="AU90" s="164"/>
      <c r="AV90" s="164"/>
      <c r="AW90" s="164"/>
      <c r="AX90" s="164"/>
      <c r="AY90" s="164"/>
      <c r="AZ90" s="164"/>
    </row>
    <row r="91" spans="1:52" ht="29.25" hidden="1" customHeight="1">
      <c r="A91" s="63"/>
      <c r="B91" s="1043"/>
      <c r="C91" s="1043"/>
      <c r="D91" s="873"/>
      <c r="E91" s="873"/>
      <c r="F91" s="94"/>
      <c r="G91" s="67"/>
      <c r="H91" s="67"/>
      <c r="AB91" s="243"/>
      <c r="AC91" s="244"/>
      <c r="AQ91" s="164"/>
      <c r="AR91" s="164"/>
      <c r="AS91" s="164"/>
      <c r="AT91" s="164"/>
      <c r="AU91" s="164"/>
      <c r="AV91" s="164"/>
      <c r="AW91" s="164"/>
      <c r="AX91" s="164"/>
      <c r="AY91" s="164"/>
      <c r="AZ91" s="164"/>
    </row>
    <row r="92" spans="1:52" ht="29.25" hidden="1" customHeight="1">
      <c r="A92" s="63"/>
      <c r="B92" s="1043"/>
      <c r="C92" s="1043"/>
      <c r="D92" s="873"/>
      <c r="E92" s="873"/>
      <c r="F92" s="94"/>
      <c r="G92" s="84"/>
      <c r="H92" s="84"/>
      <c r="AB92" s="243"/>
      <c r="AC92" s="244"/>
      <c r="AQ92" s="164"/>
      <c r="AR92" s="164"/>
      <c r="AS92" s="164"/>
      <c r="AT92" s="164"/>
      <c r="AU92" s="164"/>
      <c r="AV92" s="164"/>
      <c r="AW92" s="164"/>
      <c r="AX92" s="164"/>
      <c r="AY92" s="164"/>
      <c r="AZ92" s="164"/>
    </row>
    <row r="93" spans="1:52" ht="42" hidden="1" customHeight="1">
      <c r="A93" s="63"/>
      <c r="B93" s="580" t="s">
        <v>301</v>
      </c>
      <c r="C93" s="580"/>
      <c r="D93" s="1036"/>
      <c r="E93" s="1036"/>
      <c r="F93" s="67"/>
      <c r="G93" s="84"/>
      <c r="H93" s="84"/>
      <c r="AB93" s="243"/>
      <c r="AC93" s="244"/>
      <c r="AQ93" s="164"/>
      <c r="AR93" s="164"/>
      <c r="AS93" s="164"/>
      <c r="AT93" s="164"/>
      <c r="AU93" s="164"/>
      <c r="AV93" s="164"/>
      <c r="AW93" s="164"/>
      <c r="AX93" s="164"/>
      <c r="AY93" s="164"/>
      <c r="AZ93" s="164"/>
    </row>
    <row r="94" spans="1:52" ht="80.25" hidden="1" customHeight="1">
      <c r="A94" s="80">
        <v>13</v>
      </c>
      <c r="B94" s="1050" t="s">
        <v>708</v>
      </c>
      <c r="C94" s="1050"/>
      <c r="D94" s="1050"/>
      <c r="E94" s="1050"/>
      <c r="F94" s="1050"/>
      <c r="G94" s="67"/>
      <c r="H94" s="67"/>
      <c r="AB94" s="243"/>
      <c r="AC94" s="244"/>
      <c r="AQ94" s="164"/>
      <c r="AR94" s="164"/>
      <c r="AS94" s="164"/>
      <c r="AT94" s="164"/>
      <c r="AU94" s="164"/>
      <c r="AV94" s="164"/>
      <c r="AW94" s="164"/>
      <c r="AX94" s="164"/>
      <c r="AY94" s="164"/>
      <c r="AZ94" s="164"/>
    </row>
    <row r="95" spans="1:52" ht="109.5" customHeight="1">
      <c r="A95" s="80">
        <v>12</v>
      </c>
      <c r="B95" s="1042" t="s">
        <v>302</v>
      </c>
      <c r="C95" s="1042"/>
      <c r="D95" s="1042"/>
      <c r="E95" s="1042"/>
      <c r="F95" s="1042"/>
      <c r="G95" s="33"/>
      <c r="H95" s="33"/>
      <c r="AB95" s="243"/>
      <c r="AC95" s="244"/>
      <c r="AQ95" s="164"/>
      <c r="AR95" s="164"/>
      <c r="AS95" s="164"/>
      <c r="AT95" s="164"/>
      <c r="AU95" s="164"/>
      <c r="AV95" s="164"/>
      <c r="AW95" s="164"/>
      <c r="AX95" s="164"/>
      <c r="AY95" s="164"/>
      <c r="AZ95" s="164"/>
    </row>
    <row r="96" spans="1:52" ht="161.25" customHeight="1">
      <c r="A96" s="80">
        <v>13</v>
      </c>
      <c r="B96" s="1042" t="s">
        <v>688</v>
      </c>
      <c r="C96" s="1042"/>
      <c r="D96" s="1042"/>
      <c r="E96" s="1042"/>
      <c r="F96" s="1042"/>
      <c r="G96" s="33"/>
      <c r="H96" s="33"/>
      <c r="AB96" s="243"/>
      <c r="AC96" s="244"/>
      <c r="AQ96" s="164"/>
      <c r="AR96" s="164"/>
      <c r="AS96" s="164"/>
      <c r="AT96" s="164"/>
      <c r="AU96" s="164"/>
      <c r="AV96" s="164"/>
      <c r="AW96" s="164"/>
      <c r="AX96" s="164"/>
      <c r="AY96" s="164"/>
      <c r="AZ96" s="164"/>
    </row>
    <row r="97" spans="1:52" ht="15.95" customHeight="1">
      <c r="A97" s="86"/>
      <c r="B97" s="30" t="str">
        <f>IF(ISERROR("Dated this " &amp; AI6 &amp; LOOKUP(AI6,AG1:AG36,AH1:AH36) &amp; " day of " &amp; AI8 &amp; " " &amp;AI9), "", "Dated this " &amp; AI6 &amp; LOOKUP(AI6,AG1:AG36,AH1:AH36) &amp; " day of " &amp; AI8 &amp; " " &amp;AI9)</f>
        <v/>
      </c>
      <c r="E97" s="67"/>
      <c r="F97" s="67"/>
      <c r="G97" s="33"/>
      <c r="H97" s="33"/>
      <c r="AB97" s="243"/>
      <c r="AC97" s="244"/>
      <c r="AQ97" s="164"/>
      <c r="AR97" s="164"/>
      <c r="AS97" s="164"/>
      <c r="AT97" s="164"/>
      <c r="AU97" s="164"/>
      <c r="AV97" s="164"/>
      <c r="AW97" s="164"/>
      <c r="AX97" s="164"/>
      <c r="AY97" s="164"/>
      <c r="AZ97" s="164"/>
    </row>
    <row r="98" spans="1:52" ht="21" customHeight="1">
      <c r="A98" s="86"/>
      <c r="B98" s="39" t="s">
        <v>303</v>
      </c>
      <c r="C98" s="26"/>
      <c r="D98" s="33"/>
      <c r="E98" s="33"/>
      <c r="F98" s="33"/>
      <c r="G98" s="44"/>
      <c r="H98" s="44"/>
      <c r="AB98" s="243"/>
      <c r="AC98" s="244"/>
      <c r="AQ98" s="164"/>
      <c r="AR98" s="164"/>
      <c r="AS98" s="164"/>
      <c r="AT98" s="164"/>
      <c r="AU98" s="164"/>
      <c r="AV98" s="164"/>
      <c r="AW98" s="164"/>
      <c r="AX98" s="164"/>
      <c r="AY98" s="164"/>
      <c r="AZ98" s="164"/>
    </row>
    <row r="99" spans="1:52" ht="21" customHeight="1">
      <c r="A99" s="86"/>
      <c r="B99" s="63"/>
      <c r="C99" s="33"/>
      <c r="D99" s="33"/>
      <c r="E99" s="33"/>
      <c r="F99" s="33"/>
      <c r="G99" s="44"/>
      <c r="H99" s="44"/>
      <c r="AB99" s="243"/>
      <c r="AC99" s="244"/>
      <c r="AQ99" s="164"/>
      <c r="AR99" s="164"/>
      <c r="AS99" s="164"/>
      <c r="AT99" s="164"/>
      <c r="AU99" s="164"/>
      <c r="AV99" s="164"/>
      <c r="AW99" s="164"/>
      <c r="AX99" s="164"/>
      <c r="AY99" s="164"/>
      <c r="AZ99" s="164"/>
    </row>
    <row r="100" spans="1:52" ht="27.95" customHeight="1">
      <c r="A100" s="86"/>
      <c r="B100" s="63"/>
      <c r="C100" s="33"/>
      <c r="D100" s="33"/>
      <c r="F100" s="44" t="s">
        <v>304</v>
      </c>
      <c r="G100" s="39"/>
      <c r="H100" s="39"/>
      <c r="AQ100" s="164"/>
      <c r="AR100" s="164"/>
      <c r="AS100" s="164"/>
      <c r="AT100" s="164"/>
      <c r="AU100" s="164"/>
      <c r="AV100" s="164"/>
      <c r="AW100" s="164"/>
      <c r="AX100" s="164"/>
      <c r="AY100" s="164"/>
      <c r="AZ100" s="164"/>
    </row>
    <row r="101" spans="1:52" ht="27.95" customHeight="1">
      <c r="A101" s="86"/>
      <c r="B101" s="63"/>
      <c r="C101" s="33"/>
      <c r="F101" s="44" t="str">
        <f>"For and on behalf of " &amp; 'Attach 3(JV)'!B9</f>
        <v>For and on behalf of 0</v>
      </c>
      <c r="G101" s="37"/>
      <c r="H101" s="37"/>
      <c r="AQ101" s="164"/>
      <c r="AR101" s="164"/>
      <c r="AS101" s="164"/>
      <c r="AT101" s="164"/>
      <c r="AU101" s="164"/>
      <c r="AV101" s="164"/>
      <c r="AW101" s="164"/>
      <c r="AX101" s="164"/>
      <c r="AY101" s="164"/>
      <c r="AZ101" s="164"/>
    </row>
    <row r="102" spans="1:52" ht="27.95" customHeight="1">
      <c r="A102" s="79"/>
      <c r="D102" s="61"/>
      <c r="E102" s="61"/>
      <c r="F102" s="39"/>
      <c r="G102" s="37"/>
      <c r="H102" s="37"/>
      <c r="AQ102" s="164"/>
      <c r="AR102" s="164"/>
      <c r="AS102" s="164"/>
      <c r="AT102" s="164"/>
      <c r="AU102" s="164"/>
      <c r="AV102" s="164"/>
      <c r="AW102" s="164"/>
      <c r="AX102" s="164"/>
      <c r="AY102" s="164"/>
      <c r="AZ102" s="164"/>
    </row>
    <row r="103" spans="1:52" ht="27.95" customHeight="1">
      <c r="A103" s="77" t="s">
        <v>6</v>
      </c>
      <c r="B103" s="37"/>
      <c r="C103" s="197" t="str">
        <f>'Attach 3(JV)'!B24</f>
        <v/>
      </c>
      <c r="D103" s="61" t="s">
        <v>4</v>
      </c>
      <c r="E103" s="1015" t="str">
        <f>'Attach 3(JV)'!E24</f>
        <v/>
      </c>
      <c r="F103" s="1015"/>
      <c r="AQ103" s="164"/>
      <c r="AR103" s="164"/>
      <c r="AS103" s="164"/>
      <c r="AT103" s="164"/>
      <c r="AU103" s="164"/>
      <c r="AV103" s="164"/>
      <c r="AW103" s="164"/>
      <c r="AX103" s="164"/>
      <c r="AY103" s="164"/>
      <c r="AZ103" s="164"/>
    </row>
    <row r="104" spans="1:52" ht="30.75" customHeight="1">
      <c r="A104" s="77" t="s">
        <v>7</v>
      </c>
      <c r="B104" s="37"/>
      <c r="C104" s="272" t="str">
        <f>'Attach 3(JV)'!B25</f>
        <v/>
      </c>
      <c r="D104" s="61" t="s">
        <v>5</v>
      </c>
      <c r="E104" s="1015" t="str">
        <f>'Attach 3(JV)'!E25</f>
        <v/>
      </c>
      <c r="F104" s="1015"/>
      <c r="AQ104" s="164"/>
      <c r="AR104" s="164"/>
      <c r="AS104" s="164"/>
      <c r="AT104" s="164"/>
      <c r="AU104" s="164"/>
      <c r="AV104" s="164"/>
      <c r="AW104" s="164"/>
      <c r="AX104" s="164"/>
      <c r="AY104" s="164"/>
      <c r="AZ104" s="164"/>
    </row>
    <row r="105" spans="1:52" ht="39.950000000000003" customHeight="1">
      <c r="D105" s="61"/>
      <c r="E105" s="61"/>
      <c r="AQ105" s="164"/>
      <c r="AR105" s="164"/>
      <c r="AS105" s="164"/>
      <c r="AT105" s="164"/>
      <c r="AU105" s="164"/>
      <c r="AV105" s="164"/>
      <c r="AW105" s="164"/>
      <c r="AX105" s="164"/>
      <c r="AY105" s="164"/>
      <c r="AZ105" s="164"/>
    </row>
    <row r="106" spans="1:52" ht="16.5" customHeight="1">
      <c r="A106" s="77"/>
      <c r="B106" s="37"/>
      <c r="C106" s="73"/>
      <c r="E106" s="61"/>
      <c r="G106" s="228"/>
      <c r="AQ106" s="164"/>
      <c r="AR106" s="164"/>
      <c r="AS106" s="164"/>
      <c r="AT106" s="164"/>
      <c r="AU106" s="164"/>
      <c r="AV106" s="164"/>
      <c r="AW106" s="164"/>
      <c r="AX106" s="164"/>
      <c r="AY106" s="164"/>
      <c r="AZ106" s="164"/>
    </row>
    <row r="107" spans="1:52" ht="9.75" customHeight="1">
      <c r="A107" s="1041" t="s">
        <v>393</v>
      </c>
      <c r="B107" s="1041"/>
      <c r="C107" s="1041"/>
      <c r="D107" s="1041"/>
      <c r="E107" s="1041"/>
      <c r="F107" s="1041"/>
      <c r="AQ107" s="164"/>
      <c r="AR107" s="164"/>
      <c r="AS107" s="164"/>
      <c r="AT107" s="164"/>
      <c r="AU107" s="164"/>
      <c r="AV107" s="164"/>
      <c r="AW107" s="164"/>
      <c r="AX107" s="164"/>
      <c r="AY107" s="164"/>
      <c r="AZ107" s="164"/>
    </row>
    <row r="108" spans="1:52" ht="27.95" customHeight="1">
      <c r="A108" s="1036" t="str">
        <f>IF(AND(H27="JV (Joint Venture)",H28=1), "", "Other Partner -1")</f>
        <v>Other Partner -1</v>
      </c>
      <c r="B108" s="1036"/>
      <c r="D108" s="87"/>
      <c r="E108" s="108"/>
      <c r="F108" s="108" t="str">
        <f>IF(AND(H27="JV (Joint Venture)",H28=1), "Other Partner", "Other Partner -2")</f>
        <v>Other Partner -2</v>
      </c>
      <c r="H108" s="293">
        <f>IF(AND(H27="JV (Joint Venture)",H28=1), 1,2)</f>
        <v>2</v>
      </c>
      <c r="AQ108" s="164"/>
      <c r="AR108" s="164"/>
      <c r="AS108" s="164"/>
      <c r="AT108" s="164"/>
      <c r="AU108" s="164"/>
      <c r="AV108" s="164"/>
      <c r="AW108" s="164"/>
      <c r="AX108" s="164"/>
      <c r="AY108" s="164"/>
      <c r="AZ108" s="164"/>
    </row>
    <row r="109" spans="1:52" ht="27.95" customHeight="1">
      <c r="B109" s="44"/>
      <c r="C109" s="73"/>
      <c r="E109" s="44"/>
      <c r="AQ109" s="164"/>
      <c r="AR109" s="164"/>
      <c r="AS109" s="164"/>
      <c r="AT109" s="164"/>
      <c r="AU109" s="164"/>
      <c r="AV109" s="164"/>
      <c r="AW109" s="164"/>
      <c r="AX109" s="164"/>
      <c r="AY109" s="164"/>
      <c r="AZ109" s="164"/>
    </row>
    <row r="110" spans="1:52" ht="27.95" customHeight="1">
      <c r="A110" s="61" t="str">
        <f>IF(AND(H27="JV (Joint Venture)",H28=1), "", "Printed Name :")</f>
        <v>Printed Name :</v>
      </c>
      <c r="B110" s="1051"/>
      <c r="C110" s="1051"/>
      <c r="E110" s="61" t="s">
        <v>4</v>
      </c>
      <c r="F110" s="274"/>
      <c r="AQ110" s="164"/>
      <c r="AR110" s="164"/>
      <c r="AS110" s="164"/>
      <c r="AT110" s="164"/>
      <c r="AU110" s="164"/>
      <c r="AV110" s="164"/>
      <c r="AW110" s="164"/>
      <c r="AX110" s="164"/>
      <c r="AY110" s="164"/>
      <c r="AZ110" s="164"/>
    </row>
    <row r="111" spans="1:52" ht="33" customHeight="1">
      <c r="A111" s="61" t="str">
        <f>IF(AND(H27="JV (Joint Venture)",H28=1), "", "Designation :")</f>
        <v>Designation :</v>
      </c>
      <c r="B111" s="1051"/>
      <c r="C111" s="1051"/>
      <c r="E111" s="61" t="s">
        <v>5</v>
      </c>
      <c r="F111" s="274"/>
      <c r="AQ111" s="164"/>
      <c r="AR111" s="164"/>
      <c r="AS111" s="164"/>
      <c r="AT111" s="164"/>
      <c r="AU111" s="164"/>
      <c r="AV111" s="164"/>
      <c r="AW111" s="164"/>
      <c r="AX111" s="164"/>
      <c r="AY111" s="164"/>
      <c r="AZ111" s="164"/>
    </row>
    <row r="112" spans="1:52" s="25" customFormat="1" ht="21" customHeight="1">
      <c r="A112" s="30"/>
      <c r="B112" s="44"/>
      <c r="C112" s="73"/>
      <c r="D112" s="30"/>
      <c r="E112" s="44"/>
      <c r="F112" s="30"/>
      <c r="G112" s="30"/>
      <c r="H112" s="30"/>
      <c r="I112" s="62"/>
      <c r="J112" s="62"/>
      <c r="K112" s="62"/>
      <c r="L112" s="62"/>
      <c r="M112" s="62"/>
      <c r="N112" s="62"/>
      <c r="O112" s="62"/>
      <c r="P112" s="62"/>
      <c r="Q112" s="62"/>
      <c r="R112" s="62"/>
      <c r="S112" s="62"/>
      <c r="T112" s="62"/>
      <c r="U112" s="62"/>
      <c r="V112" s="62"/>
      <c r="W112" s="62"/>
      <c r="X112" s="62"/>
      <c r="Y112" s="62"/>
      <c r="Z112" s="62"/>
      <c r="AA112" s="62"/>
      <c r="AB112" s="65"/>
      <c r="AC112" s="65"/>
      <c r="AD112" s="240"/>
      <c r="AE112" s="240"/>
      <c r="AF112" s="62"/>
      <c r="AG112" s="62"/>
      <c r="AH112" s="62"/>
      <c r="AI112" s="62"/>
      <c r="AJ112" s="62"/>
      <c r="AK112" s="62"/>
      <c r="AL112" s="62"/>
      <c r="AM112" s="62"/>
      <c r="AN112" s="62"/>
      <c r="AO112" s="62"/>
      <c r="AP112" s="62"/>
      <c r="AQ112" s="161"/>
      <c r="AR112" s="161"/>
      <c r="AS112" s="161"/>
      <c r="AT112" s="161"/>
      <c r="AU112" s="161"/>
      <c r="AV112" s="161"/>
      <c r="AW112" s="161"/>
      <c r="AX112" s="161"/>
      <c r="AY112" s="161"/>
      <c r="AZ112" s="161"/>
    </row>
    <row r="113" spans="1:52" s="25" customFormat="1" ht="21" customHeight="1">
      <c r="A113" s="78" t="s">
        <v>123</v>
      </c>
      <c r="B113" s="37"/>
      <c r="C113" s="73"/>
      <c r="D113" s="30"/>
      <c r="E113" s="44"/>
      <c r="F113" s="4"/>
      <c r="G113" s="30"/>
      <c r="H113" s="30"/>
      <c r="I113" s="62"/>
      <c r="J113" s="62"/>
      <c r="K113" s="62"/>
      <c r="L113" s="62"/>
      <c r="M113" s="62"/>
      <c r="N113" s="62"/>
      <c r="O113" s="62"/>
      <c r="P113" s="62"/>
      <c r="Q113" s="62"/>
      <c r="R113" s="62"/>
      <c r="S113" s="62"/>
      <c r="T113" s="62"/>
      <c r="U113" s="62"/>
      <c r="V113" s="62"/>
      <c r="W113" s="62"/>
      <c r="X113" s="62"/>
      <c r="Y113" s="62"/>
      <c r="Z113" s="62"/>
      <c r="AA113" s="62"/>
      <c r="AB113" s="65"/>
      <c r="AC113" s="65"/>
      <c r="AD113" s="240"/>
      <c r="AE113" s="240"/>
      <c r="AF113" s="62"/>
      <c r="AG113" s="62"/>
      <c r="AH113" s="62"/>
      <c r="AI113" s="62"/>
      <c r="AJ113" s="62"/>
      <c r="AK113" s="62"/>
      <c r="AL113" s="62"/>
      <c r="AM113" s="62"/>
      <c r="AN113" s="62"/>
      <c r="AO113" s="62"/>
      <c r="AP113" s="62"/>
      <c r="AQ113" s="161"/>
      <c r="AR113" s="161"/>
      <c r="AS113" s="161"/>
      <c r="AT113" s="161"/>
      <c r="AU113" s="161"/>
      <c r="AV113" s="161"/>
      <c r="AW113" s="161"/>
      <c r="AX113" s="161"/>
      <c r="AY113" s="161"/>
      <c r="AZ113" s="161"/>
    </row>
    <row r="114" spans="1:52" s="25" customFormat="1" ht="21" customHeight="1">
      <c r="A114" s="1049" t="s">
        <v>170</v>
      </c>
      <c r="B114" s="1049"/>
      <c r="C114" s="1049"/>
      <c r="D114" s="1045"/>
      <c r="E114" s="1045"/>
      <c r="F114" s="1045"/>
      <c r="G114" s="30"/>
      <c r="H114" s="30"/>
      <c r="I114" s="62"/>
      <c r="J114" s="62"/>
      <c r="K114" s="62"/>
      <c r="L114" s="62"/>
      <c r="M114" s="62"/>
      <c r="N114" s="62"/>
      <c r="O114" s="62"/>
      <c r="P114" s="62"/>
      <c r="Q114" s="62"/>
      <c r="R114" s="62"/>
      <c r="S114" s="62"/>
      <c r="T114" s="62"/>
      <c r="U114" s="62"/>
      <c r="V114" s="62"/>
      <c r="W114" s="62"/>
      <c r="X114" s="62"/>
      <c r="Y114" s="62"/>
      <c r="Z114" s="62"/>
      <c r="AA114" s="62"/>
      <c r="AB114" s="65"/>
      <c r="AC114" s="65"/>
      <c r="AD114" s="240"/>
      <c r="AE114" s="240"/>
      <c r="AF114" s="62"/>
      <c r="AG114" s="62"/>
      <c r="AH114" s="62"/>
      <c r="AI114" s="62"/>
      <c r="AJ114" s="62"/>
      <c r="AK114" s="62"/>
      <c r="AL114" s="62"/>
      <c r="AM114" s="62"/>
      <c r="AN114" s="62"/>
      <c r="AO114" s="62"/>
      <c r="AP114" s="62"/>
      <c r="AQ114" s="161"/>
      <c r="AR114" s="161"/>
      <c r="AS114" s="161"/>
      <c r="AT114" s="161"/>
      <c r="AU114" s="161"/>
      <c r="AV114" s="161"/>
      <c r="AW114" s="161"/>
      <c r="AX114" s="161"/>
      <c r="AY114" s="161"/>
      <c r="AZ114" s="161"/>
    </row>
    <row r="115" spans="1:52" s="25" customFormat="1" ht="21" customHeight="1">
      <c r="A115" s="1046"/>
      <c r="B115" s="1046"/>
      <c r="C115" s="1046"/>
      <c r="D115" s="1045"/>
      <c r="E115" s="1045"/>
      <c r="F115" s="1045"/>
      <c r="G115" s="30"/>
      <c r="H115" s="30"/>
      <c r="I115" s="62"/>
      <c r="J115" s="62"/>
      <c r="K115" s="62"/>
      <c r="L115" s="62"/>
      <c r="M115" s="62"/>
      <c r="N115" s="62"/>
      <c r="O115" s="62"/>
      <c r="P115" s="62"/>
      <c r="Q115" s="62"/>
      <c r="R115" s="62"/>
      <c r="S115" s="62"/>
      <c r="T115" s="62"/>
      <c r="U115" s="62"/>
      <c r="V115" s="62"/>
      <c r="W115" s="62"/>
      <c r="X115" s="62"/>
      <c r="Y115" s="62"/>
      <c r="Z115" s="62"/>
      <c r="AA115" s="62"/>
      <c r="AB115" s="65"/>
      <c r="AC115" s="65"/>
      <c r="AD115" s="240"/>
      <c r="AE115" s="240"/>
      <c r="AF115" s="62"/>
      <c r="AG115" s="62"/>
      <c r="AH115" s="62"/>
      <c r="AI115" s="62"/>
      <c r="AJ115" s="62"/>
      <c r="AK115" s="62"/>
      <c r="AL115" s="62"/>
      <c r="AM115" s="62"/>
      <c r="AN115" s="62"/>
      <c r="AO115" s="62"/>
      <c r="AP115" s="62"/>
      <c r="AQ115" s="161"/>
      <c r="AR115" s="161"/>
      <c r="AS115" s="161"/>
      <c r="AT115" s="161"/>
      <c r="AU115" s="161"/>
      <c r="AV115" s="161"/>
      <c r="AW115" s="161"/>
      <c r="AX115" s="161"/>
      <c r="AY115" s="161"/>
      <c r="AZ115" s="161"/>
    </row>
    <row r="116" spans="1:52" s="25" customFormat="1" ht="21" customHeight="1">
      <c r="A116" s="1047"/>
      <c r="B116" s="1047"/>
      <c r="C116" s="1047"/>
      <c r="D116" s="1045"/>
      <c r="E116" s="1045"/>
      <c r="F116" s="1045"/>
      <c r="G116" s="30"/>
      <c r="H116" s="30"/>
      <c r="I116" s="62"/>
      <c r="J116" s="62"/>
      <c r="K116" s="62"/>
      <c r="L116" s="62"/>
      <c r="M116" s="62"/>
      <c r="N116" s="62"/>
      <c r="O116" s="62"/>
      <c r="P116" s="62"/>
      <c r="Q116" s="62"/>
      <c r="R116" s="62"/>
      <c r="S116" s="62"/>
      <c r="T116" s="62"/>
      <c r="U116" s="62"/>
      <c r="V116" s="62"/>
      <c r="W116" s="62"/>
      <c r="X116" s="62"/>
      <c r="Y116" s="62"/>
      <c r="Z116" s="62"/>
      <c r="AA116" s="62"/>
      <c r="AB116" s="65"/>
      <c r="AC116" s="65"/>
      <c r="AD116" s="240"/>
      <c r="AE116" s="240"/>
      <c r="AF116" s="62"/>
      <c r="AG116" s="62"/>
      <c r="AH116" s="62"/>
      <c r="AI116" s="62"/>
      <c r="AJ116" s="62"/>
      <c r="AK116" s="62"/>
      <c r="AL116" s="62"/>
      <c r="AM116" s="62"/>
      <c r="AN116" s="62"/>
      <c r="AO116" s="62"/>
      <c r="AP116" s="62"/>
      <c r="AQ116" s="161"/>
      <c r="AR116" s="161"/>
      <c r="AS116" s="161"/>
      <c r="AT116" s="161"/>
      <c r="AU116" s="161"/>
      <c r="AV116" s="161"/>
      <c r="AW116" s="161"/>
      <c r="AX116" s="161"/>
      <c r="AY116" s="161"/>
      <c r="AZ116" s="161"/>
    </row>
    <row r="117" spans="1:52" s="25" customFormat="1" ht="30.75" customHeight="1">
      <c r="A117" s="1044" t="s">
        <v>171</v>
      </c>
      <c r="B117" s="1044"/>
      <c r="C117" s="1044"/>
      <c r="D117" s="1045"/>
      <c r="E117" s="1045"/>
      <c r="F117" s="1045"/>
      <c r="G117" s="87"/>
      <c r="H117" s="87"/>
      <c r="I117" s="62"/>
      <c r="J117" s="62"/>
      <c r="K117" s="62"/>
      <c r="L117" s="62"/>
      <c r="M117" s="62"/>
      <c r="N117" s="62"/>
      <c r="O117" s="62"/>
      <c r="P117" s="62"/>
      <c r="Q117" s="62"/>
      <c r="R117" s="62"/>
      <c r="S117" s="62"/>
      <c r="T117" s="62"/>
      <c r="U117" s="62"/>
      <c r="V117" s="62"/>
      <c r="W117" s="62"/>
      <c r="X117" s="62"/>
      <c r="Y117" s="62"/>
      <c r="Z117" s="62"/>
      <c r="AA117" s="62"/>
      <c r="AB117" s="65"/>
      <c r="AC117" s="65"/>
      <c r="AD117" s="240"/>
      <c r="AE117" s="240"/>
      <c r="AF117" s="62"/>
      <c r="AG117" s="62"/>
      <c r="AH117" s="62"/>
      <c r="AI117" s="62"/>
      <c r="AJ117" s="62"/>
      <c r="AK117" s="62"/>
      <c r="AL117" s="62"/>
      <c r="AM117" s="62"/>
      <c r="AN117" s="62"/>
      <c r="AO117" s="62"/>
      <c r="AP117" s="62"/>
      <c r="AQ117" s="161"/>
      <c r="AR117" s="161"/>
      <c r="AS117" s="161"/>
      <c r="AT117" s="161"/>
      <c r="AU117" s="161"/>
      <c r="AV117" s="161"/>
      <c r="AW117" s="161"/>
      <c r="AX117" s="161"/>
      <c r="AY117" s="161"/>
      <c r="AZ117" s="161"/>
    </row>
    <row r="118" spans="1:52" s="25" customFormat="1" ht="21" customHeight="1">
      <c r="A118" s="1044" t="s">
        <v>172</v>
      </c>
      <c r="B118" s="1044"/>
      <c r="C118" s="1044"/>
      <c r="D118" s="1045"/>
      <c r="E118" s="1045"/>
      <c r="F118" s="1045"/>
      <c r="G118" s="30"/>
      <c r="H118" s="30"/>
      <c r="I118" s="62"/>
      <c r="J118" s="62"/>
      <c r="K118" s="62"/>
      <c r="L118" s="62"/>
      <c r="M118" s="62"/>
      <c r="N118" s="62"/>
      <c r="O118" s="62"/>
      <c r="P118" s="62"/>
      <c r="Q118" s="62"/>
      <c r="R118" s="62"/>
      <c r="S118" s="62"/>
      <c r="T118" s="62"/>
      <c r="U118" s="62"/>
      <c r="V118" s="62"/>
      <c r="W118" s="62"/>
      <c r="X118" s="62"/>
      <c r="Y118" s="62"/>
      <c r="Z118" s="62"/>
      <c r="AA118" s="62"/>
      <c r="AB118" s="65"/>
      <c r="AC118" s="65"/>
      <c r="AD118" s="240"/>
      <c r="AE118" s="240"/>
      <c r="AF118" s="62"/>
      <c r="AG118" s="62"/>
      <c r="AH118" s="62"/>
      <c r="AI118" s="62"/>
      <c r="AJ118" s="62"/>
      <c r="AK118" s="62"/>
      <c r="AL118" s="62"/>
      <c r="AM118" s="62"/>
      <c r="AN118" s="62"/>
      <c r="AO118" s="62"/>
      <c r="AP118" s="62"/>
    </row>
    <row r="119" spans="1:52" s="25" customFormat="1" ht="21" customHeight="1">
      <c r="A119" s="1044" t="s">
        <v>173</v>
      </c>
      <c r="B119" s="1044"/>
      <c r="C119" s="1044"/>
      <c r="D119" s="1045"/>
      <c r="E119" s="1045"/>
      <c r="F119" s="1045"/>
      <c r="G119" s="30"/>
      <c r="H119" s="30"/>
      <c r="I119" s="62"/>
      <c r="J119" s="62"/>
      <c r="K119" s="62"/>
      <c r="L119" s="62"/>
      <c r="M119" s="62"/>
      <c r="N119" s="62"/>
      <c r="O119" s="62"/>
      <c r="P119" s="62"/>
      <c r="Q119" s="62"/>
      <c r="R119" s="62"/>
      <c r="S119" s="62"/>
      <c r="T119" s="62"/>
      <c r="U119" s="62"/>
      <c r="V119" s="62"/>
      <c r="W119" s="62"/>
      <c r="X119" s="62"/>
      <c r="Y119" s="62"/>
      <c r="Z119" s="62"/>
      <c r="AA119" s="62"/>
      <c r="AB119" s="65"/>
      <c r="AC119" s="65"/>
      <c r="AD119" s="240"/>
      <c r="AE119" s="240"/>
      <c r="AF119" s="62"/>
      <c r="AG119" s="62"/>
      <c r="AH119" s="62"/>
      <c r="AI119" s="62"/>
      <c r="AJ119" s="62"/>
      <c r="AK119" s="62"/>
      <c r="AL119" s="62"/>
      <c r="AM119" s="62"/>
      <c r="AN119" s="62"/>
      <c r="AO119" s="62"/>
      <c r="AP119" s="62"/>
    </row>
    <row r="120" spans="1:52">
      <c r="A120" s="1049" t="s">
        <v>174</v>
      </c>
      <c r="B120" s="1049"/>
      <c r="C120" s="1049"/>
      <c r="D120" s="1045"/>
      <c r="E120" s="1045"/>
      <c r="F120" s="1045"/>
    </row>
    <row r="121" spans="1:52">
      <c r="A121" s="1046"/>
      <c r="B121" s="1046"/>
      <c r="C121" s="1046"/>
      <c r="D121" s="1045"/>
      <c r="E121" s="1045"/>
      <c r="F121" s="1045"/>
    </row>
    <row r="122" spans="1:52" ht="47.25" customHeight="1">
      <c r="A122" s="1047"/>
      <c r="B122" s="1047"/>
      <c r="C122" s="1047"/>
      <c r="D122" s="1045"/>
      <c r="E122" s="1045"/>
      <c r="F122" s="1045"/>
      <c r="H122" s="278" t="s">
        <v>454</v>
      </c>
      <c r="I122" s="279" t="str">
        <f>"Attachment 2(" &amp; Basic!$B$2 &amp; ") "</f>
        <v xml:space="preserve">Attachment 2(P01) </v>
      </c>
      <c r="J122" s="279" t="s">
        <v>453</v>
      </c>
    </row>
    <row r="123" spans="1:52">
      <c r="A123" s="78"/>
      <c r="B123" s="78"/>
      <c r="C123" s="78"/>
      <c r="D123" s="154"/>
      <c r="E123" s="154"/>
      <c r="F123" s="154"/>
    </row>
    <row r="124" spans="1:52" ht="51" customHeight="1">
      <c r="A124" s="919" t="str">
        <f>H122&amp;I122&amp;J122</f>
        <v>Note: Bidders may note that no prescribed proforma has been enclosed for Attachment 2(P01) Power of Attorney. Bidders may use their own proforma for furnishing the required information with the bid.</v>
      </c>
      <c r="B124" s="919"/>
      <c r="C124" s="919"/>
      <c r="D124" s="919"/>
      <c r="E124" s="919"/>
      <c r="F124" s="919"/>
    </row>
  </sheetData>
  <sheetProtection algorithmName="SHA-512" hashValue="gsJYr3smpcvSG93xCigD6FDGTz/jt7oYz27QdV957r+iFMqy+8t97r/dLPrIUoD9lrwyoOp/V5GXO4jlq5LR/w==" saltValue="cGWE5Ri/z12KQ+M7CDjA1A==" spinCount="100000" sheet="1" objects="1" scenarios="1"/>
  <customSheetViews>
    <customSheetView guid="{B7CC3635-BEA1-4EB6-9397-ABEDC5D04D5E}" scale="130" showPageBreaks="1" showGridLines="0" fitToPage="1" printArea="1" hiddenRows="1" view="pageBreakPreview">
      <selection activeCell="G107" sqref="G107"/>
      <rowBreaks count="2" manualBreakCount="2">
        <brk id="84" max="5" man="1"/>
        <brk id="105" max="5" man="1"/>
      </rowBreaks>
      <colBreaks count="1" manualBreakCount="1">
        <brk id="6" max="120" man="1"/>
      </colBreaks>
      <pageMargins left="0.59" right="0.46" top="0.59055118110236227" bottom="0.59055118110236227" header="0.35433070866141736" footer="0.35433070866141736"/>
      <pageSetup scale="96" fitToHeight="0" orientation="portrait" r:id="rId1"/>
      <headerFooter alignWithMargins="0">
        <oddFooter>&amp;R&amp;"Book Antiqua,Bold"&amp;8 Page &amp;P of &amp;N</oddFooter>
      </headerFooter>
    </customSheetView>
    <customSheetView guid="{7518E083-431A-45D0-A3DD-DF0866826B90}" scale="130" showPageBreaks="1" showGridLines="0" fitToPage="1" printArea="1" hiddenRows="1" view="pageBreakPreview" topLeftCell="A52">
      <selection activeCell="F56" sqref="F56"/>
      <rowBreaks count="2" manualBreakCount="2">
        <brk id="82" max="11" man="1"/>
        <brk id="102" max="11" man="1"/>
      </rowBreaks>
      <colBreaks count="1" manualBreakCount="1">
        <brk id="6" max="120" man="1"/>
      </colBreaks>
      <pageMargins left="0.59" right="0.46" top="0.59055118110236227" bottom="0.59055118110236227" header="0.35433070866141736" footer="0.35433070866141736"/>
      <pageSetup scale="59" fitToHeight="0" orientation="portrait" r:id="rId2"/>
      <headerFooter alignWithMargins="0">
        <oddFooter>&amp;R&amp;"Book Antiqua,Bold"&amp;8 Page &amp;P of &amp;N</oddFooter>
      </headerFooter>
    </customSheetView>
    <customSheetView guid="{CD28740F-9825-447C-B887-B18F0232D126}" scale="130" showPageBreaks="1" showGridLines="0" fitToPage="1" printArea="1" hiddenRows="1" view="pageBreakPreview">
      <selection activeCell="B88" sqref="B88:C88"/>
      <rowBreaks count="2" manualBreakCount="2">
        <brk id="81" max="11" man="1"/>
        <brk id="101" max="11" man="1"/>
      </rowBreaks>
      <colBreaks count="1" manualBreakCount="1">
        <brk id="6" max="120" man="1"/>
      </colBreaks>
      <pageMargins left="0.59" right="0.46" top="0.59055118110236227" bottom="0.59055118110236227" header="0.35433070866141736" footer="0.35433070866141736"/>
      <pageSetup scale="59" fitToHeight="0" orientation="portrait" r:id="rId3"/>
      <headerFooter alignWithMargins="0">
        <oddFooter>&amp;R&amp;"Book Antiqua,Bold"&amp;8 Page &amp;P of &amp;N</oddFooter>
      </headerFooter>
    </customSheetView>
    <customSheetView guid="{012A8702-091E-4FD1-8E26-12B65B8B3B8C}" scale="120" showPageBreaks="1" showGridLines="0" printArea="1" hiddenRows="1" view="pageBreakPreview" topLeftCell="A78">
      <selection activeCell="B88" sqref="B88:C88"/>
      <rowBreaks count="2" manualBreakCount="2">
        <brk id="81" max="5" man="1"/>
        <brk id="101" max="5" man="1"/>
      </rowBreaks>
      <colBreaks count="1" manualBreakCount="1">
        <brk id="6" max="107" man="1"/>
      </colBreaks>
      <pageMargins left="0.59" right="0.46" top="0.59055118110236227" bottom="0.59055118110236227" header="0.35433070866141736" footer="0.35433070866141736"/>
      <pageSetup scale="83" orientation="portrait" r:id="rId4"/>
      <headerFooter alignWithMargins="0">
        <oddFooter>&amp;R&amp;"Book Antiqua,Bold"&amp;8 Page &amp;P of &amp;N</oddFooter>
      </headerFooter>
    </customSheetView>
    <customSheetView guid="{0D490C87-B003-4943-9825-ACE0B8E7CC06}" scale="120" showPageBreaks="1" showGridLines="0" printArea="1" view="pageBreakPreview">
      <selection activeCell="F54" sqref="F54"/>
      <rowBreaks count="6" manualBreakCount="6">
        <brk id="22" max="5" man="1"/>
        <brk id="33" max="5" man="1"/>
        <brk id="51" max="5" man="1"/>
        <brk id="63" max="5" man="1"/>
        <brk id="81" max="5" man="1"/>
        <brk id="101" max="5" man="1"/>
      </rowBreaks>
      <colBreaks count="1" manualBreakCount="1">
        <brk id="6" max="107" man="1"/>
      </colBreaks>
      <pageMargins left="0.59" right="0.46" top="0.59055118110236227" bottom="0.59055118110236227" header="0.35433070866141736" footer="0.35433070866141736"/>
      <pageSetup scale="83" orientation="portrait" r:id="rId5"/>
      <headerFooter alignWithMargins="0">
        <oddFooter>&amp;R&amp;"Book Antiqua,Bold"&amp;8 Page &amp;P of &amp;N</oddFooter>
      </headerFooter>
    </customSheetView>
    <customSheetView guid="{4D67A8FB-66CE-4EFD-8932-C754BE25ED43}" scale="120" showPageBreaks="1" showGridLines="0" printArea="1" view="pageBreakPreview">
      <selection activeCell="C5" sqref="C5:F5"/>
      <rowBreaks count="7" manualBreakCount="7">
        <brk id="22" max="5" man="1"/>
        <brk id="32" max="5" man="1"/>
        <brk id="50" max="5" man="1"/>
        <brk id="62" max="5" man="1"/>
        <brk id="81" max="5" man="1"/>
        <brk id="82" max="5" man="1"/>
        <brk id="102" max="5" man="1"/>
      </rowBreaks>
      <colBreaks count="1" manualBreakCount="1">
        <brk id="6" max="107" man="1"/>
      </colBreaks>
      <pageMargins left="0.59" right="0.46" top="0.59055118110236227" bottom="0.59055118110236227" header="0.35433070866141736" footer="0.35433070866141736"/>
      <pageSetup scale="83" orientation="portrait" r:id="rId6"/>
      <headerFooter alignWithMargins="0">
        <oddFooter>&amp;R&amp;"Book Antiqua,Bold"&amp;8 Page &amp;P of &amp;N</oddFooter>
      </headerFooter>
    </customSheetView>
    <customSheetView guid="{B07CB001-8FAF-40AD-8AD5-A65A64B33B35}" scale="120" showPageBreaks="1" showGridLines="0" printArea="1" view="pageBreakPreview" topLeftCell="A47">
      <selection activeCell="F55" sqref="F55"/>
      <rowBreaks count="7" manualBreakCount="7">
        <brk id="22" max="5" man="1"/>
        <brk id="32" max="5" man="1"/>
        <brk id="50" max="5" man="1"/>
        <brk id="62" max="5" man="1"/>
        <brk id="81" max="5" man="1"/>
        <brk id="82" max="5" man="1"/>
        <brk id="102" max="5" man="1"/>
      </rowBreaks>
      <colBreaks count="1" manualBreakCount="1">
        <brk id="6" max="107" man="1"/>
      </colBreaks>
      <pageMargins left="0.59" right="0.46" top="0.59055118110236227" bottom="0.59055118110236227" header="0.35433070866141736" footer="0.35433070866141736"/>
      <pageSetup scale="83" orientation="portrait" r:id="rId7"/>
      <headerFooter alignWithMargins="0">
        <oddFooter>&amp;R&amp;"Book Antiqua,Bold"&amp;8 Page &amp;P of &amp;N</oddFooter>
      </headerFooter>
    </customSheetView>
    <customSheetView guid="{8CF338B0-8CA3-4AF4-816D-CB7A6D8E33BC}" scale="120" showPageBreaks="1" showGridLines="0" printArea="1" view="pageBreakPreview" topLeftCell="A76">
      <selection activeCell="B88" sqref="B88:C88"/>
      <rowBreaks count="6" manualBreakCount="6">
        <brk id="22" max="5" man="1"/>
        <brk id="32" max="5" man="1"/>
        <brk id="50" max="5" man="1"/>
        <brk id="63" max="5" man="1"/>
        <brk id="81" max="5" man="1"/>
        <brk id="101" max="5" man="1"/>
      </rowBreaks>
      <colBreaks count="1" manualBreakCount="1">
        <brk id="6" max="107" man="1"/>
      </colBreaks>
      <pageMargins left="0.59" right="0.46" top="0.59055118110236227" bottom="0.59055118110236227" header="0.35433070866141736" footer="0.35433070866141736"/>
      <pageSetup scale="83" orientation="portrait" r:id="rId8"/>
      <headerFooter alignWithMargins="0">
        <oddFooter>&amp;R&amp;"Book Antiqua,Bold"&amp;8 Page &amp;P of &amp;N</oddFooter>
      </headerFooter>
    </customSheetView>
    <customSheetView guid="{D05C69EC-C4A6-4AED-AFBA-A3044FD4B3FB}" scale="120" showPageBreaks="1" showGridLines="0" printArea="1" view="pageBreakPreview" topLeftCell="A45">
      <selection activeCell="F54" sqref="F54"/>
      <rowBreaks count="6" manualBreakCount="6">
        <brk id="22" max="5" man="1"/>
        <brk id="32" max="5" man="1"/>
        <brk id="50" max="5" man="1"/>
        <brk id="63" max="5" man="1"/>
        <brk id="81" max="5" man="1"/>
        <brk id="101" max="5" man="1"/>
      </rowBreaks>
      <colBreaks count="1" manualBreakCount="1">
        <brk id="6" max="107" man="1"/>
      </colBreaks>
      <pageMargins left="0.59" right="0.46" top="0.59055118110236227" bottom="0.59055118110236227" header="0.35433070866141736" footer="0.35433070866141736"/>
      <pageSetup scale="83" orientation="portrait" r:id="rId9"/>
      <headerFooter alignWithMargins="0">
        <oddFooter>&amp;R&amp;"Book Antiqua,Bold"&amp;8 Page &amp;P of &amp;N</oddFooter>
      </headerFooter>
    </customSheetView>
    <customSheetView guid="{BE615921-12B2-47E1-81BB-292B559B4C46}" scale="120" showPageBreaks="1" showGridLines="0" printArea="1" view="pageBreakPreview" topLeftCell="A92">
      <selection activeCell="B106" sqref="B106:C106"/>
      <rowBreaks count="6" manualBreakCount="6">
        <brk id="22" max="5" man="1"/>
        <brk id="31" max="5" man="1"/>
        <brk id="49" max="5" man="1"/>
        <brk id="61" max="5" man="1"/>
        <brk id="79" max="5" man="1"/>
        <brk id="99" max="5" man="1"/>
      </rowBreaks>
      <colBreaks count="1" manualBreakCount="1">
        <brk id="6" max="107" man="1"/>
      </colBreaks>
      <pageMargins left="0.59" right="0.46" top="0.59055118110236227" bottom="0.59055118110236227" header="0.35433070866141736" footer="0.35433070866141736"/>
      <pageSetup scale="83" orientation="portrait" r:id="rId10"/>
      <headerFooter alignWithMargins="0">
        <oddFooter>&amp;R&amp;"Book Antiqua,Bold"&amp;8 Page &amp;P of &amp;N</oddFooter>
      </headerFooter>
    </customSheetView>
    <customSheetView guid="{13A93EBF-985A-49FD-9FE0-DC75D238EC8C}" scale="120" showPageBreaks="1" showGridLines="0" printArea="1" view="pageBreakPreview">
      <selection activeCell="I22" sqref="I22"/>
      <rowBreaks count="6" manualBreakCount="6">
        <brk id="23" max="5" man="1"/>
        <brk id="33" max="5" man="1"/>
        <brk id="52" max="5" man="1"/>
        <brk id="61" max="5" man="1"/>
        <brk id="79" max="5" man="1"/>
        <brk id="99" max="5" man="1"/>
      </rowBreaks>
      <colBreaks count="1" manualBreakCount="1">
        <brk id="6" max="107" man="1"/>
      </colBreaks>
      <pageMargins left="0.59" right="0.46" top="0.59055118110236227" bottom="0.59055118110236227" header="0.35433070866141736" footer="0.35433070866141736"/>
      <pageSetup scale="83" orientation="portrait" r:id="rId11"/>
      <headerFooter alignWithMargins="0">
        <oddFooter>&amp;R&amp;"Book Antiqua,Bold"&amp;8 Page &amp;P of &amp;N</oddFooter>
      </headerFooter>
    </customSheetView>
    <customSheetView guid="{1E2D7167-D6B7-4690-9A83-BF768C4223A4}" showPageBreaks="1" showGridLines="0" printArea="1" view="pageBreakPreview" topLeftCell="F39">
      <selection activeCell="F45" sqref="F45"/>
      <rowBreaks count="1" manualBreakCount="1">
        <brk id="99" max="5" man="1"/>
      </rowBreaks>
      <colBreaks count="1" manualBreakCount="1">
        <brk id="6" max="107" man="1"/>
      </colBreaks>
      <pageMargins left="0.59" right="0.46" top="0.59055118110236227" bottom="0.59055118110236227" header="0.35433070866141736" footer="0.35433070866141736"/>
      <pageSetup scale="84" orientation="portrait" r:id="rId12"/>
      <headerFooter alignWithMargins="0">
        <oddFooter>&amp;R&amp;"Book Antiqua,Bold"&amp;8 Page &amp;P of &amp;N</oddFooter>
      </headerFooter>
    </customSheetView>
    <customSheetView guid="{7A88FC7A-7690-48AB-B789-172043AFADC8}" showPageBreaks="1" showGridLines="0" printArea="1" view="pageBreakPreview" topLeftCell="A60">
      <selection activeCell="B78" sqref="B78:C78"/>
      <rowBreaks count="1" manualBreakCount="1">
        <brk id="99" max="5" man="1"/>
      </rowBreaks>
      <colBreaks count="1" manualBreakCount="1">
        <brk id="6" max="107" man="1"/>
      </colBreaks>
      <pageMargins left="0.59" right="0.46" top="0.59055118110236227" bottom="0.59055118110236227" header="0.35433070866141736" footer="0.35433070866141736"/>
      <pageSetup scale="84" orientation="portrait" r:id="rId13"/>
      <headerFooter alignWithMargins="0">
        <oddFooter>&amp;R&amp;"Book Antiqua,Bold"&amp;8 Page &amp;P of &amp;N</oddFooter>
      </headerFooter>
    </customSheetView>
    <customSheetView guid="{CB7CD015-9A92-451A-BEF4-2BC98E3768DD}" showPageBreaks="1" showGridLines="0" printArea="1" hiddenRows="1" view="pageBreakPreview" topLeftCell="A67">
      <selection activeCell="B75" sqref="B75:C75"/>
      <rowBreaks count="1" manualBreakCount="1">
        <brk id="96" max="9" man="1"/>
      </rowBreaks>
      <pageMargins left="0.59" right="0.46" top="0.59055118110236227" bottom="0.59055118110236227" header="0.35433070866141736" footer="0.35433070866141736"/>
      <pageSetup orientation="portrait" r:id="rId14"/>
      <headerFooter alignWithMargins="0">
        <oddFooter>&amp;R&amp;"Book Antiqua,Bold"&amp;8 Page &amp;P of &amp;N</oddFooter>
      </headerFooter>
    </customSheetView>
    <customSheetView guid="{44C1C443-3199-4288-884A-D16AF7B2CD69}" showPageBreaks="1" showGridLines="0" printArea="1" hiddenRows="1" view="pageBreakPreview" topLeftCell="A52">
      <selection activeCell="B75" sqref="B75:C75"/>
      <rowBreaks count="1" manualBreakCount="1">
        <brk id="96" max="9" man="1"/>
      </rowBreaks>
      <pageMargins left="0.59" right="0.46" top="0.59055118110236227" bottom="0.59055118110236227" header="0.35433070866141736" footer="0.35433070866141736"/>
      <pageSetup orientation="portrait" r:id="rId15"/>
      <headerFooter alignWithMargins="0">
        <oddFooter>&amp;R&amp;"Book Antiqua,Bold"&amp;8 Page &amp;P of &amp;N</oddFooter>
      </headerFooter>
    </customSheetView>
    <customSheetView guid="{82E8A0F5-0020-4355-95CF-28601763A783}" showPageBreaks="1" showGridLines="0" printArea="1" view="pageBreakPreview" topLeftCell="A10">
      <selection activeCell="H20" sqref="H20"/>
      <rowBreaks count="1" manualBreakCount="1">
        <brk id="95" max="9" man="1"/>
      </rowBreaks>
      <pageMargins left="0.59" right="0.46" top="0.59055118110236227" bottom="0.59055118110236227" header="0.35433070866141736" footer="0.35433070866141736"/>
      <pageSetup orientation="portrait" r:id="rId16"/>
      <headerFooter alignWithMargins="0">
        <oddFooter>&amp;R&amp;"Book Antiqua,Bold"&amp;8 Page &amp;P of &amp;N</oddFooter>
      </headerFooter>
    </customSheetView>
    <customSheetView guid="{240327DD-375F-45D4-BA52-89AFD79FE6A1}" scale="70" showPageBreaks="1" showGridLines="0" printArea="1" view="pageBreakPreview" topLeftCell="A85">
      <selection activeCell="H17" sqref="H17"/>
      <rowBreaks count="1" manualBreakCount="1">
        <brk id="95" max="5" man="1"/>
      </rowBreaks>
      <pageMargins left="0.59" right="0.46" top="0.59055118110236227" bottom="0.59055118110236227" header="0.35433070866141736" footer="0.35433070866141736"/>
      <pageSetup orientation="portrait" r:id="rId17"/>
      <headerFooter alignWithMargins="0">
        <oddFooter>&amp;R&amp;"Book Antiqua,Bold"&amp;8 Page &amp;P of &amp;N</oddFooter>
      </headerFooter>
    </customSheetView>
    <customSheetView guid="{DC28ED1E-3E35-4094-9C2B-5C0A1C1D459C}" showGridLines="0">
      <selection activeCell="H20" sqref="H20"/>
      <rowBreaks count="1" manualBreakCount="1">
        <brk id="95" max="5" man="1"/>
      </rowBreaks>
      <pageMargins left="0.59" right="0.46" top="0.59055118110236227" bottom="0.59055118110236227" header="0.35433070866141736" footer="0.35433070866141736"/>
      <pageSetup orientation="portrait" r:id="rId18"/>
      <headerFooter alignWithMargins="0">
        <oddFooter>&amp;R&amp;"Book Antiqua,Bold"&amp;8 Page &amp;P of &amp;N</oddFooter>
      </headerFooter>
    </customSheetView>
    <customSheetView guid="{7A9EA6D6-4DDF-43D9-92E6-C6AFAD14E266}" showGridLines="0" topLeftCell="A18">
      <selection activeCell="B74" sqref="B74:C74"/>
      <rowBreaks count="1" manualBreakCount="1">
        <brk id="95" max="5" man="1"/>
      </rowBreaks>
      <pageMargins left="0.59" right="0.46" top="0.59055118110236227" bottom="0.59055118110236227" header="0.35433070866141736" footer="0.35433070866141736"/>
      <pageSetup orientation="portrait" r:id="rId19"/>
      <headerFooter alignWithMargins="0">
        <oddFooter>&amp;R&amp;"Book Antiqua,Bold"&amp;8 Page &amp;P of &amp;N</oddFooter>
      </headerFooter>
    </customSheetView>
    <customSheetView guid="{43BCBF1E-CDCF-4541-8D79-87EDCECBC1FD}" showGridLines="0">
      <selection activeCell="I20" sqref="I20"/>
      <rowBreaks count="1" manualBreakCount="1">
        <brk id="93" max="5" man="1"/>
      </rowBreaks>
      <pageMargins left="0.75" right="0.63" top="0.57999999999999996" bottom="0.6" header="0.34" footer="0.35"/>
      <pageSetup scale="51" orientation="portrait" r:id="rId20"/>
      <headerFooter alignWithMargins="0">
        <oddFooter>&amp;R&amp;"Book Antiqua,Bold"&amp;8 Page &amp;P of &amp;N</oddFooter>
      </headerFooter>
    </customSheetView>
    <customSheetView guid="{494F6778-23FE-4AAC-B37D-6C7543FC13B9}" showGridLines="0">
      <selection activeCell="G17" sqref="G17"/>
      <rowBreaks count="1" manualBreakCount="1">
        <brk id="93" max="5" man="1"/>
      </rowBreaks>
      <pageMargins left="0.59" right="0.46" top="0.59055118110236227" bottom="0.59055118110236227" header="0.35433070866141736" footer="0.35433070866141736"/>
      <pageSetup orientation="portrait" r:id="rId21"/>
      <headerFooter alignWithMargins="0">
        <oddFooter>&amp;R&amp;"Book Antiqua,Bold"&amp;8 Page &amp;P of &amp;N</oddFooter>
      </headerFooter>
    </customSheetView>
    <customSheetView guid="{F9FE2C60-2849-4C32-B532-2B1A89FFA9CD}" showGridLines="0" topLeftCell="A106">
      <selection activeCell="G17" sqref="G17"/>
      <rowBreaks count="1" manualBreakCount="1">
        <brk id="95" max="5" man="1"/>
      </rowBreaks>
      <pageMargins left="0.59" right="0.46" top="0.59055118110236227" bottom="0.59055118110236227" header="0.35433070866141736" footer="0.35433070866141736"/>
      <pageSetup orientation="portrait" r:id="rId22"/>
      <headerFooter alignWithMargins="0">
        <oddFooter>&amp;R&amp;"Book Antiqua,Bold"&amp;8 Page &amp;P of &amp;N</oddFooter>
      </headerFooter>
    </customSheetView>
    <customSheetView guid="{FE4EC9C4-31B9-4D40-8323-5B16C3BC840F}" scale="70" showPageBreaks="1" showGridLines="0" printArea="1" view="pageBreakPreview" topLeftCell="A28">
      <selection activeCell="H17" sqref="H17"/>
      <rowBreaks count="1" manualBreakCount="1">
        <brk id="95" max="5" man="1"/>
      </rowBreaks>
      <pageMargins left="0.59" right="0.46" top="0.59055118110236227" bottom="0.59055118110236227" header="0.35433070866141736" footer="0.35433070866141736"/>
      <pageSetup orientation="portrait" r:id="rId23"/>
      <headerFooter alignWithMargins="0">
        <oddFooter>&amp;R&amp;"Book Antiqua,Bold"&amp;8 Page &amp;P of &amp;N</oddFooter>
      </headerFooter>
    </customSheetView>
    <customSheetView guid="{82C64B11-1F50-45B5-B7BB-9F1DC733C833}" showPageBreaks="1" showGridLines="0" printArea="1" hiddenRows="1" view="pageBreakPreview" topLeftCell="A67">
      <selection activeCell="B75" sqref="B75:C75"/>
      <rowBreaks count="1" manualBreakCount="1">
        <brk id="96" max="5" man="1"/>
      </rowBreaks>
      <colBreaks count="1" manualBreakCount="1">
        <brk id="6" max="107" man="1"/>
      </colBreaks>
      <pageMargins left="0.59" right="0.46" top="0.59055118110236227" bottom="0.59055118110236227" header="0.35433070866141736" footer="0.35433070866141736"/>
      <pageSetup scale="90" orientation="portrait" r:id="rId24"/>
      <headerFooter alignWithMargins="0">
        <oddFooter>&amp;R&amp;"Book Antiqua,Bold"&amp;8 Page &amp;P of &amp;N</oddFooter>
      </headerFooter>
    </customSheetView>
    <customSheetView guid="{CFBF18EC-8277-4311-991B-395AF21BB33B}" showPageBreaks="1" showGridLines="0" printArea="1" view="pageBreakPreview" topLeftCell="A19">
      <selection activeCell="G17" sqref="G17"/>
      <rowBreaks count="1" manualBreakCount="1">
        <brk id="99" max="5" man="1"/>
      </rowBreaks>
      <colBreaks count="1" manualBreakCount="1">
        <brk id="6" max="107" man="1"/>
      </colBreaks>
      <pageMargins left="0.59" right="0.46" top="0.59055118110236227" bottom="0.59055118110236227" header="0.35433070866141736" footer="0.35433070866141736"/>
      <pageSetup scale="84" orientation="portrait" r:id="rId25"/>
      <headerFooter alignWithMargins="0">
        <oddFooter>&amp;R&amp;"Book Antiqua,Bold"&amp;8 Page &amp;P of &amp;N</oddFooter>
      </headerFooter>
    </customSheetView>
    <customSheetView guid="{AA750348-930C-43DE-ADD0-8D60980F5013}" showPageBreaks="1" showGridLines="0" printArea="1" view="pageBreakPreview" topLeftCell="A39">
      <selection activeCell="F45" sqref="F45"/>
      <rowBreaks count="1" manualBreakCount="1">
        <brk id="99" max="5" man="1"/>
      </rowBreaks>
      <colBreaks count="1" manualBreakCount="1">
        <brk id="6" max="107" man="1"/>
      </colBreaks>
      <pageMargins left="0.59" right="0.46" top="0.59055118110236227" bottom="0.59055118110236227" header="0.35433070866141736" footer="0.35433070866141736"/>
      <pageSetup scale="84" orientation="portrait" r:id="rId26"/>
      <headerFooter alignWithMargins="0">
        <oddFooter>&amp;R&amp;"Book Antiqua,Bold"&amp;8 Page &amp;P of &amp;N</oddFooter>
      </headerFooter>
    </customSheetView>
    <customSheetView guid="{14C32814-5A59-4863-9FB1-822FBB75D7D1}" scale="140" showPageBreaks="1" showGridLines="0" printArea="1" view="pageBreakPreview">
      <selection activeCell="C5" sqref="C5:F5"/>
      <rowBreaks count="1" manualBreakCount="1">
        <brk id="100" max="5" man="1"/>
      </rowBreaks>
      <colBreaks count="1" manualBreakCount="1">
        <brk id="6" max="107" man="1"/>
      </colBreaks>
      <pageMargins left="0.59" right="0.46" top="0.59055118110236227" bottom="0.59055118110236227" header="0.35433070866141736" footer="0.35433070866141736"/>
      <pageSetup scale="84" orientation="portrait" r:id="rId27"/>
      <headerFooter alignWithMargins="0">
        <oddFooter>&amp;R&amp;"Book Antiqua,Bold"&amp;8 Page &amp;P of &amp;N</oddFooter>
      </headerFooter>
    </customSheetView>
    <customSheetView guid="{1F125E51-1799-42D0-B41E-DC039BB17D59}" scale="120" showPageBreaks="1" showGridLines="0" printArea="1" view="pageBreakPreview">
      <selection activeCell="B88" sqref="B88:C88"/>
      <rowBreaks count="6" manualBreakCount="6">
        <brk id="22" max="5" man="1"/>
        <brk id="32" max="5" man="1"/>
        <brk id="50" max="5" man="1"/>
        <brk id="63" max="5" man="1"/>
        <brk id="81" max="5" man="1"/>
        <brk id="101" max="5" man="1"/>
      </rowBreaks>
      <colBreaks count="1" manualBreakCount="1">
        <brk id="6" max="107" man="1"/>
      </colBreaks>
      <pageMargins left="0.59" right="0.46" top="0.59055118110236227" bottom="0.59055118110236227" header="0.35433070866141736" footer="0.35433070866141736"/>
      <pageSetup scale="83" orientation="portrait" r:id="rId28"/>
      <headerFooter alignWithMargins="0">
        <oddFooter>&amp;R&amp;"Book Antiqua,Bold"&amp;8 Page &amp;P of &amp;N</oddFooter>
      </headerFooter>
    </customSheetView>
    <customSheetView guid="{77353208-2D17-4D2E-ADE3-4F168F350B73}" scale="120" showPageBreaks="1" showGridLines="0" printArea="1" view="pageBreakPreview" topLeftCell="A47">
      <selection activeCell="F55" sqref="F55"/>
      <rowBreaks count="7" manualBreakCount="7">
        <brk id="22" max="5" man="1"/>
        <brk id="32" max="5" man="1"/>
        <brk id="50" max="5" man="1"/>
        <brk id="62" max="5" man="1"/>
        <brk id="81" max="5" man="1"/>
        <brk id="82" max="5" man="1"/>
        <brk id="102" max="5" man="1"/>
      </rowBreaks>
      <colBreaks count="1" manualBreakCount="1">
        <brk id="6" max="107" man="1"/>
      </colBreaks>
      <pageMargins left="0.59" right="0.46" top="0.59055118110236227" bottom="0.59055118110236227" header="0.35433070866141736" footer="0.35433070866141736"/>
      <pageSetup scale="83" orientation="portrait" r:id="rId29"/>
      <headerFooter alignWithMargins="0">
        <oddFooter>&amp;R&amp;"Book Antiqua,Bold"&amp;8 Page &amp;P of &amp;N</oddFooter>
      </headerFooter>
    </customSheetView>
    <customSheetView guid="{010B040B-83D1-42E5-9354-A9BE9113BDAC}" scale="120" showPageBreaks="1" showGridLines="0" printArea="1" hiddenRows="1" view="pageBreakPreview" topLeftCell="A49">
      <selection activeCell="F55" sqref="F55"/>
      <rowBreaks count="2" manualBreakCount="2">
        <brk id="82" max="5" man="1"/>
        <brk id="102" max="5" man="1"/>
      </rowBreaks>
      <colBreaks count="1" manualBreakCount="1">
        <brk id="6" max="107" man="1"/>
      </colBreaks>
      <pageMargins left="0.59" right="0.46" top="0.59055118110236227" bottom="0.59055118110236227" header="0.35433070866141736" footer="0.35433070866141736"/>
      <pageSetup scale="83" orientation="portrait" r:id="rId30"/>
      <headerFooter alignWithMargins="0">
        <oddFooter>&amp;R&amp;"Book Antiqua,Bold"&amp;8 Page &amp;P of &amp;N</oddFooter>
      </headerFooter>
    </customSheetView>
    <customSheetView guid="{FC200EB0-6614-47DB-96CE-7610471486D9}" showPageBreaks="1" showGridLines="0" fitToPage="1" printArea="1" hiddenRows="1" view="pageBreakPreview" topLeftCell="A44">
      <selection activeCell="F55" sqref="F55"/>
      <rowBreaks count="2" manualBreakCount="2">
        <brk id="81" max="8" man="1"/>
        <brk id="101" max="8" man="1"/>
      </rowBreaks>
      <colBreaks count="1" manualBreakCount="1">
        <brk id="6" max="107" man="1"/>
      </colBreaks>
      <pageMargins left="0.59" right="0.46" top="0.59055118110236227" bottom="0.59055118110236227" header="0.35433070866141736" footer="0.35433070866141736"/>
      <pageSetup scale="96" fitToHeight="0" orientation="portrait" r:id="rId31"/>
      <headerFooter alignWithMargins="0">
        <oddFooter>&amp;R&amp;"Book Antiqua,Bold"&amp;8 Page &amp;P of &amp;N</oddFooter>
      </headerFooter>
    </customSheetView>
    <customSheetView guid="{35C772BD-8F05-4A18-BEC8-6AF744E22539}" showPageBreaks="1" showGridLines="0" fitToPage="1" printArea="1" hiddenRows="1" view="pageBreakPreview" topLeftCell="A49">
      <selection activeCell="F55" sqref="F55"/>
      <rowBreaks count="2" manualBreakCount="2">
        <brk id="81" max="8" man="1"/>
        <brk id="101" max="8" man="1"/>
      </rowBreaks>
      <colBreaks count="1" manualBreakCount="1">
        <brk id="6" max="107" man="1"/>
      </colBreaks>
      <pageMargins left="0.59" right="0.46" top="0.59055118110236227" bottom="0.59055118110236227" header="0.35433070866141736" footer="0.35433070866141736"/>
      <pageSetup scale="96" fitToHeight="0" orientation="portrait" r:id="rId32"/>
      <headerFooter alignWithMargins="0">
        <oddFooter>&amp;R&amp;"Book Antiqua,Bold"&amp;8 Page &amp;P of &amp;N</oddFooter>
      </headerFooter>
    </customSheetView>
    <customSheetView guid="{FADCBE67-C557-4BB1-9129-D4D2EFCC4742}" scale="130" showPageBreaks="1" showGridLines="0" fitToPage="1" printArea="1" hiddenRows="1" view="pageBreakPreview" topLeftCell="A51">
      <selection activeCell="F56" sqref="F56"/>
      <rowBreaks count="2" manualBreakCount="2">
        <brk id="82" max="11" man="1"/>
        <brk id="102" max="11" man="1"/>
      </rowBreaks>
      <colBreaks count="1" manualBreakCount="1">
        <brk id="6" max="120" man="1"/>
      </colBreaks>
      <pageMargins left="0.59" right="0.46" top="0.59055118110236227" bottom="0.59055118110236227" header="0.35433070866141736" footer="0.35433070866141736"/>
      <pageSetup scale="59" fitToHeight="0" orientation="portrait" r:id="rId33"/>
      <headerFooter alignWithMargins="0">
        <oddFooter>&amp;R&amp;"Book Antiqua,Bold"&amp;8 Page &amp;P of &amp;N</oddFooter>
      </headerFooter>
    </customSheetView>
    <customSheetView guid="{E1B28BB1-ED8F-4C22-9AA1-AB162FCA7917}" showPageBreaks="1" showGridLines="0" fitToPage="1" printArea="1" hiddenRows="1" view="pageBreakPreview">
      <selection activeCell="G107" sqref="G107"/>
      <rowBreaks count="2" manualBreakCount="2">
        <brk id="84" max="5" man="1"/>
        <brk id="105" max="5" man="1"/>
      </rowBreaks>
      <colBreaks count="1" manualBreakCount="1">
        <brk id="6" max="120" man="1"/>
      </colBreaks>
      <pageMargins left="0.59" right="0.46" top="0.59055118110236227" bottom="0.59055118110236227" header="0.35433070866141736" footer="0.35433070866141736"/>
      <pageSetup scale="96" fitToHeight="0" orientation="portrait" r:id="rId34"/>
      <headerFooter alignWithMargins="0">
        <oddFooter>&amp;R&amp;"Book Antiqua,Bold"&amp;8 Page &amp;P of &amp;N</oddFooter>
      </headerFooter>
    </customSheetView>
  </customSheetViews>
  <mergeCells count="104">
    <mergeCell ref="D54:F54"/>
    <mergeCell ref="D43:F43"/>
    <mergeCell ref="D56:F56"/>
    <mergeCell ref="G16:H16"/>
    <mergeCell ref="D22:F22"/>
    <mergeCell ref="B18:F18"/>
    <mergeCell ref="B19:F19"/>
    <mergeCell ref="B17:F17"/>
    <mergeCell ref="G24:J24"/>
    <mergeCell ref="D47:F47"/>
    <mergeCell ref="D48:F48"/>
    <mergeCell ref="D55:F55"/>
    <mergeCell ref="D46:F46"/>
    <mergeCell ref="D38:F38"/>
    <mergeCell ref="G25:J25"/>
    <mergeCell ref="D39:F39"/>
    <mergeCell ref="D40:F40"/>
    <mergeCell ref="D53:F53"/>
    <mergeCell ref="D49:F49"/>
    <mergeCell ref="D50:F50"/>
    <mergeCell ref="D36:F36"/>
    <mergeCell ref="D45:F45"/>
    <mergeCell ref="D44:F44"/>
    <mergeCell ref="D51:F51"/>
    <mergeCell ref="A3:F3"/>
    <mergeCell ref="C5:F5"/>
    <mergeCell ref="B6:C6"/>
    <mergeCell ref="C15:F15"/>
    <mergeCell ref="B21:F21"/>
    <mergeCell ref="D23:F23"/>
    <mergeCell ref="D24:F24"/>
    <mergeCell ref="D34:F34"/>
    <mergeCell ref="D35:F35"/>
    <mergeCell ref="D32:F32"/>
    <mergeCell ref="D29:F29"/>
    <mergeCell ref="D30:F30"/>
    <mergeCell ref="D31:F31"/>
    <mergeCell ref="D26:F26"/>
    <mergeCell ref="D25:F25"/>
    <mergeCell ref="D52:F52"/>
    <mergeCell ref="D41:F41"/>
    <mergeCell ref="D42:F42"/>
    <mergeCell ref="D37:F37"/>
    <mergeCell ref="D27:F27"/>
    <mergeCell ref="D28:F28"/>
    <mergeCell ref="D33:F33"/>
    <mergeCell ref="A120:C120"/>
    <mergeCell ref="B94:F94"/>
    <mergeCell ref="E103:F103"/>
    <mergeCell ref="E104:F104"/>
    <mergeCell ref="A108:B108"/>
    <mergeCell ref="B110:C110"/>
    <mergeCell ref="B93:C93"/>
    <mergeCell ref="D114:F114"/>
    <mergeCell ref="A115:C115"/>
    <mergeCell ref="B111:C111"/>
    <mergeCell ref="D115:F115"/>
    <mergeCell ref="A116:C116"/>
    <mergeCell ref="A114:C114"/>
    <mergeCell ref="D116:F116"/>
    <mergeCell ref="A117:C117"/>
    <mergeCell ref="D117:F117"/>
    <mergeCell ref="B89:C89"/>
    <mergeCell ref="D89:E89"/>
    <mergeCell ref="B90:C90"/>
    <mergeCell ref="D90:E90"/>
    <mergeCell ref="B91:C91"/>
    <mergeCell ref="B84:F84"/>
    <mergeCell ref="A124:F124"/>
    <mergeCell ref="A118:C118"/>
    <mergeCell ref="D118:F118"/>
    <mergeCell ref="A119:C119"/>
    <mergeCell ref="D119:F119"/>
    <mergeCell ref="A121:C121"/>
    <mergeCell ref="D121:F121"/>
    <mergeCell ref="D120:F120"/>
    <mergeCell ref="A122:C122"/>
    <mergeCell ref="D122:F122"/>
    <mergeCell ref="B95:F95"/>
    <mergeCell ref="B88:F88"/>
    <mergeCell ref="B66:F66"/>
    <mergeCell ref="B57:E57"/>
    <mergeCell ref="B58:F58"/>
    <mergeCell ref="D92:E92"/>
    <mergeCell ref="A107:F107"/>
    <mergeCell ref="B86:F86"/>
    <mergeCell ref="D93:E93"/>
    <mergeCell ref="B67:F67"/>
    <mergeCell ref="B60:F60"/>
    <mergeCell ref="B63:F63"/>
    <mergeCell ref="B64:F64"/>
    <mergeCell ref="B87:F87"/>
    <mergeCell ref="B61:F61"/>
    <mergeCell ref="B62:F62"/>
    <mergeCell ref="B59:F59"/>
    <mergeCell ref="B96:F96"/>
    <mergeCell ref="D91:E91"/>
    <mergeCell ref="B92:C92"/>
    <mergeCell ref="B65:F65"/>
    <mergeCell ref="B68:F68"/>
    <mergeCell ref="C81:D81"/>
    <mergeCell ref="B82:F82"/>
    <mergeCell ref="B83:F83"/>
    <mergeCell ref="B85:F85"/>
  </mergeCells>
  <conditionalFormatting sqref="A107:F112">
    <cfRule type="expression" dxfId="6" priority="9">
      <formula>$H$27="Sole Bidder"</formula>
    </cfRule>
  </conditionalFormatting>
  <conditionalFormatting sqref="B57:F58">
    <cfRule type="expression" dxfId="5" priority="3" stopIfTrue="1">
      <formula>$P$16=0</formula>
    </cfRule>
  </conditionalFormatting>
  <conditionalFormatting sqref="B94:F94">
    <cfRule type="expression" dxfId="4" priority="1" stopIfTrue="1">
      <formula>$K$90=2</formula>
    </cfRule>
  </conditionalFormatting>
  <conditionalFormatting sqref="D27:F27 H27:H28">
    <cfRule type="expression" dxfId="3" priority="15" stopIfTrue="1">
      <formula>$H$27="Sole Bidder"</formula>
    </cfRule>
  </conditionalFormatting>
  <conditionalFormatting sqref="D28:F28">
    <cfRule type="expression" dxfId="2" priority="12" stopIfTrue="1">
      <formula>$G$28="No"</formula>
    </cfRule>
  </conditionalFormatting>
  <conditionalFormatting sqref="H28">
    <cfRule type="expression" dxfId="1" priority="16" stopIfTrue="1">
      <formula>$G$28="Not Applicable"</formula>
    </cfRule>
  </conditionalFormatting>
  <conditionalFormatting sqref="Z26">
    <cfRule type="expression" dxfId="0" priority="17" stopIfTrue="1">
      <formula>"if(right($I$21,1)=""."")"</formula>
    </cfRule>
  </conditionalFormatting>
  <dataValidations xWindow="1301" yWindow="417" count="6">
    <dataValidation type="whole" allowBlank="1" showInputMessage="1" showErrorMessage="1" error="Enter numeric figure only !" prompt="Enter the Bid Security Amount in Figures" sqref="I22 I24" xr:uid="{00000000-0002-0000-1A00-000000000000}">
      <formula1>0</formula1>
      <formula2>990000000</formula2>
    </dataValidation>
    <dataValidation type="list" allowBlank="1" showInputMessage="1" showErrorMessage="1" sqref="J19" xr:uid="{00000000-0002-0000-1A00-000001000000}">
      <formula1>"in Separate envelope, through Online payment mode"</formula1>
    </dataValidation>
    <dataValidation type="list" allowBlank="1" showInputMessage="1" showErrorMessage="1" sqref="G22 G24" xr:uid="{00000000-0002-0000-1A00-000002000000}">
      <formula1>$AC$20:$AC$25</formula1>
    </dataValidation>
    <dataValidation type="list" allowBlank="1" showInputMessage="1" error="Enter numeric figure between 1 to 20 only !" prompt="Enter the Validity of Bid Security - Month" sqref="K22" xr:uid="{0B08429A-87E0-4296-A6F9-68EAE8AAAD17}">
      <formula1>"Jan,Feb,Mar,Apr,May,Jun,Jul,Aug,Sep,Oct,Nov,Dec"</formula1>
    </dataValidation>
    <dataValidation type="whole" allowBlank="1" showInputMessage="1" error="Enter numeric figure between 1 to 20 only !" prompt="Enter the Validity of Bid Security - Date" sqref="J22" xr:uid="{9AA327EF-9958-4C4B-B8BF-9E28DB88B01F}">
      <formula1>1</formula1>
      <formula2>31</formula2>
    </dataValidation>
    <dataValidation type="list" operator="greaterThan" allowBlank="1" showInputMessage="1" error="Enter numeric figure between 1 to 20 only !" prompt="Enter the Validity of Bid Security - Year" sqref="L22" xr:uid="{E9279624-EA0B-4018-997C-293F0BEA4C48}">
      <formula1>"2022,2023"</formula1>
    </dataValidation>
  </dataValidations>
  <pageMargins left="0.59" right="0.46" top="0.59055118110236227" bottom="0.59055118110236227" header="0.35433070866141736" footer="0.35433070866141736"/>
  <pageSetup scale="94" fitToHeight="0" orientation="portrait" r:id="rId35"/>
  <headerFooter alignWithMargins="0">
    <oddFooter>&amp;R&amp;"Book Antiqua,Bold"&amp;8 Page &amp;P of &amp;N</oddFooter>
  </headerFooter>
  <rowBreaks count="2" manualBreakCount="2">
    <brk id="83" max="5" man="1"/>
    <brk id="104" max="5" man="1"/>
  </rowBreaks>
  <colBreaks count="1" manualBreakCount="1">
    <brk id="6" max="120" man="1"/>
  </colBreaks>
  <drawing r:id="rId3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indexed="8"/>
  </sheetPr>
  <dimension ref="A1:D112"/>
  <sheetViews>
    <sheetView workbookViewId="0">
      <selection activeCell="A4" sqref="A4"/>
    </sheetView>
  </sheetViews>
  <sheetFormatPr defaultRowHeight="12.75"/>
  <cols>
    <col min="1" max="1" width="13.28515625" style="189" customWidth="1"/>
    <col min="2" max="2" width="11.85546875" style="189" customWidth="1"/>
    <col min="3" max="16384" width="9.140625" style="189"/>
  </cols>
  <sheetData>
    <row r="1" spans="1:4" s="188" customFormat="1" ht="30" customHeight="1">
      <c r="A1" s="1062">
        <f>'Bid Form 1st Envelope '!I22</f>
        <v>0</v>
      </c>
      <c r="B1" s="1062"/>
    </row>
    <row r="2" spans="1:4" s="188" customFormat="1" ht="30" customHeight="1"/>
    <row r="3" spans="1:4">
      <c r="A3" s="188"/>
    </row>
    <row r="4" spans="1:4">
      <c r="A4" s="222" t="str">
        <f>IF(OR((A1&gt;9999999999),(A1&lt;0)),"Invalid Entry - More than 1000 crore OR -ve value",IF(A1=0, "Rs. Zero Only ",+CONCATENATE("Rs. ", B11,D11,B10,D10,B9,D9,B8,D8,B7,D7,B6," Only")))</f>
        <v xml:space="preserve">Rs. Zero Only </v>
      </c>
    </row>
    <row r="5" spans="1:4">
      <c r="A5" s="188"/>
    </row>
    <row r="6" spans="1:4">
      <c r="A6" s="223">
        <f>-INT(A1/100)*100+ROUND(A1,0)</f>
        <v>0</v>
      </c>
      <c r="B6" s="189" t="str">
        <f t="shared" ref="B6:B11" si="0">IF(A6=0,"",LOOKUP(A6,$A$13:$A$112,$B$13:$B$112))</f>
        <v/>
      </c>
      <c r="D6" s="222"/>
    </row>
    <row r="7" spans="1:4">
      <c r="A7" s="223">
        <f>-INT(A1/1000)*10+INT(A1/100)</f>
        <v>0</v>
      </c>
      <c r="B7" s="189" t="str">
        <f t="shared" si="0"/>
        <v/>
      </c>
      <c r="D7" s="222" t="str">
        <f>+IF(B7="",""," Hundred ")</f>
        <v/>
      </c>
    </row>
    <row r="8" spans="1:4">
      <c r="A8" s="223">
        <f>-INT(A1/100000)*100+INT(A1/1000)</f>
        <v>0</v>
      </c>
      <c r="B8" s="189" t="str">
        <f t="shared" si="0"/>
        <v/>
      </c>
      <c r="D8" s="222" t="str">
        <f>IF((B8=""),IF(C8="",""," Thousand ")," Thousand ")</f>
        <v/>
      </c>
    </row>
    <row r="9" spans="1:4">
      <c r="A9" s="223">
        <f>-INT(A1/10000000)*100+INT(A1/100000)</f>
        <v>0</v>
      </c>
      <c r="B9" s="189" t="str">
        <f t="shared" si="0"/>
        <v/>
      </c>
      <c r="D9" s="222" t="str">
        <f>IF((B9=""),IF(C9="",""," Lac ")," Lac ")</f>
        <v/>
      </c>
    </row>
    <row r="10" spans="1:4">
      <c r="A10" s="223">
        <f>-INT(A1/1000000000)*100+INT(A1/10000000)</f>
        <v>0</v>
      </c>
      <c r="B10" s="224" t="str">
        <f t="shared" si="0"/>
        <v/>
      </c>
      <c r="D10" s="222" t="str">
        <f>IF((B10=""),IF(C10="",""," Crore ")," Crore ")</f>
        <v/>
      </c>
    </row>
    <row r="11" spans="1:4">
      <c r="A11" s="225">
        <f>-INT(A1/10000000000)*1000+INT(A1/1000000000)</f>
        <v>0</v>
      </c>
      <c r="B11" s="224" t="str">
        <f t="shared" si="0"/>
        <v/>
      </c>
      <c r="D11" s="222" t="str">
        <f>IF((B11=""),IF(C11="",""," Hundred ")," Hundred ")</f>
        <v/>
      </c>
    </row>
    <row r="13" spans="1:4">
      <c r="A13" s="226">
        <v>1</v>
      </c>
      <c r="B13" s="227" t="s">
        <v>182</v>
      </c>
    </row>
    <row r="14" spans="1:4">
      <c r="A14" s="226">
        <v>2</v>
      </c>
      <c r="B14" s="227" t="s">
        <v>183</v>
      </c>
    </row>
    <row r="15" spans="1:4">
      <c r="A15" s="226">
        <v>3</v>
      </c>
      <c r="B15" s="227" t="s">
        <v>184</v>
      </c>
    </row>
    <row r="16" spans="1:4">
      <c r="A16" s="226">
        <v>4</v>
      </c>
      <c r="B16" s="227" t="s">
        <v>185</v>
      </c>
    </row>
    <row r="17" spans="1:2">
      <c r="A17" s="226">
        <v>5</v>
      </c>
      <c r="B17" s="227" t="s">
        <v>186</v>
      </c>
    </row>
    <row r="18" spans="1:2">
      <c r="A18" s="226">
        <v>6</v>
      </c>
      <c r="B18" s="227" t="s">
        <v>187</v>
      </c>
    </row>
    <row r="19" spans="1:2">
      <c r="A19" s="226">
        <v>7</v>
      </c>
      <c r="B19" s="227" t="s">
        <v>188</v>
      </c>
    </row>
    <row r="20" spans="1:2">
      <c r="A20" s="226">
        <v>8</v>
      </c>
      <c r="B20" s="227" t="s">
        <v>189</v>
      </c>
    </row>
    <row r="21" spans="1:2">
      <c r="A21" s="226">
        <v>9</v>
      </c>
      <c r="B21" s="227" t="s">
        <v>190</v>
      </c>
    </row>
    <row r="22" spans="1:2">
      <c r="A22" s="226">
        <v>10</v>
      </c>
      <c r="B22" s="227" t="s">
        <v>191</v>
      </c>
    </row>
    <row r="23" spans="1:2">
      <c r="A23" s="226">
        <v>11</v>
      </c>
      <c r="B23" s="227" t="s">
        <v>192</v>
      </c>
    </row>
    <row r="24" spans="1:2">
      <c r="A24" s="226">
        <v>12</v>
      </c>
      <c r="B24" s="227" t="s">
        <v>193</v>
      </c>
    </row>
    <row r="25" spans="1:2">
      <c r="A25" s="226">
        <v>13</v>
      </c>
      <c r="B25" s="227" t="s">
        <v>194</v>
      </c>
    </row>
    <row r="26" spans="1:2">
      <c r="A26" s="226">
        <v>14</v>
      </c>
      <c r="B26" s="227" t="s">
        <v>195</v>
      </c>
    </row>
    <row r="27" spans="1:2">
      <c r="A27" s="226">
        <v>15</v>
      </c>
      <c r="B27" s="227" t="s">
        <v>196</v>
      </c>
    </row>
    <row r="28" spans="1:2">
      <c r="A28" s="226">
        <v>16</v>
      </c>
      <c r="B28" s="227" t="s">
        <v>197</v>
      </c>
    </row>
    <row r="29" spans="1:2">
      <c r="A29" s="226">
        <v>17</v>
      </c>
      <c r="B29" s="227" t="s">
        <v>198</v>
      </c>
    </row>
    <row r="30" spans="1:2">
      <c r="A30" s="226">
        <v>18</v>
      </c>
      <c r="B30" s="227" t="s">
        <v>199</v>
      </c>
    </row>
    <row r="31" spans="1:2">
      <c r="A31" s="226">
        <v>19</v>
      </c>
      <c r="B31" s="227" t="s">
        <v>200</v>
      </c>
    </row>
    <row r="32" spans="1:2">
      <c r="A32" s="226">
        <v>20</v>
      </c>
      <c r="B32" s="227" t="s">
        <v>201</v>
      </c>
    </row>
    <row r="33" spans="1:2">
      <c r="A33" s="226">
        <v>21</v>
      </c>
      <c r="B33" s="227" t="s">
        <v>202</v>
      </c>
    </row>
    <row r="34" spans="1:2">
      <c r="A34" s="226">
        <v>22</v>
      </c>
      <c r="B34" s="227" t="s">
        <v>203</v>
      </c>
    </row>
    <row r="35" spans="1:2">
      <c r="A35" s="226">
        <v>23</v>
      </c>
      <c r="B35" s="227" t="s">
        <v>204</v>
      </c>
    </row>
    <row r="36" spans="1:2">
      <c r="A36" s="226">
        <v>24</v>
      </c>
      <c r="B36" s="227" t="s">
        <v>205</v>
      </c>
    </row>
    <row r="37" spans="1:2">
      <c r="A37" s="226">
        <v>25</v>
      </c>
      <c r="B37" s="227" t="s">
        <v>206</v>
      </c>
    </row>
    <row r="38" spans="1:2">
      <c r="A38" s="226">
        <v>26</v>
      </c>
      <c r="B38" s="227" t="s">
        <v>207</v>
      </c>
    </row>
    <row r="39" spans="1:2">
      <c r="A39" s="226">
        <v>27</v>
      </c>
      <c r="B39" s="227" t="s">
        <v>208</v>
      </c>
    </row>
    <row r="40" spans="1:2">
      <c r="A40" s="226">
        <v>28</v>
      </c>
      <c r="B40" s="227" t="s">
        <v>209</v>
      </c>
    </row>
    <row r="41" spans="1:2">
      <c r="A41" s="226">
        <v>29</v>
      </c>
      <c r="B41" s="227" t="s">
        <v>210</v>
      </c>
    </row>
    <row r="42" spans="1:2">
      <c r="A42" s="226">
        <v>30</v>
      </c>
      <c r="B42" s="227" t="s">
        <v>211</v>
      </c>
    </row>
    <row r="43" spans="1:2">
      <c r="A43" s="226">
        <v>31</v>
      </c>
      <c r="B43" s="227" t="s">
        <v>212</v>
      </c>
    </row>
    <row r="44" spans="1:2">
      <c r="A44" s="226">
        <v>32</v>
      </c>
      <c r="B44" s="227" t="s">
        <v>213</v>
      </c>
    </row>
    <row r="45" spans="1:2">
      <c r="A45" s="226">
        <v>33</v>
      </c>
      <c r="B45" s="227" t="s">
        <v>214</v>
      </c>
    </row>
    <row r="46" spans="1:2">
      <c r="A46" s="226">
        <v>34</v>
      </c>
      <c r="B46" s="227" t="s">
        <v>215</v>
      </c>
    </row>
    <row r="47" spans="1:2">
      <c r="A47" s="226">
        <v>35</v>
      </c>
      <c r="B47" s="227" t="s">
        <v>12</v>
      </c>
    </row>
    <row r="48" spans="1:2">
      <c r="A48" s="226">
        <v>36</v>
      </c>
      <c r="B48" s="227" t="s">
        <v>216</v>
      </c>
    </row>
    <row r="49" spans="1:2">
      <c r="A49" s="226">
        <v>37</v>
      </c>
      <c r="B49" s="227" t="s">
        <v>217</v>
      </c>
    </row>
    <row r="50" spans="1:2">
      <c r="A50" s="226">
        <v>38</v>
      </c>
      <c r="B50" s="227" t="s">
        <v>218</v>
      </c>
    </row>
    <row r="51" spans="1:2">
      <c r="A51" s="226">
        <v>39</v>
      </c>
      <c r="B51" s="227" t="s">
        <v>219</v>
      </c>
    </row>
    <row r="52" spans="1:2">
      <c r="A52" s="226">
        <v>40</v>
      </c>
      <c r="B52" s="227" t="s">
        <v>220</v>
      </c>
    </row>
    <row r="53" spans="1:2">
      <c r="A53" s="226">
        <v>41</v>
      </c>
      <c r="B53" s="227" t="s">
        <v>221</v>
      </c>
    </row>
    <row r="54" spans="1:2">
      <c r="A54" s="226">
        <v>42</v>
      </c>
      <c r="B54" s="227" t="s">
        <v>222</v>
      </c>
    </row>
    <row r="55" spans="1:2">
      <c r="A55" s="226">
        <v>43</v>
      </c>
      <c r="B55" s="227" t="s">
        <v>223</v>
      </c>
    </row>
    <row r="56" spans="1:2">
      <c r="A56" s="226">
        <v>44</v>
      </c>
      <c r="B56" s="227" t="s">
        <v>224</v>
      </c>
    </row>
    <row r="57" spans="1:2">
      <c r="A57" s="226">
        <v>45</v>
      </c>
      <c r="B57" s="227" t="s">
        <v>225</v>
      </c>
    </row>
    <row r="58" spans="1:2">
      <c r="A58" s="226">
        <v>46</v>
      </c>
      <c r="B58" s="227" t="s">
        <v>226</v>
      </c>
    </row>
    <row r="59" spans="1:2">
      <c r="A59" s="226">
        <v>47</v>
      </c>
      <c r="B59" s="227" t="s">
        <v>227</v>
      </c>
    </row>
    <row r="60" spans="1:2">
      <c r="A60" s="226">
        <v>48</v>
      </c>
      <c r="B60" s="227" t="s">
        <v>228</v>
      </c>
    </row>
    <row r="61" spans="1:2">
      <c r="A61" s="226">
        <v>49</v>
      </c>
      <c r="B61" s="227" t="s">
        <v>229</v>
      </c>
    </row>
    <row r="62" spans="1:2">
      <c r="A62" s="226">
        <v>50</v>
      </c>
      <c r="B62" s="227" t="s">
        <v>230</v>
      </c>
    </row>
    <row r="63" spans="1:2">
      <c r="A63" s="226">
        <v>51</v>
      </c>
      <c r="B63" s="227" t="s">
        <v>231</v>
      </c>
    </row>
    <row r="64" spans="1:2">
      <c r="A64" s="226">
        <v>52</v>
      </c>
      <c r="B64" s="227" t="s">
        <v>232</v>
      </c>
    </row>
    <row r="65" spans="1:2">
      <c r="A65" s="226">
        <v>53</v>
      </c>
      <c r="B65" s="227" t="s">
        <v>233</v>
      </c>
    </row>
    <row r="66" spans="1:2">
      <c r="A66" s="226">
        <v>54</v>
      </c>
      <c r="B66" s="227" t="s">
        <v>234</v>
      </c>
    </row>
    <row r="67" spans="1:2">
      <c r="A67" s="226">
        <v>55</v>
      </c>
      <c r="B67" s="227" t="s">
        <v>235</v>
      </c>
    </row>
    <row r="68" spans="1:2">
      <c r="A68" s="226">
        <v>56</v>
      </c>
      <c r="B68" s="227" t="s">
        <v>236</v>
      </c>
    </row>
    <row r="69" spans="1:2">
      <c r="A69" s="226">
        <v>57</v>
      </c>
      <c r="B69" s="227" t="s">
        <v>237</v>
      </c>
    </row>
    <row r="70" spans="1:2">
      <c r="A70" s="226">
        <v>58</v>
      </c>
      <c r="B70" s="227" t="s">
        <v>238</v>
      </c>
    </row>
    <row r="71" spans="1:2">
      <c r="A71" s="226">
        <v>59</v>
      </c>
      <c r="B71" s="227" t="s">
        <v>239</v>
      </c>
    </row>
    <row r="72" spans="1:2">
      <c r="A72" s="226">
        <v>60</v>
      </c>
      <c r="B72" s="227" t="s">
        <v>240</v>
      </c>
    </row>
    <row r="73" spans="1:2">
      <c r="A73" s="226">
        <v>61</v>
      </c>
      <c r="B73" s="227" t="s">
        <v>241</v>
      </c>
    </row>
    <row r="74" spans="1:2">
      <c r="A74" s="226">
        <v>62</v>
      </c>
      <c r="B74" s="227" t="s">
        <v>242</v>
      </c>
    </row>
    <row r="75" spans="1:2">
      <c r="A75" s="226">
        <v>63</v>
      </c>
      <c r="B75" s="227" t="s">
        <v>243</v>
      </c>
    </row>
    <row r="76" spans="1:2">
      <c r="A76" s="226">
        <v>64</v>
      </c>
      <c r="B76" s="227" t="s">
        <v>244</v>
      </c>
    </row>
    <row r="77" spans="1:2">
      <c r="A77" s="226">
        <v>65</v>
      </c>
      <c r="B77" s="227" t="s">
        <v>245</v>
      </c>
    </row>
    <row r="78" spans="1:2">
      <c r="A78" s="226">
        <v>66</v>
      </c>
      <c r="B78" s="227" t="s">
        <v>246</v>
      </c>
    </row>
    <row r="79" spans="1:2">
      <c r="A79" s="226">
        <v>67</v>
      </c>
      <c r="B79" s="227" t="s">
        <v>247</v>
      </c>
    </row>
    <row r="80" spans="1:2">
      <c r="A80" s="226">
        <v>68</v>
      </c>
      <c r="B80" s="227" t="s">
        <v>248</v>
      </c>
    </row>
    <row r="81" spans="1:2">
      <c r="A81" s="226">
        <v>69</v>
      </c>
      <c r="B81" s="227" t="s">
        <v>249</v>
      </c>
    </row>
    <row r="82" spans="1:2">
      <c r="A82" s="226">
        <v>70</v>
      </c>
      <c r="B82" s="227" t="s">
        <v>250</v>
      </c>
    </row>
    <row r="83" spans="1:2">
      <c r="A83" s="226">
        <v>71</v>
      </c>
      <c r="B83" s="227" t="s">
        <v>251</v>
      </c>
    </row>
    <row r="84" spans="1:2">
      <c r="A84" s="226">
        <v>72</v>
      </c>
      <c r="B84" s="227" t="s">
        <v>252</v>
      </c>
    </row>
    <row r="85" spans="1:2">
      <c r="A85" s="226">
        <v>73</v>
      </c>
      <c r="B85" s="227" t="s">
        <v>253</v>
      </c>
    </row>
    <row r="86" spans="1:2">
      <c r="A86" s="226">
        <v>74</v>
      </c>
      <c r="B86" s="227" t="s">
        <v>254</v>
      </c>
    </row>
    <row r="87" spans="1:2">
      <c r="A87" s="226">
        <v>75</v>
      </c>
      <c r="B87" s="227" t="s">
        <v>255</v>
      </c>
    </row>
    <row r="88" spans="1:2">
      <c r="A88" s="226">
        <v>76</v>
      </c>
      <c r="B88" s="227" t="s">
        <v>256</v>
      </c>
    </row>
    <row r="89" spans="1:2">
      <c r="A89" s="226">
        <v>77</v>
      </c>
      <c r="B89" s="227" t="s">
        <v>257</v>
      </c>
    </row>
    <row r="90" spans="1:2">
      <c r="A90" s="226">
        <v>78</v>
      </c>
      <c r="B90" s="227" t="s">
        <v>258</v>
      </c>
    </row>
    <row r="91" spans="1:2">
      <c r="A91" s="226">
        <v>79</v>
      </c>
      <c r="B91" s="227" t="s">
        <v>259</v>
      </c>
    </row>
    <row r="92" spans="1:2">
      <c r="A92" s="226">
        <v>80</v>
      </c>
      <c r="B92" s="227" t="s">
        <v>260</v>
      </c>
    </row>
    <row r="93" spans="1:2">
      <c r="A93" s="226">
        <v>81</v>
      </c>
      <c r="B93" s="227" t="s">
        <v>261</v>
      </c>
    </row>
    <row r="94" spans="1:2">
      <c r="A94" s="226">
        <v>82</v>
      </c>
      <c r="B94" s="227" t="s">
        <v>262</v>
      </c>
    </row>
    <row r="95" spans="1:2">
      <c r="A95" s="226">
        <v>83</v>
      </c>
      <c r="B95" s="227" t="s">
        <v>263</v>
      </c>
    </row>
    <row r="96" spans="1:2">
      <c r="A96" s="226">
        <v>84</v>
      </c>
      <c r="B96" s="227" t="s">
        <v>264</v>
      </c>
    </row>
    <row r="97" spans="1:2">
      <c r="A97" s="226">
        <v>85</v>
      </c>
      <c r="B97" s="227" t="s">
        <v>265</v>
      </c>
    </row>
    <row r="98" spans="1:2">
      <c r="A98" s="226">
        <v>86</v>
      </c>
      <c r="B98" s="227" t="s">
        <v>266</v>
      </c>
    </row>
    <row r="99" spans="1:2">
      <c r="A99" s="226">
        <v>87</v>
      </c>
      <c r="B99" s="227" t="s">
        <v>267</v>
      </c>
    </row>
    <row r="100" spans="1:2">
      <c r="A100" s="226">
        <v>88</v>
      </c>
      <c r="B100" s="227" t="s">
        <v>268</v>
      </c>
    </row>
    <row r="101" spans="1:2">
      <c r="A101" s="226">
        <v>89</v>
      </c>
      <c r="B101" s="227" t="s">
        <v>269</v>
      </c>
    </row>
    <row r="102" spans="1:2">
      <c r="A102" s="226">
        <v>90</v>
      </c>
      <c r="B102" s="227" t="s">
        <v>270</v>
      </c>
    </row>
    <row r="103" spans="1:2">
      <c r="A103" s="226">
        <v>91</v>
      </c>
      <c r="B103" s="227" t="s">
        <v>271</v>
      </c>
    </row>
    <row r="104" spans="1:2">
      <c r="A104" s="226">
        <v>92</v>
      </c>
      <c r="B104" s="227" t="s">
        <v>272</v>
      </c>
    </row>
    <row r="105" spans="1:2">
      <c r="A105" s="226">
        <v>93</v>
      </c>
      <c r="B105" s="227" t="s">
        <v>273</v>
      </c>
    </row>
    <row r="106" spans="1:2">
      <c r="A106" s="226">
        <v>94</v>
      </c>
      <c r="B106" s="227" t="s">
        <v>274</v>
      </c>
    </row>
    <row r="107" spans="1:2">
      <c r="A107" s="226">
        <v>95</v>
      </c>
      <c r="B107" s="227" t="s">
        <v>275</v>
      </c>
    </row>
    <row r="108" spans="1:2">
      <c r="A108" s="226">
        <v>96</v>
      </c>
      <c r="B108" s="227" t="s">
        <v>276</v>
      </c>
    </row>
    <row r="109" spans="1:2">
      <c r="A109" s="226">
        <v>97</v>
      </c>
      <c r="B109" s="227" t="s">
        <v>277</v>
      </c>
    </row>
    <row r="110" spans="1:2">
      <c r="A110" s="226">
        <v>98</v>
      </c>
      <c r="B110" s="227" t="s">
        <v>278</v>
      </c>
    </row>
    <row r="111" spans="1:2">
      <c r="A111" s="226">
        <v>99</v>
      </c>
      <c r="B111" s="227" t="s">
        <v>279</v>
      </c>
    </row>
    <row r="112" spans="1:2">
      <c r="A112" s="226">
        <v>100</v>
      </c>
      <c r="B112" s="227" t="s">
        <v>280</v>
      </c>
    </row>
  </sheetData>
  <customSheetViews>
    <customSheetView guid="{B7CC3635-BEA1-4EB6-9397-ABEDC5D04D5E}" state="hidden">
      <selection activeCell="A4" sqref="A4"/>
      <pageMargins left="0.75" right="0.75" top="1" bottom="1" header="0.5" footer="0.5"/>
      <pageSetup orientation="portrait" r:id="rId1"/>
      <headerFooter alignWithMargins="0"/>
    </customSheetView>
    <customSheetView guid="{7518E083-431A-45D0-A3DD-DF0866826B90}" state="hidden">
      <selection activeCell="A4" sqref="A4"/>
      <pageMargins left="0.75" right="0.75" top="1" bottom="1" header="0.5" footer="0.5"/>
      <pageSetup orientation="portrait" r:id="rId2"/>
      <headerFooter alignWithMargins="0"/>
    </customSheetView>
    <customSheetView guid="{CD28740F-9825-447C-B887-B18F0232D126}" state="hidden">
      <selection activeCell="A4" sqref="A4"/>
      <pageMargins left="0.75" right="0.75" top="1" bottom="1" header="0.5" footer="0.5"/>
      <pageSetup orientation="portrait" r:id="rId3"/>
      <headerFooter alignWithMargins="0"/>
    </customSheetView>
    <customSheetView guid="{012A8702-091E-4FD1-8E26-12B65B8B3B8C}" state="hidden">
      <selection activeCell="A4" sqref="A4"/>
      <pageMargins left="0.75" right="0.75" top="1" bottom="1" header="0.5" footer="0.5"/>
      <pageSetup orientation="portrait" r:id="rId4"/>
      <headerFooter alignWithMargins="0"/>
    </customSheetView>
    <customSheetView guid="{0D490C87-B003-4943-9825-ACE0B8E7CC06}" state="hidden">
      <selection activeCell="A4" sqref="A4"/>
      <pageMargins left="0.75" right="0.75" top="1" bottom="1" header="0.5" footer="0.5"/>
      <pageSetup orientation="portrait" r:id="rId5"/>
      <headerFooter alignWithMargins="0"/>
    </customSheetView>
    <customSheetView guid="{4D67A8FB-66CE-4EFD-8932-C754BE25ED43}" state="hidden">
      <selection activeCell="A4" sqref="A4"/>
      <pageMargins left="0.75" right="0.75" top="1" bottom="1" header="0.5" footer="0.5"/>
      <pageSetup orientation="portrait" r:id="rId6"/>
      <headerFooter alignWithMargins="0"/>
    </customSheetView>
    <customSheetView guid="{B07CB001-8FAF-40AD-8AD5-A65A64B33B35}" state="hidden">
      <selection activeCell="A4" sqref="A4"/>
      <pageMargins left="0.75" right="0.75" top="1" bottom="1" header="0.5" footer="0.5"/>
      <pageSetup orientation="portrait" r:id="rId7"/>
      <headerFooter alignWithMargins="0"/>
    </customSheetView>
    <customSheetView guid="{8CF338B0-8CA3-4AF4-816D-CB7A6D8E33BC}" state="hidden">
      <selection activeCell="A4" sqref="A4"/>
      <pageMargins left="0.75" right="0.75" top="1" bottom="1" header="0.5" footer="0.5"/>
      <pageSetup orientation="portrait" r:id="rId8"/>
      <headerFooter alignWithMargins="0"/>
    </customSheetView>
    <customSheetView guid="{D05C69EC-C4A6-4AED-AFBA-A3044FD4B3FB}" state="hidden">
      <selection activeCell="A4" sqref="A4"/>
      <pageMargins left="0.75" right="0.75" top="1" bottom="1" header="0.5" footer="0.5"/>
      <pageSetup orientation="portrait" r:id="rId9"/>
      <headerFooter alignWithMargins="0"/>
    </customSheetView>
    <customSheetView guid="{BE615921-12B2-47E1-81BB-292B559B4C46}" state="hidden">
      <selection activeCell="A4" sqref="A4"/>
      <pageMargins left="0.75" right="0.75" top="1" bottom="1" header="0.5" footer="0.5"/>
      <pageSetup orientation="portrait" r:id="rId10"/>
      <headerFooter alignWithMargins="0"/>
    </customSheetView>
    <customSheetView guid="{13A93EBF-985A-49FD-9FE0-DC75D238EC8C}" state="hidden">
      <selection activeCell="A4" sqref="A4"/>
      <pageMargins left="0.75" right="0.75" top="1" bottom="1" header="0.5" footer="0.5"/>
      <pageSetup orientation="portrait" r:id="rId11"/>
      <headerFooter alignWithMargins="0"/>
    </customSheetView>
    <customSheetView guid="{1E2D7167-D6B7-4690-9A83-BF768C4223A4}" state="hidden">
      <selection activeCell="A4" sqref="A4"/>
      <pageMargins left="0.75" right="0.75" top="1" bottom="1" header="0.5" footer="0.5"/>
      <pageSetup orientation="portrait" r:id="rId12"/>
      <headerFooter alignWithMargins="0"/>
    </customSheetView>
    <customSheetView guid="{7A88FC7A-7690-48AB-B789-172043AFADC8}" state="hidden">
      <selection activeCell="A4" sqref="A4"/>
      <pageMargins left="0.75" right="0.75" top="1" bottom="1" header="0.5" footer="0.5"/>
      <pageSetup orientation="portrait" r:id="rId13"/>
      <headerFooter alignWithMargins="0"/>
    </customSheetView>
    <customSheetView guid="{CB7CD015-9A92-451A-BEF4-2BC98E3768DD}" state="hidden">
      <selection activeCell="A4" sqref="A4"/>
      <pageMargins left="0.75" right="0.75" top="1" bottom="1" header="0.5" footer="0.5"/>
      <pageSetup orientation="portrait" r:id="rId14"/>
      <headerFooter alignWithMargins="0"/>
    </customSheetView>
    <customSheetView guid="{44C1C443-3199-4288-884A-D16AF7B2CD69}" state="hidden">
      <selection activeCell="A4" sqref="A4"/>
      <pageMargins left="0.75" right="0.75" top="1" bottom="1" header="0.5" footer="0.5"/>
      <pageSetup orientation="portrait" r:id="rId15"/>
      <headerFooter alignWithMargins="0"/>
    </customSheetView>
    <customSheetView guid="{82E8A0F5-0020-4355-95CF-28601763A783}" state="hidden">
      <selection activeCell="A4" sqref="A4"/>
      <pageMargins left="0.75" right="0.75" top="1" bottom="1" header="0.5" footer="0.5"/>
      <pageSetup orientation="portrait" r:id="rId16"/>
      <headerFooter alignWithMargins="0"/>
    </customSheetView>
    <customSheetView guid="{240327DD-375F-45D4-BA52-89AFD79FE6A1}" state="hidden">
      <selection activeCell="A4" sqref="A4"/>
      <pageMargins left="0.75" right="0.75" top="1" bottom="1" header="0.5" footer="0.5"/>
      <pageSetup orientation="portrait" r:id="rId17"/>
      <headerFooter alignWithMargins="0"/>
    </customSheetView>
    <customSheetView guid="{DC28ED1E-3E35-4094-9C2B-5C0A1C1D459C}" state="hidden">
      <selection activeCell="A4" sqref="A4"/>
      <pageMargins left="0.75" right="0.75" top="1" bottom="1" header="0.5" footer="0.5"/>
      <pageSetup orientation="portrait" r:id="rId18"/>
      <headerFooter alignWithMargins="0"/>
    </customSheetView>
    <customSheetView guid="{7A9EA6D6-4DDF-43D9-92E6-C6AFAD14E266}" state="hidden">
      <selection activeCell="A4" sqref="A4"/>
      <pageMargins left="0.75" right="0.75" top="1" bottom="1" header="0.5" footer="0.5"/>
      <pageSetup orientation="portrait" r:id="rId19"/>
      <headerFooter alignWithMargins="0"/>
    </customSheetView>
    <customSheetView guid="{43BCBF1E-CDCF-4541-8D79-87EDCECBC1FD}" state="hidden">
      <selection activeCell="A4" sqref="A4"/>
      <pageMargins left="0.75" right="0.75" top="1" bottom="1" header="0.5" footer="0.5"/>
      <pageSetup orientation="portrait" r:id="rId20"/>
      <headerFooter alignWithMargins="0"/>
    </customSheetView>
    <customSheetView guid="{494F6778-23FE-4AAC-B37D-6C7543FC13B9}" state="hidden">
      <selection activeCell="A4" sqref="A4"/>
      <pageMargins left="0.75" right="0.75" top="1" bottom="1" header="0.5" footer="0.5"/>
      <pageSetup orientation="portrait" r:id="rId21"/>
      <headerFooter alignWithMargins="0"/>
    </customSheetView>
    <customSheetView guid="{F9FE2C60-2849-4C32-B532-2B1A89FFA9CD}" state="hidden">
      <selection activeCell="A4" sqref="A4"/>
      <pageMargins left="0.75" right="0.75" top="1" bottom="1" header="0.5" footer="0.5"/>
      <pageSetup orientation="portrait" r:id="rId22"/>
      <headerFooter alignWithMargins="0"/>
    </customSheetView>
    <customSheetView guid="{FE4EC9C4-31B9-4D40-8323-5B16C3BC840F}" state="hidden">
      <selection activeCell="A4" sqref="A4"/>
      <pageMargins left="0.75" right="0.75" top="1" bottom="1" header="0.5" footer="0.5"/>
      <pageSetup orientation="portrait" r:id="rId23"/>
      <headerFooter alignWithMargins="0"/>
    </customSheetView>
    <customSheetView guid="{82C64B11-1F50-45B5-B7BB-9F1DC733C833}" state="hidden">
      <selection activeCell="A4" sqref="A4"/>
      <pageMargins left="0.75" right="0.75" top="1" bottom="1" header="0.5" footer="0.5"/>
      <pageSetup orientation="portrait" r:id="rId24"/>
      <headerFooter alignWithMargins="0"/>
    </customSheetView>
    <customSheetView guid="{CFBF18EC-8277-4311-991B-395AF21BB33B}" state="hidden">
      <selection activeCell="A4" sqref="A4"/>
      <pageMargins left="0.75" right="0.75" top="1" bottom="1" header="0.5" footer="0.5"/>
      <pageSetup orientation="portrait" r:id="rId25"/>
      <headerFooter alignWithMargins="0"/>
    </customSheetView>
    <customSheetView guid="{AA750348-930C-43DE-ADD0-8D60980F5013}" state="hidden">
      <selection activeCell="A4" sqref="A4"/>
      <pageMargins left="0.75" right="0.75" top="1" bottom="1" header="0.5" footer="0.5"/>
      <pageSetup orientation="portrait" r:id="rId26"/>
      <headerFooter alignWithMargins="0"/>
    </customSheetView>
    <customSheetView guid="{14C32814-5A59-4863-9FB1-822FBB75D7D1}" state="hidden">
      <selection activeCell="A4" sqref="A4"/>
      <pageMargins left="0.75" right="0.75" top="1" bottom="1" header="0.5" footer="0.5"/>
      <pageSetup orientation="portrait" r:id="rId27"/>
      <headerFooter alignWithMargins="0"/>
    </customSheetView>
    <customSheetView guid="{1F125E51-1799-42D0-B41E-DC039BB17D59}" state="hidden">
      <selection activeCell="A4" sqref="A4"/>
      <pageMargins left="0.75" right="0.75" top="1" bottom="1" header="0.5" footer="0.5"/>
      <pageSetup orientation="portrait" r:id="rId28"/>
      <headerFooter alignWithMargins="0"/>
    </customSheetView>
    <customSheetView guid="{77353208-2D17-4D2E-ADE3-4F168F350B73}" state="hidden">
      <selection activeCell="A4" sqref="A4"/>
      <pageMargins left="0.75" right="0.75" top="1" bottom="1" header="0.5" footer="0.5"/>
      <pageSetup orientation="portrait" r:id="rId29"/>
      <headerFooter alignWithMargins="0"/>
    </customSheetView>
    <customSheetView guid="{010B040B-83D1-42E5-9354-A9BE9113BDAC}" state="hidden">
      <selection activeCell="A4" sqref="A4"/>
      <pageMargins left="0.75" right="0.75" top="1" bottom="1" header="0.5" footer="0.5"/>
      <pageSetup orientation="portrait" r:id="rId30"/>
      <headerFooter alignWithMargins="0"/>
    </customSheetView>
    <customSheetView guid="{FC200EB0-6614-47DB-96CE-7610471486D9}" state="hidden">
      <selection activeCell="A4" sqref="A4"/>
      <pageMargins left="0.75" right="0.75" top="1" bottom="1" header="0.5" footer="0.5"/>
      <pageSetup orientation="portrait" r:id="rId31"/>
      <headerFooter alignWithMargins="0"/>
    </customSheetView>
    <customSheetView guid="{35C772BD-8F05-4A18-BEC8-6AF744E22539}" state="hidden">
      <selection activeCell="A4" sqref="A4"/>
      <pageMargins left="0.75" right="0.75" top="1" bottom="1" header="0.5" footer="0.5"/>
      <pageSetup orientation="portrait" r:id="rId32"/>
      <headerFooter alignWithMargins="0"/>
    </customSheetView>
    <customSheetView guid="{FADCBE67-C557-4BB1-9129-D4D2EFCC4742}" state="hidden">
      <selection activeCell="A4" sqref="A4"/>
      <pageMargins left="0.75" right="0.75" top="1" bottom="1" header="0.5" footer="0.5"/>
      <pageSetup orientation="portrait" r:id="rId33"/>
      <headerFooter alignWithMargins="0"/>
    </customSheetView>
    <customSheetView guid="{E1B28BB1-ED8F-4C22-9AA1-AB162FCA7917}" state="hidden">
      <selection activeCell="A4" sqref="A4"/>
      <pageMargins left="0.75" right="0.75" top="1" bottom="1" header="0.5" footer="0.5"/>
      <pageSetup orientation="portrait" r:id="rId34"/>
      <headerFooter alignWithMargins="0"/>
    </customSheetView>
  </customSheetViews>
  <mergeCells count="1">
    <mergeCell ref="A1:B1"/>
  </mergeCells>
  <pageMargins left="0.75" right="0.75" top="1" bottom="1" header="0.5" footer="0.5"/>
  <pageSetup orientation="portrait" r:id="rId3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B39"/>
  <sheetViews>
    <sheetView showGridLines="0" view="pageBreakPreview" zoomScaleNormal="100" zoomScaleSheetLayoutView="100" workbookViewId="0">
      <selection activeCell="P15" sqref="P15"/>
    </sheetView>
  </sheetViews>
  <sheetFormatPr defaultRowHeight="16.5"/>
  <cols>
    <col min="1" max="1" width="9.140625" style="26"/>
    <col min="2" max="2" width="31.85546875" style="30" customWidth="1"/>
    <col min="3" max="3" width="12.85546875" style="30" customWidth="1"/>
    <col min="4" max="4" width="55.7109375" style="30" customWidth="1"/>
    <col min="5" max="5" width="16.140625" style="30" hidden="1" customWidth="1"/>
    <col min="6" max="6" width="15" style="135" hidden="1" customWidth="1"/>
    <col min="7" max="12" width="11.85546875" style="135" hidden="1" customWidth="1"/>
    <col min="13" max="25" width="11.85546875" style="135" customWidth="1"/>
    <col min="26" max="26" width="9.140625" style="26"/>
    <col min="27" max="27" width="15.28515625" style="26" customWidth="1"/>
    <col min="28" max="16384" width="9.140625" style="26"/>
  </cols>
  <sheetData>
    <row r="1" spans="2:28" ht="48.75" customHeight="1">
      <c r="B1" s="582" t="str">
        <f>Basic!B1</f>
        <v>Package P01 for Development of Pole Structures for 765 kV D/C Transmission Lines.</v>
      </c>
      <c r="C1" s="582"/>
      <c r="D1" s="582"/>
      <c r="E1" s="140"/>
      <c r="F1" s="128"/>
      <c r="G1" s="75"/>
      <c r="H1" s="75"/>
      <c r="I1" s="75"/>
      <c r="J1" s="75"/>
      <c r="K1" s="75"/>
      <c r="L1" s="75"/>
      <c r="M1" s="75"/>
      <c r="N1" s="75"/>
      <c r="O1" s="75"/>
      <c r="P1" s="75"/>
      <c r="Q1" s="75"/>
      <c r="R1" s="75"/>
      <c r="S1" s="75"/>
      <c r="T1" s="75"/>
      <c r="U1" s="75"/>
      <c r="V1" s="75"/>
      <c r="W1" s="75"/>
      <c r="X1" s="75"/>
      <c r="Y1" s="75"/>
    </row>
    <row r="2" spans="2:28" ht="25.5" customHeight="1">
      <c r="B2" s="583" t="str">
        <f>Basic!A3&amp;Basic!B3</f>
        <v>Specification No. :CC/NT/W-MISC/DOM/A06/26/08429</v>
      </c>
      <c r="C2" s="583"/>
      <c r="D2" s="583"/>
      <c r="E2" s="34"/>
      <c r="F2" s="30"/>
      <c r="G2" s="30"/>
      <c r="H2" s="30"/>
      <c r="I2" s="30"/>
      <c r="J2" s="30"/>
      <c r="K2" s="30"/>
      <c r="L2" s="30"/>
      <c r="M2" s="30"/>
      <c r="N2" s="30"/>
      <c r="O2" s="30"/>
      <c r="P2" s="30"/>
      <c r="Q2" s="30"/>
      <c r="R2" s="30"/>
      <c r="S2" s="30"/>
      <c r="T2" s="30"/>
      <c r="U2" s="30"/>
      <c r="V2" s="30"/>
      <c r="W2" s="30"/>
      <c r="X2" s="30"/>
      <c r="Y2" s="30"/>
      <c r="AA2" s="26" t="s">
        <v>161</v>
      </c>
      <c r="AB2" s="72">
        <v>1</v>
      </c>
    </row>
    <row r="3" spans="2:28" ht="12" customHeight="1">
      <c r="B3" s="29"/>
      <c r="C3" s="29"/>
      <c r="D3" s="29"/>
      <c r="E3" s="29"/>
      <c r="F3" s="30"/>
      <c r="G3" s="30"/>
      <c r="H3" s="30"/>
      <c r="I3" s="30"/>
      <c r="J3" s="30"/>
      <c r="K3" s="30"/>
      <c r="L3" s="30"/>
      <c r="M3" s="30"/>
      <c r="N3" s="30"/>
      <c r="O3" s="30"/>
      <c r="P3" s="30"/>
      <c r="Q3" s="30"/>
      <c r="R3" s="30"/>
      <c r="S3" s="30"/>
      <c r="T3" s="30"/>
      <c r="U3" s="30"/>
      <c r="V3" s="30"/>
      <c r="W3" s="30"/>
      <c r="X3" s="30"/>
      <c r="Y3" s="30"/>
      <c r="AA3" s="26" t="s">
        <v>162</v>
      </c>
      <c r="AB3" s="239" t="s">
        <v>9</v>
      </c>
    </row>
    <row r="4" spans="2:28" ht="36.75" customHeight="1">
      <c r="B4" s="585" t="s">
        <v>557</v>
      </c>
      <c r="C4" s="585"/>
      <c r="D4" s="471"/>
      <c r="E4" s="29"/>
      <c r="F4" s="30"/>
      <c r="G4" s="30"/>
      <c r="H4" s="30"/>
      <c r="I4" s="30">
        <f>IF(D4="Yes",1,0)</f>
        <v>0</v>
      </c>
      <c r="J4" s="30"/>
      <c r="K4" s="30"/>
      <c r="L4" s="30"/>
      <c r="M4" s="30"/>
      <c r="N4" s="30"/>
      <c r="O4" s="30"/>
      <c r="P4" s="30"/>
      <c r="Q4" s="30"/>
      <c r="R4" s="30"/>
      <c r="S4" s="30"/>
      <c r="T4" s="30"/>
      <c r="U4" s="30"/>
      <c r="V4" s="30"/>
      <c r="W4" s="30"/>
      <c r="X4" s="30"/>
      <c r="Y4" s="30"/>
      <c r="AB4" s="72"/>
    </row>
    <row r="5" spans="2:28" ht="48.75" customHeight="1">
      <c r="B5" s="585" t="str">
        <f>IF(I4=1,"Name of the Designated Authority of GoI under Public  Procurement Policy for MSE Order 2012","" )</f>
        <v/>
      </c>
      <c r="C5" s="585"/>
      <c r="D5" s="94"/>
      <c r="E5" s="29"/>
      <c r="F5" s="30"/>
      <c r="G5" s="30"/>
      <c r="H5" s="30"/>
      <c r="I5" s="30">
        <f>IF(D11="Yes",1,0)</f>
        <v>1</v>
      </c>
      <c r="J5" s="30"/>
      <c r="K5" s="30"/>
      <c r="L5" s="30"/>
      <c r="M5" s="30"/>
      <c r="N5" s="30"/>
      <c r="O5" s="30"/>
      <c r="P5" s="30"/>
      <c r="Q5" s="30"/>
      <c r="R5" s="30"/>
      <c r="S5" s="30"/>
      <c r="T5" s="30"/>
      <c r="U5" s="30"/>
      <c r="V5" s="30"/>
      <c r="W5" s="30"/>
      <c r="X5" s="30"/>
      <c r="Y5" s="30"/>
      <c r="AB5" s="72"/>
    </row>
    <row r="6" spans="2:28" ht="20.100000000000001" customHeight="1">
      <c r="B6" s="363"/>
      <c r="C6" s="363"/>
      <c r="D6" s="363"/>
      <c r="E6" s="29"/>
      <c r="F6" s="30"/>
      <c r="G6" s="30"/>
      <c r="H6" s="30"/>
      <c r="I6" s="30"/>
      <c r="J6" s="30"/>
      <c r="K6" s="30"/>
      <c r="L6" s="30"/>
      <c r="M6" s="30"/>
      <c r="N6" s="30"/>
      <c r="O6" s="30"/>
      <c r="P6" s="30"/>
      <c r="Q6" s="30"/>
      <c r="R6" s="30"/>
      <c r="S6" s="30"/>
      <c r="T6" s="30"/>
      <c r="U6" s="30"/>
      <c r="V6" s="30"/>
      <c r="W6" s="30"/>
      <c r="X6" s="30"/>
      <c r="Y6" s="30"/>
      <c r="AB6" s="72"/>
    </row>
    <row r="7" spans="2:28" ht="20.100000000000001" customHeight="1">
      <c r="B7" s="363"/>
      <c r="C7" s="363"/>
      <c r="D7" s="363"/>
      <c r="E7" s="29"/>
      <c r="F7" s="30"/>
      <c r="G7" s="30"/>
      <c r="H7" s="30"/>
      <c r="I7" s="30"/>
      <c r="J7" s="30"/>
      <c r="K7" s="30"/>
      <c r="L7" s="30"/>
      <c r="M7" s="30"/>
      <c r="N7" s="30"/>
      <c r="O7" s="30"/>
      <c r="P7" s="30"/>
      <c r="Q7" s="30"/>
      <c r="R7" s="30"/>
      <c r="S7" s="30"/>
      <c r="T7" s="30"/>
      <c r="U7" s="30"/>
      <c r="V7" s="30"/>
      <c r="W7" s="30"/>
      <c r="X7" s="30"/>
      <c r="Y7" s="30"/>
      <c r="AB7" s="72"/>
    </row>
    <row r="8" spans="2:28" ht="12" customHeight="1">
      <c r="B8" s="33"/>
      <c r="C8" s="33"/>
      <c r="F8" s="30"/>
      <c r="G8" s="30"/>
      <c r="H8" s="30"/>
      <c r="I8" s="30"/>
      <c r="J8" s="30"/>
      <c r="K8" s="30"/>
      <c r="L8" s="30"/>
      <c r="M8" s="30"/>
      <c r="N8" s="30"/>
      <c r="O8" s="30"/>
      <c r="P8" s="30"/>
      <c r="Q8" s="30"/>
      <c r="R8" s="30"/>
      <c r="S8" s="30"/>
      <c r="T8" s="30"/>
      <c r="U8" s="30"/>
      <c r="V8" s="30"/>
      <c r="W8" s="30"/>
      <c r="X8" s="30"/>
      <c r="Y8" s="30"/>
    </row>
    <row r="9" spans="2:28" s="25" customFormat="1" ht="43.5" customHeight="1">
      <c r="B9" s="141" t="s">
        <v>558</v>
      </c>
      <c r="C9" s="52"/>
      <c r="D9" s="470" t="s">
        <v>608</v>
      </c>
      <c r="F9" s="508" t="s">
        <v>608</v>
      </c>
      <c r="G9" s="509"/>
      <c r="H9" s="55"/>
      <c r="I9" s="55"/>
      <c r="J9" s="55"/>
      <c r="K9" s="55"/>
      <c r="L9" s="55"/>
      <c r="M9" s="55"/>
      <c r="N9" s="55"/>
      <c r="O9" s="55"/>
      <c r="P9" s="55"/>
      <c r="Q9" s="55"/>
      <c r="R9" s="55"/>
      <c r="S9" s="55"/>
      <c r="U9" s="55"/>
      <c r="V9" s="55"/>
      <c r="W9" s="55"/>
      <c r="X9" s="55"/>
      <c r="Y9" s="55"/>
      <c r="AA9" s="55">
        <f>IF(D9= "Sole Bidder", 0, D10)</f>
        <v>0</v>
      </c>
    </row>
    <row r="10" spans="2:28" ht="50.1" hidden="1" customHeight="1">
      <c r="B10" s="141" t="str">
        <f>IF(D9= "JOINT VENTURE (JV)", "Total Nos. of  Partners in the JV [excluding the Lead Partner]", "")</f>
        <v/>
      </c>
      <c r="C10" s="51"/>
      <c r="D10" s="469">
        <v>1</v>
      </c>
      <c r="F10" s="508" t="s">
        <v>559</v>
      </c>
      <c r="G10" s="510"/>
    </row>
    <row r="11" spans="2:28" ht="34.5" hidden="1" customHeight="1">
      <c r="B11" s="586" t="str">
        <f>IF(D9= "JV (Joint Venture)", "Whether other partner of the JV is MSE or not   
[Select from drop down menu]", "")</f>
        <v/>
      </c>
      <c r="C11" s="586"/>
      <c r="D11" s="152" t="s">
        <v>534</v>
      </c>
    </row>
    <row r="12" spans="2:28" ht="19.5" customHeight="1">
      <c r="B12" s="108"/>
      <c r="C12" s="108"/>
      <c r="D12" s="55"/>
    </row>
    <row r="13" spans="2:28" ht="20.100000000000001" customHeight="1">
      <c r="B13" s="142" t="str">
        <f>IF(D9= "Sole Bidder", "Name of Sole Bidder", "Name of Lead Partner")</f>
        <v>Name of Sole Bidder</v>
      </c>
      <c r="C13" s="143"/>
      <c r="D13" s="468"/>
    </row>
    <row r="14" spans="2:28" ht="20.100000000000001" customHeight="1">
      <c r="B14" s="144" t="str">
        <f>IF(D9= "Sole Bidder", "Address of Sole Bidder", "Address of Lead Partner")</f>
        <v>Address of Sole Bidder</v>
      </c>
      <c r="C14" s="145"/>
      <c r="D14" s="264"/>
    </row>
    <row r="15" spans="2:28" ht="20.100000000000001" customHeight="1">
      <c r="B15" s="146"/>
      <c r="C15" s="147"/>
      <c r="D15" s="264"/>
    </row>
    <row r="16" spans="2:28" ht="20.100000000000001" customHeight="1">
      <c r="B16" s="148"/>
      <c r="C16" s="149"/>
      <c r="D16" s="94"/>
    </row>
    <row r="17" spans="2:6" ht="20.100000000000001" customHeight="1"/>
    <row r="18" spans="2:6" ht="20.100000000000001" customHeight="1">
      <c r="B18" s="142" t="str">
        <f>IF(D10=1,"Other Partner",IF(D10="2 or More","Other Partner-1",""))</f>
        <v>Other Partner</v>
      </c>
      <c r="C18" s="143"/>
      <c r="D18" s="468"/>
      <c r="F18" s="186"/>
    </row>
    <row r="19" spans="2:6" ht="20.100000000000001" customHeight="1">
      <c r="B19" s="144" t="str">
        <f>IF(D10=1,"Address of other Partner",IF(D10="2 or More","Address of other Partner - 1",""))</f>
        <v>Address of other Partner</v>
      </c>
      <c r="C19" s="145"/>
      <c r="D19" s="264"/>
    </row>
    <row r="20" spans="2:6" ht="20.100000000000001" customHeight="1">
      <c r="B20" s="146"/>
      <c r="C20" s="147"/>
      <c r="D20" s="264"/>
    </row>
    <row r="21" spans="2:6" ht="20.100000000000001" customHeight="1">
      <c r="B21" s="148"/>
      <c r="C21" s="149"/>
      <c r="D21" s="264"/>
    </row>
    <row r="22" spans="2:6" ht="20.100000000000001" customHeight="1"/>
    <row r="23" spans="2:6" ht="20.100000000000001" hidden="1" customHeight="1">
      <c r="B23" s="142" t="s">
        <v>10</v>
      </c>
      <c r="C23" s="143"/>
      <c r="D23" s="264"/>
    </row>
    <row r="24" spans="2:6" ht="20.100000000000001" hidden="1" customHeight="1">
      <c r="B24" s="144" t="s">
        <v>11</v>
      </c>
      <c r="C24" s="145"/>
      <c r="D24" s="264" t="s">
        <v>467</v>
      </c>
    </row>
    <row r="25" spans="2:6" ht="20.100000000000001" hidden="1" customHeight="1">
      <c r="B25" s="146"/>
      <c r="C25" s="147"/>
      <c r="D25" s="264" t="s">
        <v>467</v>
      </c>
    </row>
    <row r="26" spans="2:6" ht="20.100000000000001" hidden="1" customHeight="1">
      <c r="B26" s="148"/>
      <c r="C26" s="149"/>
      <c r="D26" s="264" t="s">
        <v>467</v>
      </c>
    </row>
    <row r="28" spans="2:6" ht="39" hidden="1" customHeight="1">
      <c r="B28" s="584" t="s">
        <v>286</v>
      </c>
      <c r="C28" s="584"/>
      <c r="D28" s="131" t="s">
        <v>455</v>
      </c>
      <c r="E28" s="193" t="str">
        <f>IF(OR(D28="Yes",D28="No",D28="")=TRUE, "", "In Correct Entry")</f>
        <v/>
      </c>
    </row>
    <row r="29" spans="2:6" ht="19.5" hidden="1" customHeight="1">
      <c r="B29" s="584" t="s">
        <v>285</v>
      </c>
      <c r="C29" s="584"/>
      <c r="D29" s="264"/>
      <c r="E29" s="190"/>
    </row>
    <row r="30" spans="2:6" ht="19.5" hidden="1" customHeight="1">
      <c r="B30" s="584"/>
      <c r="C30" s="584"/>
      <c r="D30" s="199"/>
    </row>
    <row r="31" spans="2:6" ht="20.100000000000001" customHeight="1"/>
    <row r="32" spans="2:6" ht="21" customHeight="1">
      <c r="B32" s="150" t="s">
        <v>166</v>
      </c>
      <c r="C32" s="151"/>
      <c r="D32" s="264"/>
    </row>
    <row r="33" spans="2:5" ht="21" customHeight="1">
      <c r="B33" s="150" t="s">
        <v>167</v>
      </c>
      <c r="C33" s="151"/>
      <c r="D33" s="94"/>
    </row>
    <row r="34" spans="2:5" ht="21" customHeight="1">
      <c r="B34" s="39"/>
      <c r="C34" s="39"/>
      <c r="D34" s="39"/>
    </row>
    <row r="35" spans="2:5" ht="21" customHeight="1">
      <c r="B35" s="150" t="s">
        <v>6</v>
      </c>
      <c r="C35" s="151"/>
      <c r="D35" s="548"/>
      <c r="E35" s="135"/>
    </row>
    <row r="36" spans="2:5" ht="21" customHeight="1">
      <c r="B36" s="150" t="s">
        <v>7</v>
      </c>
      <c r="C36" s="151"/>
      <c r="D36" s="94"/>
      <c r="E36" s="135"/>
    </row>
    <row r="37" spans="2:5" hidden="1">
      <c r="B37" s="580" t="s">
        <v>548</v>
      </c>
      <c r="C37" s="580"/>
      <c r="D37" s="580"/>
      <c r="E37" s="135"/>
    </row>
    <row r="38" spans="2:5" hidden="1">
      <c r="B38" s="581"/>
      <c r="C38" s="581"/>
      <c r="D38" s="581"/>
    </row>
    <row r="39" spans="2:5" hidden="1">
      <c r="B39" s="581"/>
      <c r="C39" s="581"/>
      <c r="D39" s="581"/>
    </row>
  </sheetData>
  <sheetProtection algorithmName="SHA-512" hashValue="2tu2EAdRPn+Sfhytz6LhBqX4VKP19FBltC/RVMiI7vFM5U3OSDKPh9qoFUEJSt1La49C3D+q2L+8qetqen24xw==" saltValue="a9kaiyZtHbLMTgN/vLsXHg==" spinCount="100000" sheet="1" objects="1" scenarios="1"/>
  <customSheetViews>
    <customSheetView guid="{B7CC3635-BEA1-4EB6-9397-ABEDC5D04D5E}" showPageBreaks="1" showGridLines="0" printArea="1" hiddenRows="1" hiddenColumns="1" view="pageBreakPreview" topLeftCell="A7">
      <selection activeCell="D4" sqref="D4"/>
      <pageMargins left="0.75" right="0.64" top="0.55000000000000004" bottom="0.46" header="0.4" footer="0.33"/>
      <pageSetup scale="89" orientation="portrait" r:id="rId1"/>
      <headerFooter alignWithMargins="0"/>
    </customSheetView>
    <customSheetView guid="{7518E083-431A-45D0-A3DD-DF0866826B90}" showPageBreaks="1" showGridLines="0" printArea="1" hiddenRows="1" hiddenColumns="1" view="pageBreakPreview">
      <selection activeCell="D13" sqref="D13"/>
      <pageMargins left="0.75" right="0.64" top="0.55000000000000004" bottom="0.46" header="0.4" footer="0.33"/>
      <pageSetup scale="89" orientation="portrait" r:id="rId2"/>
      <headerFooter alignWithMargins="0"/>
    </customSheetView>
    <customSheetView guid="{CD28740F-9825-447C-B887-B18F0232D126}" showPageBreaks="1" showGridLines="0" printArea="1" hiddenRows="1" hiddenColumns="1" view="pageBreakPreview">
      <selection activeCell="D4" sqref="D4"/>
      <pageMargins left="0.75" right="0.64" top="0.55000000000000004" bottom="0.46" header="0.4" footer="0.33"/>
      <pageSetup scale="89" orientation="portrait" r:id="rId3"/>
      <headerFooter alignWithMargins="0"/>
    </customSheetView>
    <customSheetView guid="{012A8702-091E-4FD1-8E26-12B65B8B3B8C}" showPageBreaks="1" showGridLines="0" printArea="1" hiddenRows="1" hiddenColumns="1" view="pageBreakPreview" topLeftCell="A6">
      <selection activeCell="D13" sqref="D13"/>
      <pageMargins left="0.75" right="0.64" top="0.55000000000000004" bottom="0.46" header="0.4" footer="0.33"/>
      <pageSetup scale="89" orientation="portrait" r:id="rId4"/>
      <headerFooter alignWithMargins="0"/>
    </customSheetView>
    <customSheetView guid="{0D490C87-B003-4943-9825-ACE0B8E7CC06}" scale="110" showPageBreaks="1" showGridLines="0" printArea="1" hiddenRows="1" hiddenColumns="1" view="pageBreakPreview">
      <selection activeCell="D9" sqref="D9"/>
      <pageMargins left="0.75" right="0.64" top="0.55000000000000004" bottom="0.46" header="0.4" footer="0.33"/>
      <pageSetup scale="89" orientation="portrait" r:id="rId5"/>
      <headerFooter alignWithMargins="0"/>
    </customSheetView>
    <customSheetView guid="{4D67A8FB-66CE-4EFD-8932-C754BE25ED43}" scale="110" showPageBreaks="1" showGridLines="0" printArea="1" hiddenRows="1" hiddenColumns="1" view="pageBreakPreview">
      <selection activeCell="D4" sqref="D4"/>
      <pageMargins left="0.75" right="0.64" top="0.55000000000000004" bottom="0.46" header="0.4" footer="0.33"/>
      <pageSetup scale="89" orientation="portrait" r:id="rId6"/>
      <headerFooter alignWithMargins="0"/>
    </customSheetView>
    <customSheetView guid="{B07CB001-8FAF-40AD-8AD5-A65A64B33B35}" scale="110" showPageBreaks="1" showGridLines="0" printArea="1" hiddenRows="1" hiddenColumns="1" view="pageBreakPreview">
      <selection activeCell="D9" sqref="D9"/>
      <pageMargins left="0.75" right="0.64" top="0.55000000000000004" bottom="0.46" header="0.4" footer="0.33"/>
      <pageSetup scale="89" orientation="portrait" r:id="rId7"/>
      <headerFooter alignWithMargins="0"/>
    </customSheetView>
    <customSheetView guid="{8CF338B0-8CA3-4AF4-816D-CB7A6D8E33BC}" scale="110" showPageBreaks="1" showGridLines="0" printArea="1" hiddenRows="1" hiddenColumns="1" view="pageBreakPreview">
      <selection activeCell="D36" sqref="D36"/>
      <pageMargins left="0.75" right="0.64" top="0.55000000000000004" bottom="0.46" header="0.4" footer="0.33"/>
      <pageSetup scale="89" orientation="portrait" r:id="rId8"/>
      <headerFooter alignWithMargins="0"/>
    </customSheetView>
    <customSheetView guid="{D05C69EC-C4A6-4AED-AFBA-A3044FD4B3FB}" scale="110" showPageBreaks="1" showGridLines="0" printArea="1" hiddenRows="1" hiddenColumns="1" view="pageBreakPreview">
      <selection activeCell="D4" sqref="D4"/>
      <pageMargins left="0.75" right="0.64" top="0.55000000000000004" bottom="0.46" header="0.4" footer="0.33"/>
      <pageSetup orientation="portrait" r:id="rId9"/>
      <headerFooter alignWithMargins="0"/>
    </customSheetView>
    <customSheetView guid="{BE615921-12B2-47E1-81BB-292B559B4C46}" scale="110" showPageBreaks="1" showGridLines="0" printArea="1" hiddenRows="1" hiddenColumns="1" view="pageBreakPreview" topLeftCell="A4">
      <selection activeCell="D10" sqref="D10"/>
      <pageMargins left="0.75" right="0.64" top="0.55000000000000004" bottom="0.46" header="0.4" footer="0.33"/>
      <pageSetup orientation="portrait" r:id="rId10"/>
      <headerFooter alignWithMargins="0"/>
    </customSheetView>
    <customSheetView guid="{13A93EBF-985A-49FD-9FE0-DC75D238EC8C}" scale="110" showPageBreaks="1" showGridLines="0" printArea="1" hiddenRows="1" hiddenColumns="1" view="pageBreakPreview" topLeftCell="A7">
      <selection activeCell="D16" sqref="D16"/>
      <pageMargins left="0.75" right="0.64" top="0.55000000000000004" bottom="0.46" header="0.4" footer="0.33"/>
      <pageSetup orientation="portrait" r:id="rId11"/>
      <headerFooter alignWithMargins="0"/>
    </customSheetView>
    <customSheetView guid="{1E2D7167-D6B7-4690-9A83-BF768C4223A4}" showPageBreaks="1" showGridLines="0" printArea="1" hiddenRows="1" view="pageBreakPreview" topLeftCell="A4">
      <selection activeCell="D6" sqref="D6"/>
      <pageMargins left="0.75" right="0.64" top="0.55000000000000004" bottom="0.46" header="0.4" footer="0.33"/>
      <pageSetup orientation="portrait" r:id="rId12"/>
      <headerFooter alignWithMargins="0"/>
    </customSheetView>
    <customSheetView guid="{7A88FC7A-7690-48AB-B789-172043AFADC8}" showPageBreaks="1" showGridLines="0" printArea="1" hiddenRows="1" view="pageBreakPreview" topLeftCell="A16">
      <selection activeCell="D31" sqref="D31"/>
      <pageMargins left="0.75" right="0.64" top="0.55000000000000004" bottom="0.46" header="0.4" footer="0.33"/>
      <pageSetup orientation="portrait" r:id="rId13"/>
      <headerFooter alignWithMargins="0"/>
    </customSheetView>
    <customSheetView guid="{CB7CD015-9A92-451A-BEF4-2BC98E3768DD}" showPageBreaks="1" showGridLines="0" printArea="1" hiddenRows="1" view="pageBreakPreview" topLeftCell="A4">
      <selection activeCell="D6" sqref="D6"/>
      <pageMargins left="0.75" right="0.64" top="0.55000000000000004" bottom="0.46" header="0.4" footer="0.33"/>
      <pageSetup orientation="portrait" r:id="rId14"/>
      <headerFooter alignWithMargins="0"/>
    </customSheetView>
    <customSheetView guid="{44C1C443-3199-4288-884A-D16AF7B2CD69}" showPageBreaks="1" showGridLines="0" printArea="1" hiddenRows="1" view="pageBreakPreview" topLeftCell="A4">
      <selection activeCell="D6" sqref="D6"/>
      <pageMargins left="0.75" right="0.64" top="0.55000000000000004" bottom="0.46" header="0.4" footer="0.33"/>
      <pageSetup orientation="portrait" r:id="rId15"/>
      <headerFooter alignWithMargins="0"/>
    </customSheetView>
    <customSheetView guid="{82E8A0F5-0020-4355-95CF-28601763A783}" showPageBreaks="1" showGridLines="0" printArea="1" hiddenRows="1" view="pageBreakPreview">
      <selection activeCell="D31" sqref="D31"/>
      <pageMargins left="0.75" right="0.64" top="0.55000000000000004" bottom="0.46" header="0.4" footer="0.33"/>
      <pageSetup orientation="portrait" r:id="rId16"/>
      <headerFooter alignWithMargins="0"/>
    </customSheetView>
    <customSheetView guid="{240327DD-375F-45D4-BA52-89AFD79FE6A1}" showPageBreaks="1" showGridLines="0" printArea="1" hiddenRows="1" view="pageBreakPreview" topLeftCell="A19">
      <selection activeCell="D6" sqref="D6"/>
      <pageMargins left="0.75" right="0.64" top="0.55000000000000004" bottom="0.46" header="0.4" footer="0.33"/>
      <pageSetup orientation="portrait" r:id="rId17"/>
      <headerFooter alignWithMargins="0"/>
    </customSheetView>
    <customSheetView guid="{DC28ED1E-3E35-4094-9C2B-5C0A1C1D459C}" showGridLines="0" hiddenRows="1">
      <selection activeCell="D6" sqref="D6"/>
      <pageMargins left="0.75" right="0.64" top="0.55000000000000004" bottom="0.46" header="0.4" footer="0.33"/>
      <pageSetup orientation="portrait" r:id="rId18"/>
      <headerFooter alignWithMargins="0"/>
    </customSheetView>
    <customSheetView guid="{7A9EA6D6-4DDF-43D9-92E6-C6AFAD14E266}" showGridLines="0" hiddenRows="1">
      <selection activeCell="D6" sqref="D6"/>
      <pageMargins left="0.75" right="0.64" top="0.55000000000000004" bottom="0.46" header="0.4" footer="0.33"/>
      <pageSetup orientation="portrait" r:id="rId19"/>
      <headerFooter alignWithMargins="0"/>
    </customSheetView>
    <customSheetView guid="{43BCBF1E-CDCF-4541-8D79-87EDCECBC1FD}" scale="90" showGridLines="0">
      <selection activeCell="D14" sqref="D14"/>
      <pageMargins left="0.75" right="0.64" top="0.55000000000000004" bottom="0.46" header="0.4" footer="0.33"/>
      <pageSetup orientation="portrait" r:id="rId20"/>
      <headerFooter alignWithMargins="0"/>
    </customSheetView>
    <customSheetView guid="{ECEBABD0-566A-41C4-AA9A-38EA30EFEDA8}" showPageBreaks="1" showGridLines="0" printArea="1" showRuler="0">
      <selection activeCell="D24" sqref="D24"/>
      <pageMargins left="0.75" right="0.64" top="0.69" bottom="0.7" header="0.4" footer="0.37"/>
      <pageSetup orientation="portrait" r:id="rId21"/>
      <headerFooter alignWithMargins="0"/>
    </customSheetView>
    <customSheetView guid="{A3F641DF-CF1D-48E3-AFDC-E52726A449CB}" showPageBreaks="1" showGridLines="0" printArea="1" showRuler="0" topLeftCell="A4">
      <selection activeCell="D6" sqref="D6"/>
      <pageMargins left="0.75" right="0.64" top="0.69" bottom="0.7" header="0.4" footer="0.37"/>
      <pageSetup orientation="portrait" r:id="rId22"/>
      <headerFooter alignWithMargins="0"/>
    </customSheetView>
    <customSheetView guid="{8E7B022F-1113-4BA2-B2BA-8EDBE02A2557}" showGridLines="0" showRuler="0">
      <selection activeCell="D6" sqref="D6"/>
      <pageMargins left="0.75" right="0.64" top="0.69" bottom="0.46" header="0.4" footer="0.33"/>
      <pageSetup orientation="portrait" r:id="rId23"/>
      <headerFooter alignWithMargins="0"/>
    </customSheetView>
    <customSheetView guid="{CD4CA1A8-824A-452F-BDBA-32A47C1B3013}" showGridLines="0">
      <selection activeCell="D6" sqref="D6"/>
      <pageMargins left="0.75" right="0.64" top="0.55000000000000004" bottom="0.46" header="0.4" footer="0.33"/>
      <pageSetup orientation="portrait" r:id="rId24"/>
      <headerFooter alignWithMargins="0"/>
    </customSheetView>
    <customSheetView guid="{494F6778-23FE-4AAC-B37D-6C7543FC13B9}" scale="90" showGridLines="0" hiddenRows="1">
      <selection activeCell="D6" sqref="D6"/>
      <pageMargins left="0.75" right="0.64" top="0.55000000000000004" bottom="0.46" header="0.4" footer="0.33"/>
      <pageSetup orientation="portrait" r:id="rId25"/>
      <headerFooter alignWithMargins="0"/>
    </customSheetView>
    <customSheetView guid="{F9FE2C60-2849-4C32-B532-2B1A89FFA9CD}" showGridLines="0" hiddenRows="1">
      <selection activeCell="D6" sqref="D6"/>
      <pageMargins left="0.75" right="0.64" top="0.55000000000000004" bottom="0.46" header="0.4" footer="0.33"/>
      <pageSetup orientation="portrait" r:id="rId26"/>
      <headerFooter alignWithMargins="0"/>
    </customSheetView>
    <customSheetView guid="{FE4EC9C4-31B9-4D40-8323-5B16C3BC840F}" showPageBreaks="1" showGridLines="0" printArea="1" hiddenRows="1" view="pageBreakPreview" topLeftCell="A16">
      <selection activeCell="D6" sqref="D6"/>
      <pageMargins left="0.75" right="0.64" top="0.55000000000000004" bottom="0.46" header="0.4" footer="0.33"/>
      <pageSetup orientation="portrait" r:id="rId27"/>
      <headerFooter alignWithMargins="0"/>
    </customSheetView>
    <customSheetView guid="{82C64B11-1F50-45B5-B7BB-9F1DC733C833}" showPageBreaks="1" showGridLines="0" printArea="1" hiddenRows="1" view="pageBreakPreview" topLeftCell="A13">
      <selection activeCell="B75" sqref="B75:C75"/>
      <pageMargins left="0.75" right="0.64" top="0.55000000000000004" bottom="0.46" header="0.4" footer="0.33"/>
      <pageSetup orientation="portrait" r:id="rId28"/>
      <headerFooter alignWithMargins="0"/>
    </customSheetView>
    <customSheetView guid="{CFBF18EC-8277-4311-991B-395AF21BB33B}" showPageBreaks="1" showGridLines="0" printArea="1" hiddenRows="1" view="pageBreakPreview" topLeftCell="A4">
      <selection activeCell="D6" sqref="D6"/>
      <pageMargins left="0.75" right="0.64" top="0.55000000000000004" bottom="0.46" header="0.4" footer="0.33"/>
      <pageSetup orientation="portrait" r:id="rId29"/>
      <headerFooter alignWithMargins="0"/>
    </customSheetView>
    <customSheetView guid="{AA750348-930C-43DE-ADD0-8D60980F5013}" showPageBreaks="1" showGridLines="0" printArea="1" hiddenRows="1" view="pageBreakPreview" topLeftCell="A4">
      <selection activeCell="D6" sqref="D6"/>
      <pageMargins left="0.75" right="0.64" top="0.55000000000000004" bottom="0.46" header="0.4" footer="0.33"/>
      <pageSetup orientation="portrait" r:id="rId30"/>
      <headerFooter alignWithMargins="0"/>
    </customSheetView>
    <customSheetView guid="{14C32814-5A59-4863-9FB1-822FBB75D7D1}" showPageBreaks="1" showGridLines="0" printArea="1" hiddenRows="1" view="pageBreakPreview" topLeftCell="A6">
      <selection activeCell="D35" sqref="D35"/>
      <pageMargins left="0.75" right="0.64" top="0.55000000000000004" bottom="0.46" header="0.4" footer="0.33"/>
      <pageSetup orientation="portrait" r:id="rId31"/>
      <headerFooter alignWithMargins="0"/>
    </customSheetView>
    <customSheetView guid="{1F125E51-1799-42D0-B41E-DC039BB17D59}" scale="110" showPageBreaks="1" showGridLines="0" printArea="1" hiddenRows="1" hiddenColumns="1" view="pageBreakPreview">
      <selection activeCell="D23" sqref="D23"/>
      <pageMargins left="0.75" right="0.64" top="0.55000000000000004" bottom="0.46" header="0.4" footer="0.33"/>
      <pageSetup scale="89" orientation="portrait" r:id="rId32"/>
      <headerFooter alignWithMargins="0"/>
    </customSheetView>
    <customSheetView guid="{77353208-2D17-4D2E-ADE3-4F168F350B73}" scale="110" showPageBreaks="1" showGridLines="0" printArea="1" hiddenRows="1" hiddenColumns="1" view="pageBreakPreview">
      <selection activeCell="D9" sqref="D9"/>
      <pageMargins left="0.75" right="0.64" top="0.55000000000000004" bottom="0.46" header="0.4" footer="0.33"/>
      <pageSetup scale="89" orientation="portrait" r:id="rId33"/>
      <headerFooter alignWithMargins="0"/>
    </customSheetView>
    <customSheetView guid="{010B040B-83D1-42E5-9354-A9BE9113BDAC}" showPageBreaks="1" showGridLines="0" printArea="1" hiddenRows="1" hiddenColumns="1" view="pageBreakPreview">
      <selection activeCell="D13" sqref="D13"/>
      <pageMargins left="0.75" right="0.64" top="0.55000000000000004" bottom="0.46" header="0.4" footer="0.33"/>
      <pageSetup scale="89" orientation="portrait" r:id="rId34"/>
      <headerFooter alignWithMargins="0"/>
    </customSheetView>
    <customSheetView guid="{FC200EB0-6614-47DB-96CE-7610471486D9}" showPageBreaks="1" showGridLines="0" printArea="1" hiddenRows="1" hiddenColumns="1" view="pageBreakPreview" topLeftCell="A3">
      <selection activeCell="D9" sqref="D9"/>
      <pageMargins left="0.75" right="0.64" top="0.55000000000000004" bottom="0.46" header="0.4" footer="0.33"/>
      <pageSetup scale="89" orientation="portrait" r:id="rId35"/>
      <headerFooter alignWithMargins="0"/>
    </customSheetView>
    <customSheetView guid="{35C772BD-8F05-4A18-BEC8-6AF744E22539}" showPageBreaks="1" showGridLines="0" printArea="1" hiddenRows="1" hiddenColumns="1" view="pageBreakPreview">
      <selection activeCell="D5" sqref="D5"/>
      <pageMargins left="0.75" right="0.64" top="0.55000000000000004" bottom="0.46" header="0.4" footer="0.33"/>
      <pageSetup scale="89" orientation="portrait" r:id="rId36"/>
      <headerFooter alignWithMargins="0"/>
    </customSheetView>
    <customSheetView guid="{FADCBE67-C557-4BB1-9129-D4D2EFCC4742}" showPageBreaks="1" showGridLines="0" printArea="1" hiddenRows="1" hiddenColumns="1" view="pageBreakPreview">
      <selection activeCell="D13" sqref="D13"/>
      <pageMargins left="0.75" right="0.64" top="0.55000000000000004" bottom="0.46" header="0.4" footer="0.33"/>
      <pageSetup scale="89" orientation="portrait" r:id="rId37"/>
      <headerFooter alignWithMargins="0"/>
    </customSheetView>
    <customSheetView guid="{E1B28BB1-ED8F-4C22-9AA1-AB162FCA7917}" showPageBreaks="1" showGridLines="0" printArea="1" hiddenRows="1" hiddenColumns="1" view="pageBreakPreview" topLeftCell="A7">
      <selection activeCell="D4" sqref="D4"/>
      <pageMargins left="0.75" right="0.64" top="0.55000000000000004" bottom="0.46" header="0.4" footer="0.33"/>
      <pageSetup scale="89" orientation="portrait" r:id="rId38"/>
      <headerFooter alignWithMargins="0"/>
    </customSheetView>
  </customSheetViews>
  <mergeCells count="8">
    <mergeCell ref="B37:D39"/>
    <mergeCell ref="B1:D1"/>
    <mergeCell ref="B2:D2"/>
    <mergeCell ref="B29:C30"/>
    <mergeCell ref="B28:C28"/>
    <mergeCell ref="B4:C4"/>
    <mergeCell ref="B5:C5"/>
    <mergeCell ref="B11:C11"/>
  </mergeCells>
  <phoneticPr fontId="6" type="noConversion"/>
  <conditionalFormatting sqref="A17:XFD26">
    <cfRule type="expression" dxfId="52" priority="1" stopIfTrue="1">
      <formula>$G$9=1</formula>
    </cfRule>
  </conditionalFormatting>
  <conditionalFormatting sqref="B18:C21">
    <cfRule type="expression" dxfId="51" priority="8" stopIfTrue="1">
      <formula>$AA$9&lt;1</formula>
    </cfRule>
  </conditionalFormatting>
  <conditionalFormatting sqref="B10:D10">
    <cfRule type="expression" dxfId="50" priority="10" stopIfTrue="1">
      <formula>$D$9="Sole Bidder"</formula>
    </cfRule>
  </conditionalFormatting>
  <conditionalFormatting sqref="B23:D26">
    <cfRule type="expression" dxfId="49" priority="7" stopIfTrue="1">
      <formula>$AA$9&lt;2</formula>
    </cfRule>
  </conditionalFormatting>
  <conditionalFormatting sqref="B29:D30">
    <cfRule type="expression" dxfId="48" priority="11" stopIfTrue="1">
      <formula>$D$28="No"</formula>
    </cfRule>
  </conditionalFormatting>
  <conditionalFormatting sqref="D11">
    <cfRule type="expression" dxfId="47" priority="5" stopIfTrue="1">
      <formula>$D$9="Sole Bidder"</formula>
    </cfRule>
  </conditionalFormatting>
  <conditionalFormatting sqref="D12">
    <cfRule type="expression" dxfId="46" priority="9" stopIfTrue="1">
      <formula>$AA$9=0</formula>
    </cfRule>
  </conditionalFormatting>
  <conditionalFormatting sqref="D22">
    <cfRule type="expression" dxfId="45" priority="6">
      <formula>$D$9="Sole Bidder"</formula>
    </cfRule>
  </conditionalFormatting>
  <dataValidations count="3">
    <dataValidation type="list" allowBlank="1" showInputMessage="1" showErrorMessage="1" sqref="D10" xr:uid="{00000000-0002-0000-0200-000001000000}">
      <formula1>$AB$2:$AB$3</formula1>
    </dataValidation>
    <dataValidation type="list" allowBlank="1" showInputMessage="1" showErrorMessage="1" sqref="D28 D11" xr:uid="{00000000-0002-0000-0200-000002000000}">
      <formula1>"Yes, No"</formula1>
    </dataValidation>
    <dataValidation type="list" allowBlank="1" showInputMessage="1" showErrorMessage="1" sqref="D4" xr:uid="{00000000-0002-0000-0200-000003000000}">
      <formula1>"YES,NO"</formula1>
    </dataValidation>
  </dataValidations>
  <pageMargins left="0.75" right="0.64" top="0.55000000000000004" bottom="0.46" header="0.4" footer="0.33"/>
  <pageSetup scale="89" orientation="portrait" r:id="rId39"/>
  <headerFooter alignWithMargins="0"/>
  <drawing r:id="rId4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dimension ref="A1"/>
  <sheetViews>
    <sheetView workbookViewId="0">
      <selection activeCell="N21" sqref="N21"/>
    </sheetView>
  </sheetViews>
  <sheetFormatPr defaultRowHeight="13.5"/>
  <sheetData/>
  <customSheetViews>
    <customSheetView guid="{B7CC3635-BEA1-4EB6-9397-ABEDC5D04D5E}" state="hidden">
      <selection activeCell="N21" sqref="N21"/>
      <pageMargins left="0.7" right="0.7" top="0.75" bottom="0.75" header="0.3" footer="0.3"/>
    </customSheetView>
    <customSheetView guid="{7518E083-431A-45D0-A3DD-DF0866826B90}" state="hidden">
      <selection activeCell="N21" sqref="N21"/>
      <pageMargins left="0.7" right="0.7" top="0.75" bottom="0.75" header="0.3" footer="0.3"/>
    </customSheetView>
    <customSheetView guid="{CD28740F-9825-447C-B887-B18F0232D126}" state="hidden">
      <selection activeCell="N21" sqref="N21"/>
      <pageMargins left="0.7" right="0.7" top="0.75" bottom="0.75" header="0.3" footer="0.3"/>
    </customSheetView>
    <customSheetView guid="{012A8702-091E-4FD1-8E26-12B65B8B3B8C}" state="hidden">
      <selection activeCell="N21" sqref="N21"/>
      <pageMargins left="0.7" right="0.7" top="0.75" bottom="0.75" header="0.3" footer="0.3"/>
    </customSheetView>
    <customSheetView guid="{0D490C87-B003-4943-9825-ACE0B8E7CC06}" state="hidden">
      <selection activeCell="N21" sqref="N21"/>
      <pageMargins left="0.7" right="0.7" top="0.75" bottom="0.75" header="0.3" footer="0.3"/>
    </customSheetView>
    <customSheetView guid="{4D67A8FB-66CE-4EFD-8932-C754BE25ED43}" state="hidden">
      <selection activeCell="N21" sqref="N21"/>
      <pageMargins left="0.7" right="0.7" top="0.75" bottom="0.75" header="0.3" footer="0.3"/>
    </customSheetView>
    <customSheetView guid="{B07CB001-8FAF-40AD-8AD5-A65A64B33B35}" state="hidden">
      <selection activeCell="N21" sqref="N21"/>
      <pageMargins left="0.7" right="0.7" top="0.75" bottom="0.75" header="0.3" footer="0.3"/>
    </customSheetView>
    <customSheetView guid="{8CF338B0-8CA3-4AF4-816D-CB7A6D8E33BC}" state="hidden">
      <selection activeCell="N21" sqref="N21"/>
      <pageMargins left="0.7" right="0.7" top="0.75" bottom="0.75" header="0.3" footer="0.3"/>
    </customSheetView>
    <customSheetView guid="{D05C69EC-C4A6-4AED-AFBA-A3044FD4B3FB}" state="hidden">
      <selection activeCell="N21" sqref="N21"/>
      <pageMargins left="0.7" right="0.7" top="0.75" bottom="0.75" header="0.3" footer="0.3"/>
    </customSheetView>
    <customSheetView guid="{BE615921-12B2-47E1-81BB-292B559B4C46}" state="hidden">
      <selection activeCell="N21" sqref="N21"/>
      <pageMargins left="0.7" right="0.7" top="0.75" bottom="0.75" header="0.3" footer="0.3"/>
    </customSheetView>
    <customSheetView guid="{13A93EBF-985A-49FD-9FE0-DC75D238EC8C}" state="hidden">
      <selection activeCell="N21" sqref="N21"/>
      <pageMargins left="0.7" right="0.7" top="0.75" bottom="0.75" header="0.3" footer="0.3"/>
    </customSheetView>
    <customSheetView guid="{1E2D7167-D6B7-4690-9A83-BF768C4223A4}" state="hidden">
      <selection activeCell="N21" sqref="N21"/>
      <pageMargins left="0.7" right="0.7" top="0.75" bottom="0.75" header="0.3" footer="0.3"/>
    </customSheetView>
    <customSheetView guid="{7A88FC7A-7690-48AB-B789-172043AFADC8}" state="hidden">
      <selection activeCell="N21" sqref="N21"/>
      <pageMargins left="0.7" right="0.7" top="0.75" bottom="0.75" header="0.3" footer="0.3"/>
    </customSheetView>
    <customSheetView guid="{CFBF18EC-8277-4311-991B-395AF21BB33B}" state="hidden">
      <selection activeCell="N21" sqref="N21"/>
      <pageMargins left="0.7" right="0.7" top="0.75" bottom="0.75" header="0.3" footer="0.3"/>
    </customSheetView>
    <customSheetView guid="{AA750348-930C-43DE-ADD0-8D60980F5013}" state="hidden">
      <selection activeCell="N21" sqref="N21"/>
      <pageMargins left="0.7" right="0.7" top="0.75" bottom="0.75" header="0.3" footer="0.3"/>
    </customSheetView>
    <customSheetView guid="{14C32814-5A59-4863-9FB1-822FBB75D7D1}" state="hidden">
      <selection activeCell="N21" sqref="N21"/>
      <pageMargins left="0.7" right="0.7" top="0.75" bottom="0.75" header="0.3" footer="0.3"/>
    </customSheetView>
    <customSheetView guid="{1F125E51-1799-42D0-B41E-DC039BB17D59}" state="hidden">
      <selection activeCell="N21" sqref="N21"/>
      <pageMargins left="0.7" right="0.7" top="0.75" bottom="0.75" header="0.3" footer="0.3"/>
    </customSheetView>
    <customSheetView guid="{77353208-2D17-4D2E-ADE3-4F168F350B73}" state="hidden">
      <selection activeCell="N21" sqref="N21"/>
      <pageMargins left="0.7" right="0.7" top="0.75" bottom="0.75" header="0.3" footer="0.3"/>
    </customSheetView>
    <customSheetView guid="{010B040B-83D1-42E5-9354-A9BE9113BDAC}" state="hidden">
      <selection activeCell="N21" sqref="N21"/>
      <pageMargins left="0.7" right="0.7" top="0.75" bottom="0.75" header="0.3" footer="0.3"/>
    </customSheetView>
    <customSheetView guid="{FC200EB0-6614-47DB-96CE-7610471486D9}" state="hidden">
      <selection activeCell="N21" sqref="N21"/>
      <pageMargins left="0.7" right="0.7" top="0.75" bottom="0.75" header="0.3" footer="0.3"/>
    </customSheetView>
    <customSheetView guid="{35C772BD-8F05-4A18-BEC8-6AF744E22539}" state="hidden">
      <selection activeCell="N21" sqref="N21"/>
      <pageMargins left="0.7" right="0.7" top="0.75" bottom="0.75" header="0.3" footer="0.3"/>
    </customSheetView>
    <customSheetView guid="{FADCBE67-C557-4BB1-9129-D4D2EFCC4742}" state="hidden">
      <selection activeCell="N21" sqref="N21"/>
      <pageMargins left="0.7" right="0.7" top="0.75" bottom="0.75" header="0.3" footer="0.3"/>
    </customSheetView>
    <customSheetView guid="{E1B28BB1-ED8F-4C22-9AA1-AB162FCA7917}" state="hidden">
      <selection activeCell="N21" sqref="N21"/>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34"/>
  </sheetPr>
  <dimension ref="A1:AT40"/>
  <sheetViews>
    <sheetView showGridLines="0" view="pageBreakPreview" zoomScaleNormal="100" zoomScaleSheetLayoutView="100" workbookViewId="0"/>
  </sheetViews>
  <sheetFormatPr defaultRowHeight="16.5"/>
  <cols>
    <col min="1" max="1" width="12.140625" style="30" customWidth="1"/>
    <col min="2" max="2" width="15.7109375" style="30" customWidth="1"/>
    <col min="3" max="3" width="11.42578125" style="30" customWidth="1"/>
    <col min="4" max="4" width="17.140625" style="30" customWidth="1"/>
    <col min="5" max="5" width="40.85546875" style="30" customWidth="1"/>
    <col min="6" max="6" width="12.85546875" style="30" hidden="1" customWidth="1"/>
    <col min="7" max="25" width="9.7109375" style="30" customWidth="1"/>
    <col min="26" max="26" width="18" style="161" customWidth="1"/>
    <col min="27" max="28" width="9.140625" style="25"/>
    <col min="29" max="16384" width="9.140625" style="26"/>
  </cols>
  <sheetData>
    <row r="1" spans="1:46">
      <c r="A1" s="22" t="str">
        <f>Basic!A3&amp;Basic!B3</f>
        <v>Specification No. :CC/NT/W-MISC/DOM/A06/26/08429</v>
      </c>
      <c r="B1" s="23"/>
      <c r="C1" s="23"/>
      <c r="D1" s="23"/>
      <c r="E1" s="24" t="str">
        <f>"Attachment-3(JV) "</f>
        <v xml:space="preserve">Attachment-3(JV) </v>
      </c>
      <c r="F1" s="74"/>
      <c r="G1" s="74"/>
      <c r="H1" s="74"/>
      <c r="I1" s="74"/>
      <c r="J1" s="74"/>
      <c r="K1" s="74"/>
      <c r="L1" s="74"/>
      <c r="M1" s="74"/>
      <c r="N1" s="74"/>
      <c r="O1" s="74"/>
      <c r="P1" s="74"/>
      <c r="Q1" s="74"/>
      <c r="R1" s="74"/>
      <c r="S1" s="74"/>
      <c r="T1" s="74"/>
      <c r="U1" s="74"/>
      <c r="V1" s="74"/>
      <c r="W1" s="74"/>
      <c r="X1" s="74"/>
      <c r="Y1" s="74"/>
      <c r="Z1" s="163" t="str">
        <f>'Names of Bidder'!D9</f>
        <v>SOLE BIDDER</v>
      </c>
      <c r="AT1" s="164" t="str">
        <f>Basic!B2</f>
        <v>P01</v>
      </c>
    </row>
    <row r="2" spans="1:46">
      <c r="Z2" s="163">
        <f>'Names of Bidder'!AA9</f>
        <v>0</v>
      </c>
    </row>
    <row r="3" spans="1:46" ht="90.75" customHeight="1">
      <c r="A3" s="616" t="str">
        <f>Basic!B1</f>
        <v>Package P01 for Development of Pole Structures for 765 kV D/C Transmission Lines.</v>
      </c>
      <c r="B3" s="616"/>
      <c r="C3" s="616"/>
      <c r="D3" s="616"/>
      <c r="E3" s="616"/>
      <c r="F3" s="75"/>
      <c r="G3" s="75"/>
      <c r="H3" s="75"/>
      <c r="I3" s="75"/>
      <c r="J3" s="75"/>
      <c r="K3" s="75"/>
      <c r="L3" s="75"/>
      <c r="M3" s="75"/>
      <c r="N3" s="75"/>
      <c r="O3" s="75"/>
      <c r="P3" s="75"/>
      <c r="Q3" s="75"/>
      <c r="R3" s="75"/>
      <c r="S3" s="75"/>
      <c r="T3" s="75"/>
      <c r="U3" s="75"/>
      <c r="V3" s="75"/>
      <c r="W3" s="75"/>
      <c r="X3" s="75"/>
      <c r="Y3" s="75"/>
      <c r="Z3" s="165"/>
      <c r="AA3" s="28"/>
      <c r="AB3" s="27"/>
    </row>
    <row r="4" spans="1:46" ht="20.100000000000001" customHeight="1">
      <c r="A4" s="29"/>
      <c r="AB4" s="31"/>
      <c r="AC4" s="10"/>
    </row>
    <row r="5" spans="1:46" ht="20.100000000000001" customHeight="1">
      <c r="A5" s="617" t="s">
        <v>340</v>
      </c>
      <c r="B5" s="617"/>
      <c r="C5" s="617"/>
      <c r="D5" s="617"/>
      <c r="E5" s="617"/>
      <c r="F5" s="29"/>
      <c r="G5" s="29"/>
      <c r="H5" s="29"/>
      <c r="I5" s="29"/>
      <c r="J5" s="29"/>
      <c r="K5" s="29"/>
      <c r="L5" s="29"/>
      <c r="M5" s="29"/>
      <c r="N5" s="29"/>
      <c r="O5" s="29"/>
      <c r="P5" s="29"/>
      <c r="Q5" s="29"/>
      <c r="R5" s="29"/>
      <c r="S5" s="29"/>
      <c r="T5" s="29"/>
      <c r="U5" s="29"/>
      <c r="V5" s="29"/>
      <c r="W5" s="29"/>
      <c r="X5" s="29"/>
      <c r="Y5" s="29"/>
      <c r="Z5" s="166"/>
      <c r="AB5" s="31"/>
      <c r="AC5" s="10"/>
    </row>
    <row r="6" spans="1:46" ht="20.100000000000001" customHeight="1">
      <c r="A6" s="33"/>
      <c r="AB6" s="31"/>
      <c r="AC6" s="10"/>
    </row>
    <row r="7" spans="1:46" ht="20.100000000000001" customHeight="1">
      <c r="A7" s="34" t="s">
        <v>554</v>
      </c>
      <c r="E7" s="14" t="s">
        <v>346</v>
      </c>
      <c r="F7" s="14"/>
      <c r="G7" s="14"/>
      <c r="H7" s="14"/>
      <c r="I7" s="14"/>
      <c r="J7" s="14"/>
      <c r="K7" s="14"/>
      <c r="L7" s="14"/>
      <c r="M7" s="14"/>
      <c r="N7" s="14"/>
      <c r="O7" s="14"/>
      <c r="P7" s="14"/>
      <c r="Q7" s="14"/>
      <c r="R7" s="14"/>
      <c r="S7" s="14"/>
      <c r="T7" s="14"/>
      <c r="U7" s="14"/>
      <c r="V7" s="14"/>
      <c r="W7" s="14"/>
      <c r="X7" s="14"/>
      <c r="Y7" s="14"/>
      <c r="AB7" s="31"/>
      <c r="AC7" s="10"/>
    </row>
    <row r="8" spans="1:46" ht="36" customHeight="1">
      <c r="A8" s="615">
        <f>'Names of Bidder'!D13</f>
        <v>0</v>
      </c>
      <c r="B8" s="615"/>
      <c r="C8" s="615"/>
      <c r="D8" s="615"/>
      <c r="E8" s="11" t="s">
        <v>348</v>
      </c>
      <c r="F8" s="14">
        <f>'Names of Bidder'!G9</f>
        <v>0</v>
      </c>
      <c r="G8" s="14"/>
      <c r="I8" s="14"/>
      <c r="J8" s="14"/>
      <c r="K8" s="14"/>
      <c r="L8" s="14"/>
      <c r="M8" s="14"/>
      <c r="N8" s="14"/>
      <c r="O8" s="14"/>
      <c r="P8" s="14"/>
      <c r="Q8" s="14"/>
      <c r="R8" s="14"/>
      <c r="S8" s="14"/>
      <c r="T8" s="14"/>
      <c r="U8" s="14"/>
      <c r="V8" s="14"/>
      <c r="W8" s="14"/>
      <c r="X8" s="14"/>
      <c r="Y8" s="14"/>
      <c r="Z8" s="167" t="str">
        <f>IF('Names of Bidder'!D10=1,'Names of Bidder'!D13&amp;" &amp; "&amp;'Names of Bidder'!D18,IF('Names of Bidder'!D10="2 or More",'Names of Bidder'!D13&amp;" , "&amp;'Names of Bidder'!D18&amp;" &amp; "&amp;'Names of Bidder'!D23,""))</f>
        <v xml:space="preserve"> &amp; </v>
      </c>
      <c r="AB8" s="31"/>
      <c r="AC8" s="10"/>
    </row>
    <row r="9" spans="1:46" ht="20.100000000000001" customHeight="1">
      <c r="A9" s="12" t="s">
        <v>347</v>
      </c>
      <c r="B9" s="619">
        <f>'Names of Bidder'!D13</f>
        <v>0</v>
      </c>
      <c r="C9" s="619"/>
      <c r="D9" s="619"/>
      <c r="E9" s="11" t="s">
        <v>350</v>
      </c>
      <c r="F9" s="11"/>
      <c r="G9" s="11"/>
      <c r="H9" s="11"/>
      <c r="I9" s="11"/>
      <c r="J9" s="11"/>
      <c r="K9" s="11"/>
      <c r="L9" s="11"/>
      <c r="M9" s="11"/>
      <c r="N9" s="11"/>
      <c r="O9" s="11"/>
      <c r="P9" s="11"/>
      <c r="Q9" s="11"/>
      <c r="R9" s="11"/>
      <c r="S9" s="11"/>
      <c r="T9" s="11"/>
      <c r="U9" s="11"/>
      <c r="V9" s="11"/>
      <c r="W9" s="11"/>
      <c r="X9" s="11"/>
      <c r="Y9" s="11"/>
      <c r="AB9" s="31"/>
      <c r="AC9" s="10"/>
    </row>
    <row r="10" spans="1:46" ht="20.100000000000001" customHeight="1">
      <c r="A10" s="12" t="s">
        <v>349</v>
      </c>
      <c r="B10" s="619">
        <f>'Names of Bidder'!D14</f>
        <v>0</v>
      </c>
      <c r="C10" s="619"/>
      <c r="D10" s="619"/>
      <c r="E10" s="11" t="s">
        <v>176</v>
      </c>
      <c r="F10" s="11"/>
      <c r="G10" s="11"/>
      <c r="H10" s="11"/>
      <c r="I10" s="11"/>
      <c r="J10" s="11"/>
      <c r="K10" s="11"/>
      <c r="L10" s="11"/>
      <c r="M10" s="11"/>
      <c r="N10" s="11"/>
      <c r="O10" s="11"/>
      <c r="P10" s="11"/>
      <c r="Q10" s="11"/>
      <c r="R10" s="11"/>
      <c r="S10" s="11"/>
      <c r="T10" s="11"/>
      <c r="U10" s="11"/>
      <c r="V10" s="11"/>
      <c r="W10" s="11"/>
      <c r="X10" s="11"/>
      <c r="Y10" s="11"/>
      <c r="AB10" s="31"/>
      <c r="AC10" s="10"/>
    </row>
    <row r="11" spans="1:46" ht="20.100000000000001" customHeight="1">
      <c r="B11" s="619">
        <f>'Names of Bidder'!D15</f>
        <v>0</v>
      </c>
      <c r="C11" s="619"/>
      <c r="D11" s="619"/>
      <c r="E11" s="11" t="s">
        <v>351</v>
      </c>
      <c r="F11" s="11"/>
      <c r="G11" s="11"/>
      <c r="H11" s="11"/>
      <c r="I11" s="11"/>
      <c r="J11" s="11"/>
      <c r="K11" s="11"/>
      <c r="L11" s="11"/>
      <c r="M11" s="11"/>
      <c r="N11" s="11"/>
      <c r="O11" s="11"/>
      <c r="P11" s="11"/>
      <c r="Q11" s="11"/>
      <c r="R11" s="11"/>
      <c r="S11" s="11"/>
      <c r="T11" s="11"/>
      <c r="U11" s="11"/>
      <c r="V11" s="11"/>
      <c r="W11" s="11"/>
      <c r="X11" s="11"/>
      <c r="Y11" s="11"/>
    </row>
    <row r="12" spans="1:46" ht="20.100000000000001" customHeight="1">
      <c r="A12" s="33"/>
      <c r="B12" s="619">
        <f>'Names of Bidder'!D16</f>
        <v>0</v>
      </c>
      <c r="C12" s="619"/>
      <c r="D12" s="619"/>
      <c r="E12" s="11"/>
      <c r="F12" s="11"/>
      <c r="G12" s="11"/>
      <c r="H12" s="11"/>
      <c r="I12" s="11"/>
      <c r="J12" s="11"/>
      <c r="K12" s="11"/>
      <c r="L12" s="11"/>
      <c r="M12" s="11"/>
      <c r="N12" s="11"/>
      <c r="O12" s="11"/>
      <c r="P12" s="11"/>
      <c r="Q12" s="11"/>
      <c r="R12" s="11"/>
      <c r="S12" s="11"/>
      <c r="T12" s="11"/>
      <c r="U12" s="11"/>
      <c r="V12" s="11"/>
      <c r="W12" s="11"/>
      <c r="X12" s="11"/>
      <c r="Y12" s="11"/>
    </row>
    <row r="13" spans="1:46" ht="9.9499999999999993" customHeight="1">
      <c r="A13" s="33"/>
      <c r="B13" s="136"/>
      <c r="C13" s="136"/>
      <c r="D13" s="136"/>
      <c r="E13" s="26"/>
      <c r="F13" s="11"/>
      <c r="G13" s="11"/>
      <c r="H13" s="11"/>
      <c r="I13" s="11"/>
      <c r="J13" s="11"/>
      <c r="K13" s="11"/>
      <c r="L13" s="11"/>
      <c r="M13" s="11"/>
      <c r="N13" s="11"/>
      <c r="O13" s="11"/>
      <c r="P13" s="11"/>
      <c r="Q13" s="11"/>
      <c r="R13" s="11"/>
      <c r="S13" s="11"/>
      <c r="T13" s="11"/>
      <c r="U13" s="11"/>
      <c r="V13" s="11"/>
      <c r="W13" s="11"/>
      <c r="X13" s="11"/>
      <c r="Y13" s="11"/>
    </row>
    <row r="14" spans="1:46" ht="20.100000000000001" customHeight="1">
      <c r="A14" s="620" t="str">
        <f>IF('Names of Bidder'!D9="Sole Bidder", "This Attachment is Not Applicable", "")</f>
        <v>This Attachment is Not Applicable</v>
      </c>
      <c r="B14" s="620"/>
      <c r="C14" s="620"/>
      <c r="D14" s="620"/>
      <c r="E14" s="620"/>
      <c r="F14" s="11"/>
      <c r="G14" s="11"/>
      <c r="H14" s="11"/>
      <c r="I14" s="11"/>
      <c r="J14" s="11"/>
      <c r="K14" s="11"/>
      <c r="L14" s="11"/>
      <c r="M14" s="11"/>
      <c r="N14" s="11"/>
      <c r="O14" s="11"/>
      <c r="P14" s="11"/>
      <c r="Q14" s="11"/>
      <c r="R14" s="11"/>
      <c r="S14" s="11"/>
      <c r="T14" s="11"/>
      <c r="U14" s="11"/>
      <c r="V14" s="11"/>
      <c r="W14" s="11"/>
      <c r="X14" s="11"/>
      <c r="Y14" s="11"/>
    </row>
    <row r="15" spans="1:46" ht="20.100000000000001" customHeight="1">
      <c r="A15" s="34" t="s">
        <v>168</v>
      </c>
      <c r="B15" s="136"/>
      <c r="C15" s="136"/>
      <c r="D15" s="136"/>
      <c r="E15" s="11"/>
      <c r="F15" s="11"/>
      <c r="G15" s="11"/>
      <c r="H15" s="11"/>
      <c r="I15" s="11"/>
      <c r="J15" s="11"/>
      <c r="K15" s="11"/>
      <c r="L15" s="11"/>
      <c r="M15" s="11"/>
      <c r="N15" s="11"/>
      <c r="O15" s="11"/>
      <c r="P15" s="11"/>
      <c r="Q15" s="11"/>
      <c r="R15" s="11"/>
      <c r="S15" s="11"/>
      <c r="T15" s="11"/>
      <c r="U15" s="11"/>
      <c r="V15" s="11"/>
      <c r="W15" s="11"/>
      <c r="X15" s="11"/>
      <c r="Y15" s="11"/>
    </row>
    <row r="16" spans="1:46" ht="20.100000000000001" customHeight="1">
      <c r="A16" s="34"/>
      <c r="B16" s="621" t="str">
        <f>IF(Z2=1,"Other Partner",IF(Z2="2 or More","Other Partner-1",""))</f>
        <v/>
      </c>
      <c r="C16" s="621"/>
      <c r="D16" s="621"/>
      <c r="E16" s="153" t="str">
        <f>IF(Z2="2 or More", "Other Partner-2", "")</f>
        <v/>
      </c>
      <c r="F16" s="11"/>
      <c r="G16" s="11"/>
      <c r="H16" s="11"/>
      <c r="I16" s="11"/>
      <c r="J16" s="11"/>
      <c r="K16" s="11"/>
      <c r="L16" s="11"/>
      <c r="M16" s="11"/>
      <c r="N16" s="11"/>
      <c r="O16" s="11"/>
      <c r="P16" s="11"/>
      <c r="Q16" s="11"/>
      <c r="R16" s="11"/>
      <c r="S16" s="11"/>
      <c r="T16" s="11"/>
      <c r="U16" s="11"/>
      <c r="V16" s="11"/>
      <c r="W16" s="11"/>
      <c r="X16" s="11"/>
      <c r="Y16" s="11"/>
    </row>
    <row r="17" spans="1:28" ht="20.100000000000001" customHeight="1">
      <c r="A17" s="12" t="s">
        <v>347</v>
      </c>
      <c r="B17" s="619" t="str">
        <f>IF('Names of Bidder'!D18=0, "", 'Names of Bidder'!D18)</f>
        <v/>
      </c>
      <c r="C17" s="619"/>
      <c r="D17" s="619"/>
      <c r="E17" s="266" t="str">
        <f>IF($Z$2="2 or More", IF('Names of Bidder'!D23=0, "", 'Names of Bidder'!D23), "")</f>
        <v/>
      </c>
      <c r="F17" s="11"/>
      <c r="G17" s="11"/>
      <c r="H17" s="11"/>
      <c r="I17" s="11"/>
      <c r="J17" s="11"/>
      <c r="K17" s="11"/>
      <c r="L17" s="11"/>
      <c r="M17" s="11"/>
      <c r="N17" s="11"/>
      <c r="O17" s="11"/>
      <c r="P17" s="11"/>
      <c r="Q17" s="11"/>
      <c r="R17" s="11"/>
      <c r="S17" s="11"/>
      <c r="T17" s="11"/>
      <c r="U17" s="11"/>
      <c r="V17" s="11"/>
      <c r="W17" s="11"/>
      <c r="X17" s="11"/>
      <c r="Y17" s="11"/>
    </row>
    <row r="18" spans="1:28" ht="20.100000000000001" customHeight="1">
      <c r="A18" s="12" t="s">
        <v>349</v>
      </c>
      <c r="B18" s="619" t="str">
        <f>IF('Names of Bidder'!D19=0, "", 'Names of Bidder'!D19)</f>
        <v/>
      </c>
      <c r="C18" s="619"/>
      <c r="D18" s="619"/>
      <c r="E18" s="266" t="str">
        <f>IF($Z$2="2 or More", IF('Names of Bidder'!D24=0, "", 'Names of Bidder'!D24), "")</f>
        <v/>
      </c>
      <c r="F18" s="11"/>
      <c r="G18" s="11"/>
      <c r="H18" s="11"/>
      <c r="I18" s="11"/>
      <c r="J18" s="11"/>
      <c r="K18" s="11"/>
      <c r="L18" s="11"/>
      <c r="M18" s="11"/>
      <c r="N18" s="11"/>
      <c r="O18" s="11"/>
      <c r="P18" s="11"/>
      <c r="Q18" s="11"/>
      <c r="R18" s="11"/>
      <c r="S18" s="11"/>
      <c r="T18" s="11"/>
      <c r="U18" s="11"/>
      <c r="V18" s="11"/>
      <c r="W18" s="11"/>
      <c r="X18" s="11"/>
      <c r="Y18" s="11"/>
    </row>
    <row r="19" spans="1:28" ht="20.100000000000001" customHeight="1">
      <c r="A19" s="33"/>
      <c r="B19" s="619" t="str">
        <f>IF('Names of Bidder'!D20=0, "", 'Names of Bidder'!D20)</f>
        <v/>
      </c>
      <c r="C19" s="619"/>
      <c r="D19" s="619"/>
      <c r="E19" s="266" t="str">
        <f>IF($Z$2="2 or More", IF('Names of Bidder'!D25=0, "", 'Names of Bidder'!D25), "")</f>
        <v/>
      </c>
      <c r="AA19" s="11"/>
    </row>
    <row r="20" spans="1:28" ht="20.100000000000001" customHeight="1">
      <c r="A20" s="33"/>
      <c r="B20" s="619" t="str">
        <f>IF('Names of Bidder'!D21=0, "", 'Names of Bidder'!D21)</f>
        <v/>
      </c>
      <c r="C20" s="619"/>
      <c r="D20" s="619"/>
      <c r="E20" s="266" t="str">
        <f>IF($Z$2="2 or More", IF('Names of Bidder'!D26=0, "", 'Names of Bidder'!D26), "")</f>
        <v/>
      </c>
      <c r="AA20" s="11"/>
    </row>
    <row r="21" spans="1:28" ht="20.100000000000001" customHeight="1">
      <c r="A21" s="30" t="s">
        <v>341</v>
      </c>
    </row>
    <row r="22" spans="1:28" ht="84" customHeight="1">
      <c r="A22" s="618" t="s">
        <v>342</v>
      </c>
      <c r="B22" s="618"/>
      <c r="C22" s="618"/>
      <c r="D22" s="618"/>
      <c r="E22" s="618"/>
      <c r="F22" s="33"/>
      <c r="G22" s="33"/>
      <c r="H22" s="33"/>
      <c r="I22" s="33"/>
      <c r="J22" s="33"/>
      <c r="K22" s="33"/>
      <c r="L22" s="33"/>
      <c r="M22" s="33"/>
      <c r="N22" s="33"/>
      <c r="O22" s="33"/>
      <c r="P22" s="33"/>
      <c r="Q22" s="33"/>
      <c r="R22" s="33"/>
      <c r="S22" s="33"/>
      <c r="T22" s="33"/>
      <c r="U22" s="33"/>
      <c r="V22" s="33"/>
      <c r="W22" s="33"/>
      <c r="X22" s="33"/>
      <c r="Y22" s="33"/>
      <c r="Z22" s="168"/>
      <c r="AA22" s="35"/>
      <c r="AB22" s="35"/>
    </row>
    <row r="23" spans="1:28" ht="33" customHeight="1">
      <c r="D23" s="38"/>
    </row>
    <row r="24" spans="1:28" ht="33" customHeight="1">
      <c r="A24" s="37" t="s">
        <v>6</v>
      </c>
      <c r="B24" s="73" t="str">
        <f>IF('Names of Bidder'!D35=0, "", 'Names of Bidder'!D35)</f>
        <v/>
      </c>
      <c r="C24" s="34"/>
      <c r="D24" s="38" t="s">
        <v>4</v>
      </c>
      <c r="E24" s="265" t="str">
        <f>IF('Names of Bidder'!D32=0, "", 'Names of Bidder'!D32)</f>
        <v/>
      </c>
      <c r="F24" s="34"/>
      <c r="G24" s="34"/>
      <c r="H24" s="34"/>
      <c r="I24" s="34"/>
      <c r="J24" s="34"/>
      <c r="K24" s="34"/>
      <c r="L24" s="34"/>
      <c r="M24" s="34"/>
      <c r="N24" s="34"/>
      <c r="O24" s="34"/>
      <c r="P24" s="34"/>
      <c r="Q24" s="34"/>
      <c r="R24" s="34"/>
      <c r="S24" s="34"/>
      <c r="T24" s="34"/>
      <c r="U24" s="34"/>
      <c r="V24" s="34"/>
      <c r="W24" s="34"/>
      <c r="X24" s="34"/>
      <c r="Y24" s="34"/>
      <c r="AA24" s="25">
        <f>Basic!B4</f>
        <v>0</v>
      </c>
    </row>
    <row r="25" spans="1:28" ht="33" customHeight="1">
      <c r="A25" s="37" t="s">
        <v>7</v>
      </c>
      <c r="B25" s="265" t="str">
        <f>IF('Names of Bidder'!D36=0, "", 'Names of Bidder'!D36)</f>
        <v/>
      </c>
      <c r="C25" s="34"/>
      <c r="D25" s="38" t="s">
        <v>5</v>
      </c>
      <c r="E25" s="265" t="str">
        <f>IF('Names of Bidder'!D33=0, "", 'Names of Bidder'!D33)</f>
        <v/>
      </c>
      <c r="F25" s="128"/>
      <c r="G25" s="128"/>
      <c r="H25" s="128"/>
      <c r="I25" s="128"/>
      <c r="J25" s="128"/>
      <c r="K25" s="128"/>
      <c r="L25" s="128"/>
      <c r="M25" s="128"/>
      <c r="N25" s="128"/>
      <c r="O25" s="128"/>
      <c r="P25" s="128"/>
      <c r="Q25" s="128"/>
      <c r="R25" s="128"/>
      <c r="S25" s="128"/>
      <c r="T25" s="128"/>
      <c r="U25" s="128"/>
      <c r="V25" s="128"/>
      <c r="W25" s="128"/>
      <c r="X25" s="128"/>
      <c r="Y25" s="128"/>
      <c r="AA25" s="25">
        <f>Basic!B5</f>
        <v>12</v>
      </c>
    </row>
    <row r="26" spans="1:28" ht="33" customHeight="1">
      <c r="C26" s="34"/>
      <c r="D26" s="38"/>
      <c r="F26" s="128"/>
      <c r="G26" s="128"/>
      <c r="H26" s="128"/>
      <c r="I26" s="128"/>
      <c r="J26" s="128"/>
      <c r="K26" s="128"/>
      <c r="L26" s="128"/>
      <c r="M26" s="128"/>
      <c r="N26" s="128"/>
      <c r="O26" s="128"/>
      <c r="P26" s="128"/>
      <c r="Q26" s="128"/>
      <c r="R26" s="128"/>
      <c r="S26" s="128"/>
      <c r="T26" s="128"/>
      <c r="U26" s="128"/>
      <c r="V26" s="128"/>
      <c r="W26" s="128"/>
      <c r="X26" s="128"/>
      <c r="Y26" s="128"/>
    </row>
    <row r="27" spans="1:28" ht="33" customHeight="1">
      <c r="A27" s="34"/>
      <c r="C27" s="34"/>
      <c r="E27" s="34"/>
      <c r="F27" s="34"/>
      <c r="G27" s="34"/>
      <c r="H27" s="34"/>
      <c r="I27" s="34"/>
      <c r="J27" s="34"/>
      <c r="K27" s="34"/>
      <c r="L27" s="34"/>
      <c r="M27" s="34"/>
      <c r="N27" s="34"/>
      <c r="O27" s="34"/>
      <c r="P27" s="34"/>
      <c r="Q27" s="34"/>
      <c r="R27" s="34"/>
      <c r="S27" s="34"/>
      <c r="T27" s="34"/>
      <c r="U27" s="34"/>
      <c r="V27" s="34"/>
      <c r="W27" s="34"/>
      <c r="X27" s="34"/>
      <c r="Y27" s="34"/>
    </row>
    <row r="28" spans="1:28" ht="20.100000000000001" customHeight="1"/>
    <row r="29" spans="1:28" ht="20.100000000000001" customHeight="1">
      <c r="A29" s="39"/>
    </row>
    <row r="30" spans="1:28" ht="20.100000000000001" customHeight="1"/>
    <row r="31" spans="1:28" ht="20.100000000000001" customHeight="1"/>
    <row r="32" spans="1:28" ht="20.100000000000001" customHeight="1">
      <c r="A32" s="39"/>
    </row>
    <row r="33" spans="1:1" ht="20.100000000000001" customHeight="1"/>
    <row r="34" spans="1:1" ht="20.100000000000001" customHeight="1">
      <c r="A34" s="39"/>
    </row>
    <row r="35" spans="1:1" ht="20.100000000000001" customHeight="1"/>
    <row r="36" spans="1:1" ht="20.100000000000001" customHeight="1">
      <c r="A36" s="39"/>
    </row>
    <row r="37" spans="1:1" ht="20.100000000000001" customHeight="1"/>
    <row r="38" spans="1:1" ht="20.100000000000001" customHeight="1"/>
    <row r="39" spans="1:1" ht="20.100000000000001" customHeight="1"/>
    <row r="40" spans="1:1" ht="20.100000000000001" customHeight="1"/>
  </sheetData>
  <sheetProtection algorithmName="SHA-512" hashValue="G6E61wb1XxjHkED7TxYIfqmf/RQV4Nn0M7MJWQ9xtkS79IAnj63nGzuvo1moj+1G3ksnT5l4e6i2RxUQ4Xb8qw==" saltValue="Uk84poyBuXZNym7wJWFnvg==" spinCount="100000" sheet="1" objects="1" scenarios="1"/>
  <customSheetViews>
    <customSheetView guid="{B7CC3635-BEA1-4EB6-9397-ABEDC5D04D5E}" showPageBreaks="1" showGridLines="0" printArea="1" hiddenColumns="1" view="pageBreakPreview" topLeftCell="A7">
      <selection activeCell="A5" sqref="A5:E5"/>
      <pageMargins left="0.75" right="0.63" top="0.57999999999999996" bottom="0.6" header="0.34" footer="0.35"/>
      <pageSetup scale="97" orientation="portrait" r:id="rId1"/>
      <headerFooter alignWithMargins="0">
        <oddFooter>&amp;R&amp;"Book Antiqua,Bold"&amp;8 Page &amp;P of &amp;N</oddFooter>
      </headerFooter>
    </customSheetView>
    <customSheetView guid="{7518E083-431A-45D0-A3DD-DF0866826B90}" showPageBreaks="1" showGridLines="0" printArea="1" hiddenColumns="1" view="pageBreakPreview">
      <selection activeCell="A5" sqref="A5:E5"/>
      <pageMargins left="0.75" right="0.63" top="0.57999999999999996" bottom="0.6" header="0.34" footer="0.35"/>
      <pageSetup scale="97" orientation="portrait" r:id="rId2"/>
      <headerFooter alignWithMargins="0">
        <oddFooter>&amp;R&amp;"Book Antiqua,Bold"&amp;8 Page &amp;P of &amp;N</oddFooter>
      </headerFooter>
    </customSheetView>
    <customSheetView guid="{CD28740F-9825-447C-B887-B18F0232D126}" showPageBreaks="1" showGridLines="0" printArea="1" hiddenColumns="1" view="pageBreakPreview">
      <selection activeCell="A5" sqref="A5:E5"/>
      <pageMargins left="0.75" right="0.63" top="0.57999999999999996" bottom="0.6" header="0.34" footer="0.35"/>
      <pageSetup scale="97" orientation="portrait" r:id="rId3"/>
      <headerFooter alignWithMargins="0">
        <oddFooter>&amp;R&amp;"Book Antiqua,Bold"&amp;8 Page &amp;P of &amp;N</oddFooter>
      </headerFooter>
    </customSheetView>
    <customSheetView guid="{012A8702-091E-4FD1-8E26-12B65B8B3B8C}" showPageBreaks="1" showGridLines="0" printArea="1" hiddenColumns="1" view="pageBreakPreview" topLeftCell="A7">
      <selection activeCell="E2" sqref="E2"/>
      <pageMargins left="0.75" right="0.63" top="0.57999999999999996" bottom="0.6" header="0.34" footer="0.35"/>
      <pageSetup scale="97" orientation="portrait" r:id="rId4"/>
      <headerFooter alignWithMargins="0">
        <oddFooter>&amp;R&amp;"Book Antiqua,Bold"&amp;8 Page &amp;P of &amp;N</oddFooter>
      </headerFooter>
    </customSheetView>
    <customSheetView guid="{0D490C87-B003-4943-9825-ACE0B8E7CC06}" showPageBreaks="1" showGridLines="0" printArea="1" hiddenColumns="1" view="pageBreakPreview" topLeftCell="A7">
      <selection activeCell="E2" sqref="E2"/>
      <pageMargins left="0.75" right="0.63" top="0.57999999999999996" bottom="0.6" header="0.34" footer="0.35"/>
      <pageSetup scale="97" orientation="portrait" r:id="rId5"/>
      <headerFooter alignWithMargins="0">
        <oddFooter>&amp;R&amp;"Book Antiqua,Bold"&amp;8 Page &amp;P of &amp;N</oddFooter>
      </headerFooter>
    </customSheetView>
    <customSheetView guid="{4D67A8FB-66CE-4EFD-8932-C754BE25ED43}" showPageBreaks="1" showGridLines="0" printArea="1" hiddenColumns="1" view="pageBreakPreview">
      <selection activeCell="E2" sqref="E2"/>
      <pageMargins left="0.75" right="0.63" top="0.57999999999999996" bottom="0.6" header="0.34" footer="0.35"/>
      <pageSetup scale="97" orientation="portrait" r:id="rId6"/>
      <headerFooter alignWithMargins="0">
        <oddFooter>&amp;R&amp;"Book Antiqua,Bold"&amp;8 Page &amp;P of &amp;N</oddFooter>
      </headerFooter>
    </customSheetView>
    <customSheetView guid="{B07CB001-8FAF-40AD-8AD5-A65A64B33B35}" showPageBreaks="1" showGridLines="0" printArea="1" hiddenColumns="1" view="pageBreakPreview">
      <selection activeCell="L21" sqref="L21"/>
      <pageMargins left="0.75" right="0.63" top="0.57999999999999996" bottom="0.6" header="0.34" footer="0.35"/>
      <pageSetup scale="97" orientation="portrait" r:id="rId7"/>
      <headerFooter alignWithMargins="0">
        <oddFooter>&amp;R&amp;"Book Antiqua,Bold"&amp;8 Page &amp;P of &amp;N</oddFooter>
      </headerFooter>
    </customSheetView>
    <customSheetView guid="{8CF338B0-8CA3-4AF4-816D-CB7A6D8E33BC}" showPageBreaks="1" showGridLines="0" printArea="1" hiddenColumns="1" view="pageBreakPreview" topLeftCell="A19">
      <selection activeCell="B18" sqref="B18:D18"/>
      <pageMargins left="0.75" right="0.63" top="0.57999999999999996" bottom="0.6" header="0.34" footer="0.35"/>
      <pageSetup scale="97" orientation="portrait" r:id="rId8"/>
      <headerFooter alignWithMargins="0">
        <oddFooter>&amp;R&amp;"Book Antiqua,Bold"&amp;8 Page &amp;P of &amp;N</oddFooter>
      </headerFooter>
    </customSheetView>
    <customSheetView guid="{D05C69EC-C4A6-4AED-AFBA-A3044FD4B3FB}" showPageBreaks="1" showGridLines="0" printArea="1" hiddenColumns="1" view="pageBreakPreview" topLeftCell="A10">
      <selection activeCell="A3" sqref="A3:E3"/>
      <pageMargins left="0.75" right="0.63" top="0.57999999999999996" bottom="0.6" header="0.34" footer="0.35"/>
      <pageSetup scale="97" orientation="portrait" r:id="rId9"/>
      <headerFooter alignWithMargins="0">
        <oddFooter>&amp;R&amp;"Book Antiqua,Bold"&amp;8 Page &amp;P of &amp;N</oddFooter>
      </headerFooter>
    </customSheetView>
    <customSheetView guid="{BE615921-12B2-47E1-81BB-292B559B4C46}" showPageBreaks="1" showGridLines="0" printArea="1" hiddenColumns="1" view="pageBreakPreview" topLeftCell="A7">
      <selection activeCell="L13" sqref="L13"/>
      <pageMargins left="0.75" right="0.63" top="0.57999999999999996" bottom="0.6" header="0.34" footer="0.35"/>
      <pageSetup scale="97" orientation="portrait" r:id="rId10"/>
      <headerFooter alignWithMargins="0">
        <oddFooter>&amp;R&amp;"Book Antiqua,Bold"&amp;8 Page &amp;P of &amp;N</oddFooter>
      </headerFooter>
    </customSheetView>
    <customSheetView guid="{13A93EBF-985A-49FD-9FE0-DC75D238EC8C}" showPageBreaks="1" showGridLines="0" printArea="1" view="pageBreakPreview">
      <selection activeCell="A22" sqref="A22:E22"/>
      <pageMargins left="0.75" right="0.63" top="0.57999999999999996" bottom="0.6" header="0.34" footer="0.35"/>
      <pageSetup scale="97" orientation="portrait" r:id="rId11"/>
      <headerFooter alignWithMargins="0">
        <oddFooter>&amp;R&amp;"Book Antiqua,Bold"&amp;8 Page &amp;P of &amp;N</oddFooter>
      </headerFooter>
    </customSheetView>
    <customSheetView guid="{1E2D7167-D6B7-4690-9A83-BF768C4223A4}" showPageBreaks="1" showGridLines="0" printArea="1" view="pageBreakPreview" topLeftCell="A6">
      <selection activeCell="B75" sqref="B75:C75"/>
      <pageMargins left="0.75" right="0.63" top="0.57999999999999996" bottom="0.6" header="0.34" footer="0.35"/>
      <pageSetup scale="97" orientation="portrait" r:id="rId12"/>
      <headerFooter alignWithMargins="0">
        <oddFooter>&amp;R&amp;"Book Antiqua,Bold"&amp;8 Page &amp;P of &amp;N</oddFooter>
      </headerFooter>
    </customSheetView>
    <customSheetView guid="{7A88FC7A-7690-48AB-B789-172043AFADC8}" showPageBreaks="1" showGridLines="0" printArea="1" view="pageBreakPreview">
      <selection activeCell="B75" sqref="B75:C75"/>
      <pageMargins left="0.75" right="0.63" top="0.57999999999999996" bottom="0.6" header="0.34" footer="0.35"/>
      <pageSetup scale="97" orientation="portrait" r:id="rId13"/>
      <headerFooter alignWithMargins="0">
        <oddFooter>&amp;R&amp;"Book Antiqua,Bold"&amp;8 Page &amp;P of &amp;N</oddFooter>
      </headerFooter>
    </customSheetView>
    <customSheetView guid="{CB7CD015-9A92-451A-BEF4-2BC98E3768DD}" showPageBreaks="1" showGridLines="0" printArea="1" view="pageBreakPreview" topLeftCell="A4">
      <selection activeCell="G9" sqref="G9"/>
      <pageMargins left="0.75" right="0.63" top="0.57999999999999996" bottom="0.6" header="0.34" footer="0.35"/>
      <pageSetup scale="97" orientation="portrait" r:id="rId14"/>
      <headerFooter alignWithMargins="0">
        <oddFooter>&amp;R&amp;"Book Antiqua,Bold"&amp;8 Page &amp;P of &amp;N</oddFooter>
      </headerFooter>
    </customSheetView>
    <customSheetView guid="{44C1C443-3199-4288-884A-D16AF7B2CD69}" showPageBreaks="1" showGridLines="0" printArea="1" view="pageBreakPreview">
      <selection activeCell="G9" sqref="G9"/>
      <pageMargins left="0.75" right="0.63" top="0.57999999999999996" bottom="0.6" header="0.34" footer="0.35"/>
      <pageSetup scale="97" orientation="portrait" r:id="rId15"/>
      <headerFooter alignWithMargins="0">
        <oddFooter>&amp;R&amp;"Book Antiqua,Bold"&amp;8 Page &amp;P of &amp;N</oddFooter>
      </headerFooter>
    </customSheetView>
    <customSheetView guid="{82E8A0F5-0020-4355-95CF-28601763A783}" showPageBreaks="1" showGridLines="0" printArea="1" view="pageBreakPreview">
      <selection activeCell="G9" sqref="G9"/>
      <pageMargins left="0.75" right="0.63" top="0.57999999999999996" bottom="0.6" header="0.34" footer="0.35"/>
      <pageSetup scale="97" orientation="portrait" r:id="rId16"/>
      <headerFooter alignWithMargins="0">
        <oddFooter>&amp;R&amp;"Book Antiqua,Bold"&amp;8 Page &amp;P of &amp;N</oddFooter>
      </headerFooter>
    </customSheetView>
    <customSheetView guid="{240327DD-375F-45D4-BA52-89AFD79FE6A1}" scale="60" showPageBreaks="1" showGridLines="0" printArea="1" view="pageBreakPreview">
      <selection activeCell="G9" sqref="G9"/>
      <pageMargins left="0.75" right="0.63" top="0.57999999999999996" bottom="0.6" header="0.34" footer="0.35"/>
      <pageSetup scale="97" orientation="portrait" r:id="rId17"/>
      <headerFooter alignWithMargins="0">
        <oddFooter>&amp;R&amp;"Book Antiqua,Bold"&amp;8 Page &amp;P of &amp;N</oddFooter>
      </headerFooter>
    </customSheetView>
    <customSheetView guid="{DC28ED1E-3E35-4094-9C2B-5C0A1C1D459C}" showGridLines="0">
      <selection activeCell="E36" sqref="E36"/>
      <pageMargins left="0.75" right="0.63" top="0.57999999999999996" bottom="0.6" header="0.34" footer="0.35"/>
      <pageSetup orientation="portrait" r:id="rId18"/>
      <headerFooter alignWithMargins="0">
        <oddFooter>&amp;R&amp;"Book Antiqua,Bold"&amp;8 Page &amp;P of &amp;N</oddFooter>
      </headerFooter>
    </customSheetView>
    <customSheetView guid="{7A9EA6D6-4DDF-43D9-92E6-C6AFAD14E266}" showGridLines="0">
      <selection activeCell="E27" sqref="E27"/>
      <pageMargins left="0.75" right="0.63" top="0.57999999999999996" bottom="0.6" header="0.34" footer="0.35"/>
      <pageSetup orientation="portrait" r:id="rId19"/>
      <headerFooter alignWithMargins="0">
        <oddFooter>&amp;R&amp;"Book Antiqua,Bold"&amp;8 Page &amp;P of &amp;N</oddFooter>
      </headerFooter>
    </customSheetView>
    <customSheetView guid="{43BCBF1E-CDCF-4541-8D79-87EDCECBC1FD}" showGridLines="0">
      <selection activeCell="AT2" sqref="AT2"/>
      <pageMargins left="0.75" right="0.63" top="0.57999999999999996" bottom="0.6" header="0.34" footer="0.35"/>
      <pageSetup orientation="portrait" r:id="rId20"/>
      <headerFooter alignWithMargins="0">
        <oddFooter>&amp;R&amp;"Book Antiqua,Bold"&amp;8 Page &amp;P of &amp;N</oddFooter>
      </headerFooter>
    </customSheetView>
    <customSheetView guid="{ECEBABD0-566A-41C4-AA9A-38EA30EFEDA8}" showPageBreaks="1" showGridLines="0" zeroValues="0" printArea="1" showRuler="0" topLeftCell="A7">
      <pageMargins left="0.75" right="0.63" top="0.55000000000000004" bottom="0.64" header="0.34" footer="0.38"/>
      <pageSetup orientation="portrait" r:id="rId21"/>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showPageBreaks="1" zeroValues="0" printArea="1" showRuler="0">
      <pageMargins left="0.75" right="0.75" top="0.55000000000000004" bottom="0.64" header="0.34" footer="0.38"/>
      <pageSetup orientation="portrait" r:id="rId22"/>
      <headerFooter alignWithMargins="0">
        <oddFooter>&amp;L&amp;8Tower Package-P238-TW04, TL associated with Phase-I Generation Project in Orissa (Part-C)&amp;R&amp;"Book Antiqua,Bold"&amp;8Attachment-3(JV) TW04  /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23"/>
      <headerFooter alignWithMargins="0">
        <oddFooter>&amp;L&amp;8Tower Package-TW05, TL associated with Phase-I Generation Project in Orissa (Part-C)&amp;R&amp;"Book Antiqua,Bold"&amp;8 Page &amp;P of &amp;N</oddFooter>
      </headerFooter>
    </customSheetView>
    <customSheetView guid="{CD4CA1A8-824A-452F-BDBA-32A47C1B3013}" showGridLines="0" topLeftCell="A7">
      <selection activeCell="B16" sqref="B16:D16"/>
      <pageMargins left="0.75" right="0.63" top="0.57999999999999996" bottom="0.6" header="0.34" footer="0.35"/>
      <pageSetup orientation="portrait" r:id="rId24"/>
      <headerFooter alignWithMargins="0">
        <oddFooter>&amp;R&amp;"Book Antiqua,Bold"&amp;8 Page &amp;P of &amp;N</oddFooter>
      </headerFooter>
    </customSheetView>
    <customSheetView guid="{494F6778-23FE-4AAC-B37D-6C7543FC13B9}" showGridLines="0">
      <selection activeCell="A3" sqref="A3:E3"/>
      <pageMargins left="0.75" right="0.63" top="0.57999999999999996" bottom="0.6" header="0.34" footer="0.35"/>
      <pageSetup orientation="portrait" r:id="rId25"/>
      <headerFooter alignWithMargins="0">
        <oddFooter>&amp;R&amp;"Book Antiqua,Bold"&amp;8 Page &amp;P of &amp;N</oddFooter>
      </headerFooter>
    </customSheetView>
    <customSheetView guid="{F9FE2C60-2849-4C32-B532-2B1A89FFA9CD}" showGridLines="0">
      <selection activeCell="G9" sqref="G9"/>
      <pageMargins left="0.75" right="0.63" top="0.57999999999999996" bottom="0.6" header="0.34" footer="0.35"/>
      <pageSetup orientation="portrait" r:id="rId26"/>
      <headerFooter alignWithMargins="0">
        <oddFooter>&amp;R&amp;"Book Antiqua,Bold"&amp;8 Page &amp;P of &amp;N</oddFooter>
      </headerFooter>
    </customSheetView>
    <customSheetView guid="{FE4EC9C4-31B9-4D40-8323-5B16C3BC840F}" scale="60" showPageBreaks="1" showGridLines="0" printArea="1" view="pageBreakPreview" topLeftCell="A9">
      <selection activeCell="G9" sqref="G9"/>
      <pageMargins left="0.75" right="0.63" top="0.57999999999999996" bottom="0.6" header="0.34" footer="0.35"/>
      <pageSetup scale="97" orientation="portrait" r:id="rId27"/>
      <headerFooter alignWithMargins="0">
        <oddFooter>&amp;R&amp;"Book Antiqua,Bold"&amp;8 Page &amp;P of &amp;N</oddFooter>
      </headerFooter>
    </customSheetView>
    <customSheetView guid="{82C64B11-1F50-45B5-B7BB-9F1DC733C833}" showPageBreaks="1" showGridLines="0" printArea="1" view="pageBreakPreview" topLeftCell="A19">
      <selection activeCell="B75" sqref="B75:C75"/>
      <pageMargins left="0.75" right="0.63" top="0.57999999999999996" bottom="0.6" header="0.34" footer="0.35"/>
      <pageSetup scale="97" orientation="portrait" r:id="rId28"/>
      <headerFooter alignWithMargins="0">
        <oddFooter>&amp;R&amp;"Book Antiqua,Bold"&amp;8 Page &amp;P of &amp;N</oddFooter>
      </headerFooter>
    </customSheetView>
    <customSheetView guid="{CFBF18EC-8277-4311-991B-395AF21BB33B}" showPageBreaks="1" showGridLines="0" printArea="1" view="pageBreakPreview" topLeftCell="A6">
      <selection activeCell="B75" sqref="B75:C75"/>
      <pageMargins left="0.75" right="0.63" top="0.57999999999999996" bottom="0.6" header="0.34" footer="0.35"/>
      <pageSetup scale="97" orientation="portrait" r:id="rId29"/>
      <headerFooter alignWithMargins="0">
        <oddFooter>&amp;R&amp;"Book Antiqua,Bold"&amp;8 Page &amp;P of &amp;N</oddFooter>
      </headerFooter>
    </customSheetView>
    <customSheetView guid="{AA750348-930C-43DE-ADD0-8D60980F5013}" showPageBreaks="1" showGridLines="0" printArea="1" view="pageBreakPreview" topLeftCell="A6">
      <selection activeCell="B75" sqref="B75:C75"/>
      <pageMargins left="0.75" right="0.63" top="0.57999999999999996" bottom="0.6" header="0.34" footer="0.35"/>
      <pageSetup scale="97" orientation="portrait" r:id="rId30"/>
      <headerFooter alignWithMargins="0">
        <oddFooter>&amp;R&amp;"Book Antiqua,Bold"&amp;8 Page &amp;P of &amp;N</oddFooter>
      </headerFooter>
    </customSheetView>
    <customSheetView guid="{14C32814-5A59-4863-9FB1-822FBB75D7D1}" showPageBreaks="1" showGridLines="0" printArea="1" view="pageBreakPreview">
      <selection activeCell="A22" sqref="A22:E22"/>
      <pageMargins left="0.75" right="0.63" top="0.57999999999999996" bottom="0.6" header="0.34" footer="0.35"/>
      <pageSetup scale="97" orientation="portrait" r:id="rId31"/>
      <headerFooter alignWithMargins="0">
        <oddFooter>&amp;R&amp;"Book Antiqua,Bold"&amp;8 Page &amp;P of &amp;N</oddFooter>
      </headerFooter>
    </customSheetView>
    <customSheetView guid="{1F125E51-1799-42D0-B41E-DC039BB17D59}" showPageBreaks="1" showGridLines="0" printArea="1" hiddenColumns="1" view="pageBreakPreview">
      <selection activeCell="B18" sqref="B18:D18"/>
      <pageMargins left="0.75" right="0.63" top="0.57999999999999996" bottom="0.6" header="0.34" footer="0.35"/>
      <pageSetup scale="97" orientation="portrait" r:id="rId32"/>
      <headerFooter alignWithMargins="0">
        <oddFooter>&amp;R&amp;"Book Antiqua,Bold"&amp;8 Page &amp;P of &amp;N</oddFooter>
      </headerFooter>
    </customSheetView>
    <customSheetView guid="{77353208-2D17-4D2E-ADE3-4F168F350B73}" showPageBreaks="1" showGridLines="0" printArea="1" hiddenColumns="1" view="pageBreakPreview">
      <selection activeCell="L21" sqref="L21"/>
      <pageMargins left="0.75" right="0.63" top="0.57999999999999996" bottom="0.6" header="0.34" footer="0.35"/>
      <pageSetup scale="97" orientation="portrait" r:id="rId33"/>
      <headerFooter alignWithMargins="0">
        <oddFooter>&amp;R&amp;"Book Antiqua,Bold"&amp;8 Page &amp;P of &amp;N</oddFooter>
      </headerFooter>
    </customSheetView>
    <customSheetView guid="{010B040B-83D1-42E5-9354-A9BE9113BDAC}" showPageBreaks="1" showGridLines="0" printArea="1" hiddenColumns="1" view="pageBreakPreview">
      <selection activeCell="E2" sqref="E2"/>
      <pageMargins left="0.75" right="0.63" top="0.57999999999999996" bottom="0.6" header="0.34" footer="0.35"/>
      <pageSetup scale="97" orientation="portrait" r:id="rId34"/>
      <headerFooter alignWithMargins="0">
        <oddFooter>&amp;R&amp;"Book Antiqua,Bold"&amp;8 Page &amp;P of &amp;N</oddFooter>
      </headerFooter>
    </customSheetView>
    <customSheetView guid="{FC200EB0-6614-47DB-96CE-7610471486D9}" showPageBreaks="1" showGridLines="0" printArea="1" hiddenColumns="1" view="pageBreakPreview">
      <selection activeCell="E2" sqref="E2"/>
      <pageMargins left="0.75" right="0.63" top="0.57999999999999996" bottom="0.6" header="0.34" footer="0.35"/>
      <pageSetup scale="97" orientation="portrait" r:id="rId35"/>
      <headerFooter alignWithMargins="0">
        <oddFooter>&amp;R&amp;"Book Antiqua,Bold"&amp;8 Page &amp;P of &amp;N</oddFooter>
      </headerFooter>
    </customSheetView>
    <customSheetView guid="{35C772BD-8F05-4A18-BEC8-6AF744E22539}" showPageBreaks="1" showGridLines="0" printArea="1" hiddenColumns="1" view="pageBreakPreview" topLeftCell="A19">
      <selection activeCell="E2" sqref="E2"/>
      <pageMargins left="0.75" right="0.63" top="0.57999999999999996" bottom="0.6" header="0.34" footer="0.35"/>
      <pageSetup scale="97" orientation="portrait" r:id="rId36"/>
      <headerFooter alignWithMargins="0">
        <oddFooter>&amp;R&amp;"Book Antiqua,Bold"&amp;8 Page &amp;P of &amp;N</oddFooter>
      </headerFooter>
    </customSheetView>
    <customSheetView guid="{FADCBE67-C557-4BB1-9129-D4D2EFCC4742}" showPageBreaks="1" showGridLines="0" printArea="1" hiddenColumns="1" view="pageBreakPreview">
      <selection activeCell="A5" sqref="A5:E5"/>
      <pageMargins left="0.75" right="0.63" top="0.57999999999999996" bottom="0.6" header="0.34" footer="0.35"/>
      <pageSetup scale="97" orientation="portrait" r:id="rId37"/>
      <headerFooter alignWithMargins="0">
        <oddFooter>&amp;R&amp;"Book Antiqua,Bold"&amp;8 Page &amp;P of &amp;N</oddFooter>
      </headerFooter>
    </customSheetView>
    <customSheetView guid="{E1B28BB1-ED8F-4C22-9AA1-AB162FCA7917}" showPageBreaks="1" showGridLines="0" printArea="1" hiddenColumns="1" view="pageBreakPreview" topLeftCell="A7">
      <selection activeCell="A5" sqref="A5:E5"/>
      <pageMargins left="0.75" right="0.63" top="0.57999999999999996" bottom="0.6" header="0.34" footer="0.35"/>
      <pageSetup scale="97" orientation="portrait" r:id="rId38"/>
      <headerFooter alignWithMargins="0">
        <oddFooter>&amp;R&amp;"Book Antiqua,Bold"&amp;8 Page &amp;P of &amp;N</oddFooter>
      </headerFooter>
    </customSheetView>
  </customSheetViews>
  <mergeCells count="14">
    <mergeCell ref="A8:D8"/>
    <mergeCell ref="A3:E3"/>
    <mergeCell ref="A5:E5"/>
    <mergeCell ref="A22:E22"/>
    <mergeCell ref="B9:D9"/>
    <mergeCell ref="B10:D10"/>
    <mergeCell ref="B11:D11"/>
    <mergeCell ref="B12:D12"/>
    <mergeCell ref="B20:D20"/>
    <mergeCell ref="A14:E14"/>
    <mergeCell ref="B17:D17"/>
    <mergeCell ref="B18:D18"/>
    <mergeCell ref="B19:D19"/>
    <mergeCell ref="B16:D16"/>
  </mergeCells>
  <phoneticPr fontId="6" type="noConversion"/>
  <conditionalFormatting sqref="A15:A19 B15:E20">
    <cfRule type="expression" dxfId="44" priority="2" stopIfTrue="1">
      <formula>$Z$2=0</formula>
    </cfRule>
  </conditionalFormatting>
  <conditionalFormatting sqref="A22:E22">
    <cfRule type="expression" dxfId="43" priority="3" stopIfTrue="1">
      <formula>$Z$1="Sole Bidder"</formula>
    </cfRule>
  </conditionalFormatting>
  <conditionalFormatting sqref="A15:XFD20">
    <cfRule type="expression" dxfId="42" priority="1" stopIfTrue="1">
      <formula>$F$8=1</formula>
    </cfRule>
  </conditionalFormatting>
  <pageMargins left="0.75" right="0.63" top="0.57999999999999996" bottom="0.6" header="0.34" footer="0.35"/>
  <pageSetup scale="97" orientation="portrait" r:id="rId39"/>
  <headerFooter alignWithMargins="0">
    <oddFooter>&amp;R&amp;"Book Antiqua,Bold"&amp;8 Page &amp;P of &amp;N</oddFooter>
  </headerFooter>
  <drawing r:id="rId4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pageSetUpPr fitToPage="1"/>
  </sheetPr>
  <dimension ref="A1:X340"/>
  <sheetViews>
    <sheetView showGridLines="0" showZeros="0" view="pageBreakPreview" zoomScaleNormal="100" zoomScaleSheetLayoutView="100" workbookViewId="0">
      <selection activeCell="D349" sqref="D349"/>
    </sheetView>
  </sheetViews>
  <sheetFormatPr defaultRowHeight="15.75"/>
  <cols>
    <col min="1" max="1" width="14.28515625" style="374" customWidth="1"/>
    <col min="2" max="2" width="13.85546875" style="374" customWidth="1"/>
    <col min="3" max="3" width="11.42578125" style="374" customWidth="1"/>
    <col min="4" max="4" width="12.85546875" style="374" customWidth="1"/>
    <col min="5" max="5" width="17" style="374" customWidth="1"/>
    <col min="6" max="6" width="16" style="374" customWidth="1"/>
    <col min="7" max="7" width="15.42578125" style="374" customWidth="1"/>
    <col min="8" max="8" width="16" style="374" customWidth="1"/>
    <col min="9" max="9" width="15.28515625" style="374" customWidth="1"/>
    <col min="10" max="10" width="11.85546875" style="374" customWidth="1"/>
    <col min="11" max="11" width="19.42578125" style="374" customWidth="1"/>
    <col min="12" max="12" width="16.42578125" style="374" customWidth="1"/>
    <col min="13" max="13" width="11.85546875" style="374" customWidth="1"/>
    <col min="14" max="14" width="10.42578125" style="374" customWidth="1"/>
    <col min="15" max="15" width="11.42578125" style="374" customWidth="1"/>
    <col min="16" max="16" width="10.7109375" style="374" customWidth="1"/>
    <col min="17" max="17" width="13.7109375" style="374" customWidth="1"/>
    <col min="18" max="20" width="9.140625" style="374"/>
    <col min="21" max="21" width="13.5703125" style="374" customWidth="1"/>
    <col min="22" max="16384" width="9.140625" style="374"/>
  </cols>
  <sheetData>
    <row r="1" spans="1:9" ht="24" customHeight="1">
      <c r="A1" s="371" t="str">
        <f>Basic!A3&amp;Basic!B3</f>
        <v>Specification No. :CC/NT/W-MISC/DOM/A06/26/08429</v>
      </c>
      <c r="B1" s="372"/>
      <c r="C1" s="372"/>
      <c r="D1" s="372"/>
      <c r="E1" s="372"/>
      <c r="F1" s="372"/>
      <c r="G1" s="372"/>
      <c r="H1" s="372"/>
      <c r="I1" s="373" t="s">
        <v>553</v>
      </c>
    </row>
    <row r="2" spans="1:9" ht="15.75" customHeight="1"/>
    <row r="3" spans="1:9" ht="77.25" customHeight="1">
      <c r="A3" s="616" t="str">
        <f>Basic!B1</f>
        <v>Package P01 for Development of Pole Structures for 765 kV D/C Transmission Lines.</v>
      </c>
      <c r="B3" s="616"/>
      <c r="C3" s="616"/>
      <c r="D3" s="616"/>
      <c r="E3" s="616"/>
      <c r="F3" s="616"/>
      <c r="G3" s="616"/>
      <c r="H3" s="616"/>
      <c r="I3" s="616"/>
    </row>
    <row r="5" spans="1:9" ht="21.75" customHeight="1">
      <c r="A5" s="622" t="s">
        <v>352</v>
      </c>
      <c r="B5" s="622"/>
      <c r="C5" s="622"/>
      <c r="D5" s="622"/>
      <c r="E5" s="622"/>
      <c r="F5" s="622"/>
      <c r="G5" s="622"/>
      <c r="H5" s="622"/>
      <c r="I5" s="622"/>
    </row>
    <row r="7" spans="1:9" ht="16.5">
      <c r="A7" s="375" t="s">
        <v>554</v>
      </c>
      <c r="F7" s="376" t="s">
        <v>346</v>
      </c>
      <c r="G7" s="377"/>
    </row>
    <row r="8" spans="1:9" ht="33.75" customHeight="1">
      <c r="A8" s="623">
        <f>'Attach 3(JV)'!A8</f>
        <v>0</v>
      </c>
      <c r="B8" s="623"/>
      <c r="C8" s="623"/>
      <c r="D8" s="623"/>
      <c r="E8" s="623"/>
      <c r="F8" s="378" t="s">
        <v>348</v>
      </c>
      <c r="G8" s="379"/>
    </row>
    <row r="9" spans="1:9" ht="18" customHeight="1">
      <c r="A9" s="375" t="s">
        <v>555</v>
      </c>
      <c r="B9" s="624">
        <f>'Attach 3(JV)'!B9</f>
        <v>0</v>
      </c>
      <c r="C9" s="624"/>
      <c r="D9" s="624"/>
      <c r="F9" s="378" t="s">
        <v>350</v>
      </c>
      <c r="G9" s="379"/>
    </row>
    <row r="10" spans="1:9" ht="18" customHeight="1">
      <c r="A10" s="375" t="s">
        <v>556</v>
      </c>
      <c r="B10" s="625">
        <f>'Attach 3(JV)'!B10</f>
        <v>0</v>
      </c>
      <c r="C10" s="625"/>
      <c r="D10" s="625"/>
      <c r="F10" s="378" t="s">
        <v>176</v>
      </c>
      <c r="G10" s="379"/>
    </row>
    <row r="11" spans="1:9" ht="17.25" customHeight="1">
      <c r="B11" s="625">
        <f>'Attach 3(JV)'!B11</f>
        <v>0</v>
      </c>
      <c r="C11" s="625"/>
      <c r="D11" s="625"/>
      <c r="F11" s="378" t="s">
        <v>351</v>
      </c>
      <c r="G11" s="379"/>
    </row>
    <row r="12" spans="1:9">
      <c r="B12" s="787">
        <f>'Attach 3(JV)'!B12</f>
        <v>0</v>
      </c>
      <c r="C12" s="787"/>
      <c r="D12" s="787"/>
    </row>
    <row r="13" spans="1:9">
      <c r="A13" s="374" t="s">
        <v>341</v>
      </c>
    </row>
    <row r="15" spans="1:9" ht="27" customHeight="1">
      <c r="A15" s="638" t="s">
        <v>653</v>
      </c>
      <c r="B15" s="638"/>
      <c r="C15" s="638"/>
      <c r="D15" s="638"/>
      <c r="E15" s="638"/>
      <c r="F15" s="638"/>
      <c r="G15" s="638"/>
      <c r="H15" s="638"/>
      <c r="I15" s="638"/>
    </row>
    <row r="16" spans="1:9" ht="9.75" hidden="1" customHeight="1"/>
    <row r="17" spans="1:10" ht="36.75" hidden="1" customHeight="1">
      <c r="A17" s="639"/>
      <c r="B17" s="639"/>
      <c r="C17" s="639"/>
      <c r="D17" s="639"/>
      <c r="E17" s="639"/>
      <c r="F17" s="639"/>
      <c r="G17" s="639"/>
      <c r="H17" s="639"/>
      <c r="I17" s="640"/>
      <c r="J17" s="507">
        <f>+'Names of Bidder'!G9</f>
        <v>0</v>
      </c>
    </row>
    <row r="18" spans="1:10" ht="17.25" hidden="1" customHeight="1">
      <c r="A18" s="380"/>
      <c r="B18" s="641"/>
      <c r="C18" s="641"/>
      <c r="D18" s="641"/>
      <c r="E18" s="641"/>
      <c r="F18" s="641"/>
      <c r="G18" s="641"/>
      <c r="H18" s="641"/>
      <c r="I18" s="641"/>
    </row>
    <row r="19" spans="1:10" ht="25.5" hidden="1" customHeight="1">
      <c r="A19" s="641"/>
      <c r="B19" s="641"/>
      <c r="C19" s="641"/>
      <c r="D19" s="641"/>
      <c r="E19" s="641"/>
      <c r="F19" s="641"/>
      <c r="G19" s="641"/>
      <c r="H19" s="641"/>
      <c r="I19" s="641"/>
    </row>
    <row r="20" spans="1:10" ht="12.75" hidden="1" customHeight="1">
      <c r="A20" s="381"/>
      <c r="B20" s="381"/>
      <c r="C20" s="381"/>
      <c r="D20" s="381"/>
      <c r="E20" s="381"/>
      <c r="F20" s="381"/>
      <c r="G20" s="381"/>
      <c r="H20" s="381"/>
      <c r="I20" s="381"/>
    </row>
    <row r="21" spans="1:10" ht="26.25" hidden="1" customHeight="1">
      <c r="A21" s="637"/>
      <c r="B21" s="637"/>
      <c r="C21" s="637"/>
      <c r="D21" s="637"/>
      <c r="E21" s="637"/>
      <c r="F21" s="637"/>
      <c r="G21" s="637"/>
      <c r="H21" s="637"/>
      <c r="I21" s="637"/>
      <c r="J21" s="382"/>
    </row>
    <row r="22" spans="1:10" ht="26.25" hidden="1" customHeight="1">
      <c r="A22" s="383"/>
      <c r="B22" s="637"/>
      <c r="C22" s="637"/>
      <c r="D22" s="637"/>
      <c r="E22" s="637"/>
      <c r="F22" s="637"/>
      <c r="G22" s="637"/>
      <c r="H22" s="637"/>
      <c r="I22" s="637"/>
      <c r="J22" s="382"/>
    </row>
    <row r="23" spans="1:10" ht="26.25" hidden="1" customHeight="1">
      <c r="A23" s="384"/>
      <c r="B23" s="635"/>
      <c r="C23" s="635"/>
      <c r="D23" s="635"/>
      <c r="E23" s="635"/>
      <c r="F23" s="635"/>
      <c r="G23" s="635"/>
      <c r="H23" s="635"/>
      <c r="I23" s="635"/>
    </row>
    <row r="24" spans="1:10" ht="26.25" hidden="1" customHeight="1">
      <c r="A24" s="384"/>
      <c r="B24" s="635"/>
      <c r="C24" s="635"/>
      <c r="D24" s="635"/>
      <c r="E24" s="635"/>
      <c r="F24" s="635"/>
      <c r="G24" s="635"/>
      <c r="H24" s="635"/>
      <c r="I24" s="635"/>
    </row>
    <row r="25" spans="1:10" ht="41.25" hidden="1" customHeight="1">
      <c r="A25" s="384"/>
      <c r="B25" s="635"/>
      <c r="C25" s="635"/>
      <c r="D25" s="635"/>
      <c r="E25" s="635"/>
      <c r="F25" s="635"/>
      <c r="G25" s="635"/>
      <c r="H25" s="635"/>
      <c r="I25" s="635"/>
    </row>
    <row r="26" spans="1:10" ht="9.75" hidden="1" customHeight="1">
      <c r="A26" s="384"/>
      <c r="B26" s="382"/>
      <c r="C26" s="382"/>
      <c r="D26" s="382"/>
      <c r="E26" s="382"/>
      <c r="F26" s="382"/>
      <c r="G26" s="382"/>
      <c r="H26" s="382"/>
      <c r="I26" s="382"/>
      <c r="J26" s="382"/>
    </row>
    <row r="27" spans="1:10" ht="25.5" hidden="1" customHeight="1">
      <c r="A27" s="383"/>
      <c r="B27" s="636"/>
      <c r="C27" s="636"/>
      <c r="D27" s="636"/>
      <c r="E27" s="636"/>
      <c r="F27" s="636"/>
      <c r="G27" s="636"/>
      <c r="H27" s="636"/>
      <c r="I27" s="636"/>
      <c r="J27" s="382"/>
    </row>
    <row r="28" spans="1:10" ht="24.75" hidden="1" customHeight="1">
      <c r="A28" s="384"/>
      <c r="B28" s="637"/>
      <c r="C28" s="637"/>
      <c r="D28" s="637"/>
      <c r="E28" s="637"/>
      <c r="F28" s="637"/>
      <c r="G28" s="637"/>
      <c r="H28" s="637"/>
      <c r="I28" s="637"/>
      <c r="J28" s="382"/>
    </row>
    <row r="29" spans="1:10" ht="24.75" hidden="1" customHeight="1">
      <c r="A29" s="384"/>
      <c r="B29" s="637"/>
      <c r="C29" s="637"/>
      <c r="D29" s="637"/>
      <c r="E29" s="637"/>
      <c r="F29" s="637"/>
      <c r="G29" s="637"/>
      <c r="H29" s="637"/>
      <c r="I29" s="637"/>
      <c r="J29" s="382"/>
    </row>
    <row r="30" spans="1:10" ht="20.25" hidden="1" customHeight="1">
      <c r="A30" s="382"/>
      <c r="B30" s="788"/>
      <c r="C30" s="788"/>
      <c r="D30" s="788"/>
      <c r="E30" s="788"/>
      <c r="F30" s="788"/>
      <c r="G30" s="788"/>
      <c r="H30" s="788"/>
      <c r="I30" s="788"/>
      <c r="J30" s="382"/>
    </row>
    <row r="31" spans="1:10" ht="14.25" hidden="1" customHeight="1">
      <c r="A31" s="382"/>
      <c r="B31" s="472"/>
      <c r="C31" s="472"/>
      <c r="D31" s="472"/>
      <c r="E31" s="472"/>
      <c r="F31" s="472"/>
      <c r="G31" s="472"/>
      <c r="H31" s="472"/>
      <c r="I31" s="472"/>
      <c r="J31" s="382"/>
    </row>
    <row r="32" spans="1:10" s="387" customFormat="1" ht="24.75" hidden="1" customHeight="1">
      <c r="A32" s="385"/>
      <c r="B32" s="642"/>
      <c r="C32" s="642"/>
      <c r="D32" s="642"/>
      <c r="E32" s="642"/>
      <c r="F32" s="642"/>
      <c r="G32" s="642"/>
      <c r="H32" s="642"/>
      <c r="I32" s="642"/>
      <c r="J32" s="386"/>
    </row>
    <row r="33" spans="1:12" ht="24" hidden="1" customHeight="1">
      <c r="A33" s="382"/>
      <c r="B33" s="636"/>
      <c r="C33" s="636"/>
      <c r="D33" s="636"/>
      <c r="E33" s="636"/>
      <c r="F33" s="636"/>
      <c r="G33" s="636"/>
      <c r="H33" s="636"/>
      <c r="I33" s="636"/>
      <c r="J33" s="382"/>
    </row>
    <row r="34" spans="1:12" ht="54" hidden="1" customHeight="1">
      <c r="A34" s="382"/>
      <c r="B34" s="637"/>
      <c r="C34" s="637"/>
      <c r="D34" s="637"/>
      <c r="E34" s="637"/>
      <c r="F34" s="637"/>
      <c r="G34" s="637"/>
      <c r="H34" s="637"/>
      <c r="I34" s="637"/>
      <c r="J34" s="382"/>
    </row>
    <row r="35" spans="1:12" hidden="1"/>
    <row r="36" spans="1:12" ht="19.5" hidden="1" customHeight="1">
      <c r="A36" s="646"/>
      <c r="B36" s="648"/>
      <c r="C36" s="649"/>
      <c r="D36" s="648"/>
      <c r="E36" s="652"/>
      <c r="F36" s="648"/>
      <c r="G36" s="652"/>
      <c r="H36" s="648"/>
      <c r="I36" s="652"/>
      <c r="J36" s="382"/>
      <c r="K36" s="374">
        <f>J17</f>
        <v>0</v>
      </c>
      <c r="L36" s="374">
        <f>+'Names of Bidder'!D10</f>
        <v>1</v>
      </c>
    </row>
    <row r="37" spans="1:12" ht="20.25" hidden="1" customHeight="1">
      <c r="A37" s="647"/>
      <c r="B37" s="650"/>
      <c r="C37" s="651"/>
      <c r="D37" s="650"/>
      <c r="E37" s="653"/>
      <c r="F37" s="650"/>
      <c r="G37" s="653"/>
      <c r="H37" s="650"/>
      <c r="I37" s="653"/>
      <c r="J37" s="382"/>
    </row>
    <row r="38" spans="1:12" ht="30.75" hidden="1" customHeight="1">
      <c r="A38" s="388"/>
      <c r="B38" s="643"/>
      <c r="C38" s="643"/>
      <c r="D38" s="643"/>
      <c r="E38" s="643"/>
      <c r="F38" s="644"/>
      <c r="G38" s="645"/>
      <c r="H38" s="644"/>
      <c r="I38" s="645"/>
      <c r="J38" s="382"/>
    </row>
    <row r="39" spans="1:12" ht="15.75" hidden="1" customHeight="1">
      <c r="A39" s="654"/>
      <c r="B39" s="657"/>
      <c r="C39" s="658"/>
      <c r="D39" s="663"/>
      <c r="E39" s="664"/>
      <c r="F39" s="665"/>
      <c r="G39" s="666"/>
      <c r="H39" s="664"/>
      <c r="I39" s="664"/>
      <c r="J39" s="382"/>
    </row>
    <row r="40" spans="1:12" ht="15.75" hidden="1" customHeight="1">
      <c r="A40" s="655"/>
      <c r="B40" s="659"/>
      <c r="C40" s="660"/>
      <c r="D40" s="663"/>
      <c r="E40" s="664"/>
      <c r="F40" s="664"/>
      <c r="G40" s="664"/>
      <c r="H40" s="664"/>
      <c r="I40" s="664"/>
      <c r="J40" s="382"/>
    </row>
    <row r="41" spans="1:12" ht="25.5" hidden="1" customHeight="1">
      <c r="A41" s="656"/>
      <c r="B41" s="661"/>
      <c r="C41" s="662"/>
      <c r="D41" s="663"/>
      <c r="E41" s="664"/>
      <c r="F41" s="664"/>
      <c r="G41" s="664"/>
      <c r="H41" s="664"/>
      <c r="I41" s="664"/>
      <c r="J41" s="382"/>
    </row>
    <row r="42" spans="1:12" ht="18.75" hidden="1" customHeight="1">
      <c r="A42" s="388"/>
      <c r="B42" s="643"/>
      <c r="C42" s="643"/>
      <c r="D42" s="663"/>
      <c r="E42" s="664"/>
      <c r="F42" s="663"/>
      <c r="G42" s="664"/>
      <c r="H42" s="663"/>
      <c r="I42" s="664"/>
      <c r="J42" s="382"/>
    </row>
    <row r="43" spans="1:12" ht="20.25" hidden="1" customHeight="1">
      <c r="A43" s="388"/>
      <c r="B43" s="643"/>
      <c r="C43" s="643"/>
      <c r="D43" s="663"/>
      <c r="E43" s="664"/>
      <c r="F43" s="664"/>
      <c r="G43" s="664"/>
      <c r="H43" s="664"/>
      <c r="I43" s="664"/>
      <c r="J43" s="382"/>
    </row>
    <row r="44" spans="1:12" ht="19.5" hidden="1" customHeight="1">
      <c r="A44" s="389"/>
      <c r="B44" s="643"/>
      <c r="C44" s="643"/>
      <c r="D44" s="663"/>
      <c r="E44" s="664"/>
      <c r="F44" s="664"/>
      <c r="G44" s="664"/>
      <c r="H44" s="664"/>
      <c r="I44" s="664"/>
    </row>
    <row r="45" spans="1:12" ht="51.75" hidden="1" customHeight="1">
      <c r="A45" s="388"/>
      <c r="B45" s="643"/>
      <c r="C45" s="643"/>
      <c r="D45" s="663"/>
      <c r="E45" s="664"/>
      <c r="F45" s="664"/>
      <c r="G45" s="664"/>
      <c r="H45" s="664"/>
      <c r="I45" s="664"/>
      <c r="J45" s="382"/>
    </row>
    <row r="46" spans="1:12" ht="49.5" hidden="1" customHeight="1">
      <c r="A46" s="388"/>
      <c r="B46" s="643"/>
      <c r="C46" s="643"/>
      <c r="D46" s="663"/>
      <c r="E46" s="664"/>
      <c r="F46" s="664"/>
      <c r="G46" s="664"/>
      <c r="H46" s="664"/>
      <c r="I46" s="664"/>
      <c r="J46" s="382"/>
    </row>
    <row r="47" spans="1:12" ht="18" hidden="1" customHeight="1">
      <c r="A47" s="388"/>
      <c r="B47" s="643"/>
      <c r="C47" s="643"/>
      <c r="D47" s="663"/>
      <c r="E47" s="664"/>
      <c r="F47" s="664"/>
      <c r="G47" s="664"/>
      <c r="H47" s="664"/>
      <c r="I47" s="664"/>
      <c r="J47" s="382"/>
    </row>
    <row r="48" spans="1:12" ht="18" hidden="1" customHeight="1">
      <c r="A48" s="390"/>
      <c r="B48" s="391"/>
      <c r="C48" s="392"/>
      <c r="D48" s="663"/>
      <c r="E48" s="664"/>
      <c r="F48" s="664"/>
      <c r="G48" s="664"/>
      <c r="H48" s="664"/>
      <c r="I48" s="664"/>
      <c r="J48" s="382"/>
    </row>
    <row r="49" spans="1:24" ht="18" hidden="1" customHeight="1">
      <c r="A49" s="390"/>
      <c r="B49" s="391"/>
      <c r="C49" s="392"/>
      <c r="D49" s="663"/>
      <c r="E49" s="664"/>
      <c r="F49" s="664"/>
      <c r="G49" s="664"/>
      <c r="H49" s="664"/>
      <c r="I49" s="664"/>
      <c r="J49" s="382"/>
    </row>
    <row r="50" spans="1:24" ht="18" hidden="1" customHeight="1">
      <c r="A50" s="393"/>
      <c r="B50" s="391"/>
      <c r="C50" s="394"/>
      <c r="D50" s="667"/>
      <c r="E50" s="668"/>
      <c r="F50" s="668"/>
      <c r="G50" s="668"/>
      <c r="H50" s="668"/>
      <c r="I50" s="668"/>
    </row>
    <row r="51" spans="1:24" ht="35.25" hidden="1" customHeight="1">
      <c r="A51" s="382"/>
      <c r="B51" s="746"/>
      <c r="C51" s="746"/>
      <c r="D51" s="746"/>
      <c r="E51" s="746"/>
      <c r="F51" s="746"/>
      <c r="G51" s="746"/>
      <c r="H51" s="746"/>
      <c r="I51" s="746"/>
      <c r="J51" s="382"/>
    </row>
    <row r="52" spans="1:24" ht="13.5" hidden="1" customHeight="1">
      <c r="A52" s="382"/>
      <c r="B52" s="473"/>
      <c r="C52" s="473"/>
      <c r="D52" s="473"/>
      <c r="E52" s="473"/>
      <c r="F52" s="473"/>
      <c r="G52" s="473"/>
      <c r="H52" s="473"/>
      <c r="I52" s="473"/>
      <c r="J52" s="382"/>
    </row>
    <row r="53" spans="1:24" ht="20.25" hidden="1" customHeight="1">
      <c r="A53" s="395"/>
      <c r="B53" s="673"/>
      <c r="C53" s="673"/>
      <c r="D53" s="673"/>
      <c r="E53" s="673"/>
      <c r="F53" s="673"/>
      <c r="G53" s="673"/>
      <c r="H53" s="673"/>
      <c r="I53" s="673"/>
      <c r="J53" s="382"/>
    </row>
    <row r="54" spans="1:24" ht="9.75" hidden="1" customHeight="1">
      <c r="A54" s="382"/>
      <c r="B54" s="382"/>
      <c r="C54" s="382"/>
      <c r="D54" s="382"/>
      <c r="E54" s="382"/>
      <c r="F54" s="382"/>
      <c r="G54" s="382"/>
      <c r="H54" s="382"/>
      <c r="I54" s="382"/>
      <c r="J54" s="382"/>
    </row>
    <row r="55" spans="1:24" ht="26.25" hidden="1" customHeight="1">
      <c r="A55" s="396"/>
      <c r="B55" s="642"/>
      <c r="C55" s="642"/>
      <c r="D55" s="642"/>
      <c r="E55" s="642"/>
      <c r="F55" s="642"/>
      <c r="G55" s="642"/>
      <c r="H55" s="642"/>
      <c r="I55" s="642"/>
      <c r="J55" s="382"/>
    </row>
    <row r="56" spans="1:24" ht="202.5" hidden="1" customHeight="1">
      <c r="A56" s="397"/>
      <c r="B56" s="674"/>
      <c r="C56" s="674"/>
      <c r="D56" s="674"/>
      <c r="E56" s="674"/>
      <c r="F56" s="674"/>
      <c r="G56" s="674"/>
      <c r="H56" s="674"/>
      <c r="I56" s="674"/>
      <c r="J56" s="382"/>
    </row>
    <row r="57" spans="1:24" ht="56.25" hidden="1" customHeight="1">
      <c r="A57" s="398"/>
      <c r="B57" s="789"/>
      <c r="C57" s="790"/>
      <c r="D57" s="790"/>
      <c r="E57" s="790"/>
      <c r="F57" s="790"/>
      <c r="G57" s="790"/>
      <c r="H57" s="790"/>
      <c r="I57" s="791"/>
      <c r="J57" s="382"/>
    </row>
    <row r="58" spans="1:24" ht="27.75" hidden="1" customHeight="1">
      <c r="A58" s="398"/>
      <c r="B58" s="474"/>
      <c r="C58" s="475"/>
      <c r="D58" s="475"/>
      <c r="E58" s="475"/>
      <c r="F58" s="475"/>
      <c r="G58" s="475"/>
      <c r="H58" s="475"/>
      <c r="I58" s="476"/>
      <c r="J58" s="382"/>
    </row>
    <row r="59" spans="1:24" ht="18.75" hidden="1" customHeight="1">
      <c r="A59" s="675"/>
      <c r="B59" s="676"/>
      <c r="C59" s="676"/>
      <c r="D59" s="676"/>
      <c r="E59" s="676"/>
      <c r="F59" s="676"/>
      <c r="G59" s="676"/>
      <c r="H59" s="676"/>
      <c r="I59" s="677"/>
    </row>
    <row r="60" spans="1:24" ht="24.75" hidden="1" customHeight="1">
      <c r="B60" s="678"/>
      <c r="C60" s="679"/>
      <c r="D60" s="679"/>
      <c r="E60" s="679"/>
      <c r="F60" s="679"/>
      <c r="G60" s="679"/>
      <c r="H60" s="679"/>
      <c r="I60" s="680"/>
    </row>
    <row r="61" spans="1:24" ht="27" hidden="1" customHeight="1">
      <c r="A61" s="382"/>
      <c r="B61" s="681"/>
      <c r="C61" s="681"/>
      <c r="D61" s="681"/>
      <c r="E61" s="681"/>
      <c r="F61" s="681"/>
      <c r="G61" s="681"/>
      <c r="H61" s="681"/>
      <c r="I61" s="681"/>
      <c r="J61" s="382"/>
    </row>
    <row r="62" spans="1:24" ht="38.25" hidden="1" customHeight="1">
      <c r="A62" s="400"/>
      <c r="B62" s="682"/>
      <c r="C62" s="682"/>
      <c r="D62" s="682"/>
      <c r="E62" s="682"/>
      <c r="F62" s="669"/>
      <c r="G62" s="669"/>
      <c r="H62" s="669"/>
      <c r="I62" s="669"/>
      <c r="J62" s="401">
        <f>K36</f>
        <v>0</v>
      </c>
      <c r="K62" s="401">
        <f>'Attach 3(JV)'!B9</f>
        <v>0</v>
      </c>
      <c r="L62" s="401"/>
      <c r="M62" s="401"/>
      <c r="N62" s="401"/>
      <c r="O62" s="401"/>
      <c r="P62" s="401"/>
      <c r="Q62" s="401"/>
      <c r="R62" s="401"/>
      <c r="S62" s="401"/>
      <c r="T62" s="401"/>
      <c r="U62" s="401"/>
      <c r="V62" s="401"/>
      <c r="W62" s="401"/>
      <c r="X62" s="401"/>
    </row>
    <row r="63" spans="1:24" ht="21.75" hidden="1" customHeight="1">
      <c r="A63" s="402"/>
      <c r="B63" s="670"/>
      <c r="C63" s="670"/>
      <c r="D63" s="670"/>
      <c r="E63" s="670"/>
      <c r="F63" s="671"/>
      <c r="G63" s="671"/>
      <c r="H63" s="671"/>
      <c r="I63" s="671"/>
      <c r="J63" s="401"/>
      <c r="K63" s="401" t="str">
        <f>'Attach 3(JV)'!B17</f>
        <v/>
      </c>
      <c r="L63" s="401"/>
      <c r="M63" s="401"/>
      <c r="N63" s="401"/>
      <c r="O63" s="401"/>
      <c r="P63" s="401"/>
      <c r="Q63" s="401"/>
      <c r="R63" s="401"/>
      <c r="S63" s="401"/>
      <c r="T63" s="401"/>
      <c r="U63" s="401"/>
      <c r="V63" s="401"/>
      <c r="W63" s="401"/>
      <c r="X63" s="401"/>
    </row>
    <row r="64" spans="1:24" ht="44.25" hidden="1" customHeight="1">
      <c r="A64" s="403"/>
      <c r="B64" s="684"/>
      <c r="C64" s="684"/>
      <c r="D64" s="684"/>
      <c r="E64" s="684"/>
      <c r="F64" s="685"/>
      <c r="G64" s="685"/>
      <c r="H64" s="685"/>
      <c r="I64" s="685"/>
      <c r="J64" s="378"/>
      <c r="K64" s="378"/>
      <c r="L64" s="378"/>
      <c r="M64" s="378"/>
      <c r="N64" s="378"/>
      <c r="O64" s="378"/>
      <c r="P64" s="378"/>
      <c r="Q64" s="378"/>
      <c r="R64" s="378"/>
      <c r="S64" s="378"/>
      <c r="T64" s="378"/>
      <c r="U64" s="378"/>
      <c r="V64" s="378"/>
      <c r="W64" s="378"/>
      <c r="X64" s="378"/>
    </row>
    <row r="65" spans="1:24" ht="14.25" hidden="1" customHeight="1">
      <c r="A65" s="404"/>
      <c r="B65" s="675"/>
      <c r="C65" s="676"/>
      <c r="D65" s="676"/>
      <c r="E65" s="676"/>
      <c r="F65" s="676"/>
      <c r="G65" s="676"/>
      <c r="H65" s="676"/>
      <c r="I65" s="677"/>
      <c r="J65" s="378"/>
      <c r="K65" s="378"/>
      <c r="L65" s="378"/>
      <c r="M65" s="378"/>
      <c r="N65" s="378"/>
      <c r="O65" s="378"/>
      <c r="P65" s="378"/>
      <c r="Q65" s="378"/>
      <c r="R65" s="378"/>
      <c r="S65" s="378"/>
      <c r="T65" s="378"/>
      <c r="U65" s="378"/>
      <c r="V65" s="378"/>
      <c r="W65" s="378"/>
      <c r="X65" s="378"/>
    </row>
    <row r="66" spans="1:24" ht="42" hidden="1" customHeight="1">
      <c r="A66" s="403"/>
      <c r="B66" s="684"/>
      <c r="C66" s="684"/>
      <c r="D66" s="684"/>
      <c r="E66" s="684"/>
      <c r="F66" s="685"/>
      <c r="G66" s="685"/>
      <c r="H66" s="685"/>
      <c r="I66" s="685"/>
      <c r="J66" s="378"/>
      <c r="K66" s="378"/>
      <c r="L66" s="378"/>
      <c r="M66" s="378"/>
      <c r="N66" s="378"/>
      <c r="O66" s="378"/>
      <c r="P66" s="378"/>
      <c r="Q66" s="378"/>
      <c r="R66" s="378"/>
      <c r="S66" s="378"/>
      <c r="T66" s="378"/>
      <c r="U66" s="378"/>
      <c r="V66" s="378"/>
      <c r="W66" s="378"/>
      <c r="X66" s="378"/>
    </row>
    <row r="67" spans="1:24" ht="14.25" hidden="1" customHeight="1">
      <c r="A67" s="404"/>
      <c r="B67" s="796"/>
      <c r="C67" s="797"/>
      <c r="D67" s="797"/>
      <c r="E67" s="797"/>
      <c r="F67" s="797"/>
      <c r="G67" s="797"/>
      <c r="H67" s="797"/>
      <c r="I67" s="798"/>
      <c r="J67" s="378"/>
      <c r="K67" s="378"/>
      <c r="L67" s="378"/>
      <c r="M67" s="378"/>
      <c r="N67" s="378"/>
      <c r="O67" s="378"/>
      <c r="P67" s="378"/>
      <c r="Q67" s="378"/>
      <c r="R67" s="378"/>
      <c r="S67" s="378"/>
      <c r="T67" s="378"/>
      <c r="U67" s="378"/>
      <c r="V67" s="378"/>
      <c r="W67" s="378"/>
      <c r="X67" s="378"/>
    </row>
    <row r="68" spans="1:24" ht="23.25" hidden="1" customHeight="1">
      <c r="A68" s="683"/>
      <c r="B68" s="684"/>
      <c r="C68" s="684"/>
      <c r="D68" s="684"/>
      <c r="E68" s="684"/>
      <c r="F68" s="672"/>
      <c r="G68" s="672"/>
      <c r="H68" s="672"/>
      <c r="I68" s="672"/>
      <c r="J68" s="378"/>
      <c r="K68" s="378"/>
      <c r="L68" s="378"/>
      <c r="M68" s="378"/>
      <c r="N68" s="378"/>
      <c r="O68" s="378"/>
      <c r="P68" s="378"/>
      <c r="Q68" s="378"/>
      <c r="R68" s="378"/>
      <c r="S68" s="378"/>
      <c r="T68" s="378"/>
      <c r="U68" s="378"/>
      <c r="V68" s="378"/>
      <c r="W68" s="378"/>
      <c r="X68" s="378"/>
    </row>
    <row r="69" spans="1:24" ht="21" hidden="1" customHeight="1">
      <c r="A69" s="683"/>
      <c r="B69" s="684"/>
      <c r="C69" s="684"/>
      <c r="D69" s="684"/>
      <c r="E69" s="684"/>
      <c r="F69" s="672"/>
      <c r="G69" s="672"/>
      <c r="H69" s="672"/>
      <c r="I69" s="672"/>
      <c r="J69" s="378"/>
      <c r="K69" s="378"/>
      <c r="L69" s="378"/>
      <c r="M69" s="378"/>
      <c r="N69" s="378"/>
      <c r="O69" s="378"/>
      <c r="P69" s="378"/>
      <c r="Q69" s="378"/>
      <c r="R69" s="378"/>
      <c r="S69" s="378"/>
      <c r="T69" s="378"/>
      <c r="U69" s="378"/>
      <c r="V69" s="378"/>
      <c r="W69" s="378"/>
      <c r="X69" s="378"/>
    </row>
    <row r="70" spans="1:24" ht="20.25" hidden="1" customHeight="1">
      <c r="A70" s="683"/>
      <c r="B70" s="684"/>
      <c r="C70" s="684"/>
      <c r="D70" s="684"/>
      <c r="E70" s="684"/>
      <c r="F70" s="672"/>
      <c r="G70" s="672"/>
      <c r="H70" s="672"/>
      <c r="I70" s="672"/>
      <c r="J70" s="378"/>
      <c r="K70" s="378"/>
      <c r="L70" s="378"/>
      <c r="M70" s="378"/>
      <c r="N70" s="378"/>
      <c r="O70" s="378"/>
      <c r="P70" s="378"/>
      <c r="Q70" s="378"/>
      <c r="R70" s="378"/>
      <c r="S70" s="378"/>
      <c r="T70" s="378"/>
      <c r="U70" s="378"/>
      <c r="V70" s="378"/>
      <c r="W70" s="378"/>
      <c r="X70" s="378"/>
    </row>
    <row r="71" spans="1:24" ht="21" hidden="1" customHeight="1">
      <c r="A71" s="683"/>
      <c r="B71" s="684"/>
      <c r="C71" s="684"/>
      <c r="D71" s="684"/>
      <c r="E71" s="684"/>
      <c r="F71" s="672"/>
      <c r="G71" s="672"/>
      <c r="H71" s="672"/>
      <c r="I71" s="672"/>
      <c r="J71" s="378"/>
      <c r="K71" s="378"/>
      <c r="L71" s="378"/>
      <c r="M71" s="378"/>
      <c r="N71" s="378"/>
      <c r="O71" s="378"/>
      <c r="P71" s="378"/>
      <c r="Q71" s="378"/>
      <c r="R71" s="378"/>
      <c r="S71" s="378"/>
      <c r="T71" s="378"/>
      <c r="U71" s="378"/>
      <c r="V71" s="378"/>
      <c r="W71" s="378"/>
      <c r="X71" s="378"/>
    </row>
    <row r="72" spans="1:24" ht="24.95" hidden="1" customHeight="1">
      <c r="A72" s="799"/>
      <c r="E72" s="406"/>
      <c r="F72" s="685"/>
      <c r="G72" s="685"/>
      <c r="H72" s="685"/>
      <c r="I72" s="685"/>
      <c r="J72" s="378"/>
      <c r="K72" s="378"/>
      <c r="L72" s="378"/>
      <c r="M72" s="378"/>
      <c r="N72" s="378"/>
      <c r="O72" s="378"/>
      <c r="P72" s="378"/>
      <c r="Q72" s="378"/>
      <c r="R72" s="378"/>
      <c r="S72" s="378"/>
      <c r="T72" s="378"/>
      <c r="U72" s="378"/>
      <c r="V72" s="378"/>
      <c r="W72" s="378"/>
      <c r="X72" s="378"/>
    </row>
    <row r="73" spans="1:24" ht="24.95" hidden="1" customHeight="1">
      <c r="A73" s="800"/>
      <c r="E73" s="406"/>
      <c r="F73" s="685"/>
      <c r="G73" s="685"/>
      <c r="H73" s="685"/>
      <c r="I73" s="685"/>
      <c r="J73" s="378"/>
      <c r="K73" s="378"/>
      <c r="L73" s="378"/>
      <c r="M73" s="378"/>
      <c r="N73" s="378"/>
      <c r="O73" s="378"/>
      <c r="P73" s="378"/>
      <c r="Q73" s="378"/>
      <c r="R73" s="378"/>
      <c r="S73" s="378"/>
      <c r="T73" s="378"/>
      <c r="U73" s="378"/>
      <c r="V73" s="378"/>
      <c r="W73" s="378"/>
      <c r="X73" s="378"/>
    </row>
    <row r="74" spans="1:24" ht="24.95" hidden="1" customHeight="1">
      <c r="A74" s="801"/>
      <c r="B74" s="407"/>
      <c r="C74" s="407"/>
      <c r="D74" s="407"/>
      <c r="E74" s="408"/>
      <c r="F74" s="685"/>
      <c r="G74" s="685"/>
      <c r="H74" s="685"/>
      <c r="I74" s="685"/>
      <c r="J74" s="378"/>
      <c r="K74" s="378"/>
      <c r="L74" s="378"/>
      <c r="M74" s="378"/>
      <c r="N74" s="378"/>
      <c r="O74" s="378"/>
      <c r="P74" s="378"/>
      <c r="Q74" s="378"/>
      <c r="R74" s="378"/>
      <c r="S74" s="378"/>
      <c r="T74" s="378"/>
      <c r="U74" s="378"/>
      <c r="V74" s="378"/>
      <c r="W74" s="378"/>
      <c r="X74" s="378"/>
    </row>
    <row r="75" spans="1:24" ht="16.5" hidden="1" customHeight="1">
      <c r="A75" s="805"/>
      <c r="B75" s="806"/>
      <c r="C75" s="806"/>
      <c r="D75" s="806"/>
      <c r="E75" s="806"/>
      <c r="F75" s="806"/>
      <c r="G75" s="806"/>
      <c r="H75" s="806"/>
      <c r="I75" s="807"/>
      <c r="J75" s="378"/>
      <c r="K75" s="378"/>
      <c r="L75" s="378"/>
      <c r="M75" s="378"/>
      <c r="N75" s="378"/>
      <c r="O75" s="378"/>
      <c r="P75" s="378"/>
      <c r="Q75" s="378"/>
      <c r="R75" s="378"/>
      <c r="S75" s="378"/>
      <c r="T75" s="378"/>
      <c r="U75" s="378"/>
      <c r="V75" s="378"/>
      <c r="W75" s="378"/>
      <c r="X75" s="378"/>
    </row>
    <row r="76" spans="1:24" ht="24.95" hidden="1" customHeight="1">
      <c r="A76" s="421"/>
      <c r="B76" s="813"/>
      <c r="C76" s="641"/>
      <c r="D76" s="641"/>
      <c r="E76" s="814"/>
      <c r="F76" s="410"/>
      <c r="G76" s="411"/>
      <c r="H76" s="410"/>
      <c r="I76" s="412"/>
      <c r="J76" s="378"/>
      <c r="K76" s="378"/>
      <c r="L76" s="378"/>
      <c r="M76" s="378"/>
      <c r="N76" s="378"/>
      <c r="O76" s="378"/>
      <c r="P76" s="378"/>
      <c r="Q76" s="378"/>
      <c r="R76" s="378"/>
      <c r="S76" s="378"/>
      <c r="T76" s="378"/>
      <c r="U76" s="378"/>
      <c r="V76" s="378"/>
      <c r="W76" s="378"/>
      <c r="X76" s="378"/>
    </row>
    <row r="77" spans="1:24" ht="36" hidden="1" customHeight="1">
      <c r="A77" s="405"/>
      <c r="B77" s="813"/>
      <c r="C77" s="641"/>
      <c r="D77" s="641"/>
      <c r="E77" s="814"/>
      <c r="F77" s="413"/>
      <c r="G77" s="414"/>
      <c r="H77" s="413"/>
      <c r="I77" s="415"/>
      <c r="J77" s="378"/>
      <c r="K77" s="378"/>
      <c r="L77" s="378"/>
      <c r="M77" s="378"/>
      <c r="N77" s="378"/>
      <c r="O77" s="378"/>
      <c r="P77" s="378"/>
      <c r="Q77" s="378"/>
      <c r="R77" s="378"/>
      <c r="S77" s="378"/>
      <c r="T77" s="378"/>
      <c r="U77" s="378"/>
      <c r="V77" s="378"/>
      <c r="W77" s="378"/>
      <c r="X77" s="378"/>
    </row>
    <row r="78" spans="1:24" ht="11.25" hidden="1" customHeight="1">
      <c r="A78" s="405"/>
      <c r="B78" s="416"/>
      <c r="C78" s="416"/>
      <c r="D78" s="416"/>
      <c r="E78" s="416"/>
      <c r="F78" s="794"/>
      <c r="G78" s="795"/>
      <c r="H78" s="794"/>
      <c r="I78" s="795"/>
      <c r="J78" s="378"/>
      <c r="K78" s="378"/>
      <c r="L78" s="378"/>
      <c r="M78" s="378"/>
      <c r="N78" s="378"/>
      <c r="O78" s="378"/>
      <c r="P78" s="378"/>
      <c r="Q78" s="378"/>
      <c r="R78" s="378"/>
      <c r="S78" s="378"/>
      <c r="T78" s="378"/>
      <c r="U78" s="378"/>
      <c r="V78" s="378"/>
      <c r="W78" s="378"/>
      <c r="X78" s="378"/>
    </row>
    <row r="79" spans="1:24" ht="0.75" hidden="1" customHeight="1">
      <c r="A79" s="405"/>
      <c r="B79" s="417"/>
      <c r="C79" s="417"/>
      <c r="D79" s="417"/>
      <c r="E79" s="417"/>
      <c r="F79" s="808"/>
      <c r="G79" s="809"/>
      <c r="H79" s="413"/>
      <c r="I79" s="415"/>
      <c r="J79" s="378"/>
      <c r="K79" s="378"/>
      <c r="L79" s="378"/>
      <c r="M79" s="378"/>
      <c r="N79" s="378"/>
      <c r="O79" s="378"/>
      <c r="P79" s="378"/>
      <c r="Q79" s="378"/>
      <c r="R79" s="378"/>
      <c r="S79" s="378"/>
      <c r="T79" s="378"/>
      <c r="U79" s="378"/>
      <c r="V79" s="378"/>
      <c r="W79" s="378"/>
      <c r="X79" s="378"/>
    </row>
    <row r="80" spans="1:24" ht="3.75" hidden="1" customHeight="1">
      <c r="A80" s="405"/>
      <c r="B80" s="418"/>
      <c r="C80" s="418"/>
      <c r="D80" s="418"/>
      <c r="E80" s="418"/>
      <c r="F80" s="792"/>
      <c r="G80" s="793"/>
      <c r="H80" s="792"/>
      <c r="I80" s="793"/>
      <c r="J80" s="378"/>
      <c r="K80" s="378"/>
      <c r="L80" s="378"/>
      <c r="M80" s="378"/>
      <c r="N80" s="378"/>
      <c r="O80" s="378"/>
      <c r="P80" s="378"/>
      <c r="Q80" s="378"/>
      <c r="R80" s="378"/>
      <c r="S80" s="378"/>
      <c r="T80" s="378"/>
      <c r="U80" s="378"/>
      <c r="V80" s="378"/>
      <c r="W80" s="378"/>
      <c r="X80" s="378"/>
    </row>
    <row r="81" spans="1:24" ht="38.25" hidden="1" customHeight="1">
      <c r="A81" s="419"/>
      <c r="B81" s="775"/>
      <c r="C81" s="775"/>
      <c r="D81" s="775"/>
      <c r="E81" s="776"/>
      <c r="F81" s="804"/>
      <c r="G81" s="802"/>
      <c r="H81" s="802"/>
      <c r="I81" s="803"/>
      <c r="J81" s="378"/>
      <c r="K81" s="378"/>
      <c r="L81" s="378"/>
      <c r="M81" s="378"/>
      <c r="N81" s="378"/>
      <c r="O81" s="378"/>
      <c r="P81" s="378"/>
      <c r="Q81" s="378"/>
      <c r="R81" s="378"/>
      <c r="S81" s="378"/>
      <c r="T81" s="378"/>
      <c r="U81" s="378"/>
      <c r="V81" s="378"/>
      <c r="W81" s="378"/>
      <c r="X81" s="378"/>
    </row>
    <row r="82" spans="1:24" ht="23.25" hidden="1" customHeight="1">
      <c r="A82" s="409"/>
      <c r="B82" s="699"/>
      <c r="C82" s="699"/>
      <c r="D82" s="699"/>
      <c r="E82" s="699"/>
      <c r="F82" s="704"/>
      <c r="G82" s="704"/>
      <c r="H82" s="704"/>
      <c r="I82" s="704"/>
      <c r="J82" s="378"/>
      <c r="K82" s="378"/>
      <c r="L82" s="378"/>
      <c r="M82" s="503"/>
      <c r="N82" s="378"/>
      <c r="O82" s="378"/>
      <c r="P82" s="378"/>
      <c r="Q82" s="378"/>
      <c r="R82" s="378"/>
      <c r="S82" s="378"/>
      <c r="T82" s="378"/>
      <c r="U82" s="378"/>
      <c r="V82" s="378"/>
      <c r="W82" s="378"/>
      <c r="X82" s="378"/>
    </row>
    <row r="83" spans="1:24" ht="24" hidden="1" customHeight="1">
      <c r="A83" s="409"/>
      <c r="B83" s="699"/>
      <c r="C83" s="699"/>
      <c r="D83" s="699"/>
      <c r="E83" s="699"/>
      <c r="F83" s="704"/>
      <c r="G83" s="704"/>
      <c r="H83" s="704"/>
      <c r="I83" s="704"/>
      <c r="J83" s="378"/>
      <c r="K83" s="378"/>
      <c r="L83" s="378"/>
      <c r="M83" s="378"/>
      <c r="N83" s="378"/>
      <c r="O83" s="378"/>
      <c r="P83" s="378"/>
      <c r="Q83" s="378"/>
      <c r="R83" s="378"/>
      <c r="S83" s="378"/>
      <c r="T83" s="378"/>
      <c r="U83" s="378"/>
      <c r="V83" s="378"/>
      <c r="W83" s="378"/>
      <c r="X83" s="378"/>
    </row>
    <row r="84" spans="1:24" ht="20.25" hidden="1" customHeight="1">
      <c r="A84" s="409"/>
      <c r="B84" s="699"/>
      <c r="C84" s="699"/>
      <c r="D84" s="699"/>
      <c r="E84" s="699"/>
      <c r="F84" s="704"/>
      <c r="G84" s="704"/>
      <c r="H84" s="704"/>
      <c r="I84" s="704"/>
      <c r="J84" s="378"/>
      <c r="K84" s="378"/>
      <c r="L84" s="378"/>
      <c r="M84" s="378"/>
      <c r="N84" s="378"/>
      <c r="O84" s="378"/>
      <c r="P84" s="378"/>
      <c r="Q84" s="378"/>
      <c r="R84" s="378"/>
      <c r="S84" s="378"/>
      <c r="T84" s="378"/>
      <c r="U84" s="378"/>
      <c r="V84" s="378"/>
      <c r="W84" s="378"/>
      <c r="X84" s="378"/>
    </row>
    <row r="85" spans="1:24" ht="40.5" hidden="1" customHeight="1">
      <c r="A85" s="480"/>
      <c r="B85" s="699"/>
      <c r="C85" s="699"/>
      <c r="D85" s="699"/>
      <c r="E85" s="700"/>
      <c r="F85" s="704"/>
      <c r="G85" s="704"/>
      <c r="H85" s="815"/>
      <c r="I85" s="816"/>
      <c r="J85" s="378"/>
      <c r="K85" s="378"/>
      <c r="L85" s="378"/>
      <c r="M85" s="378"/>
      <c r="N85" s="378"/>
      <c r="O85" s="378"/>
      <c r="P85" s="378"/>
      <c r="Q85" s="378"/>
      <c r="R85" s="378"/>
      <c r="S85" s="378"/>
      <c r="T85" s="378"/>
      <c r="U85" s="378"/>
      <c r="V85" s="378"/>
      <c r="W85" s="378"/>
      <c r="X85" s="378"/>
    </row>
    <row r="86" spans="1:24" ht="18.75" hidden="1" customHeight="1">
      <c r="A86" s="390"/>
      <c r="B86" s="698"/>
      <c r="C86" s="699"/>
      <c r="D86" s="699"/>
      <c r="E86" s="700"/>
      <c r="F86" s="804"/>
      <c r="G86" s="802"/>
      <c r="H86" s="802"/>
      <c r="I86" s="803"/>
      <c r="J86" s="378"/>
      <c r="K86" s="378"/>
      <c r="L86" s="378"/>
      <c r="M86" s="378"/>
      <c r="N86" s="378"/>
      <c r="O86" s="378"/>
      <c r="P86" s="378"/>
      <c r="Q86" s="378"/>
      <c r="R86" s="378"/>
      <c r="S86" s="378"/>
      <c r="T86" s="378"/>
      <c r="U86" s="378"/>
      <c r="V86" s="378"/>
      <c r="W86" s="378"/>
      <c r="X86" s="378"/>
    </row>
    <row r="87" spans="1:24" ht="82.5" hidden="1" customHeight="1">
      <c r="A87" s="421"/>
      <c r="B87" s="698"/>
      <c r="C87" s="699"/>
      <c r="D87" s="699"/>
      <c r="E87" s="700"/>
      <c r="F87" s="721"/>
      <c r="G87" s="722"/>
      <c r="H87" s="721"/>
      <c r="I87" s="722"/>
      <c r="J87" s="378"/>
      <c r="K87" s="378"/>
      <c r="L87" s="378"/>
      <c r="M87" s="378"/>
      <c r="N87" s="378"/>
      <c r="O87" s="378"/>
      <c r="P87" s="378"/>
      <c r="Q87" s="378"/>
      <c r="R87" s="378"/>
      <c r="S87" s="378"/>
      <c r="T87" s="378"/>
      <c r="U87" s="378"/>
      <c r="V87" s="378"/>
      <c r="W87" s="378"/>
      <c r="X87" s="378"/>
    </row>
    <row r="88" spans="1:24" ht="26.25" hidden="1" customHeight="1">
      <c r="A88" s="388"/>
      <c r="B88" s="698"/>
      <c r="C88" s="699"/>
      <c r="D88" s="699"/>
      <c r="E88" s="699"/>
      <c r="F88" s="704"/>
      <c r="G88" s="704"/>
      <c r="H88" s="704"/>
      <c r="I88" s="704"/>
      <c r="J88" s="378"/>
      <c r="K88" s="378"/>
      <c r="L88" s="378"/>
      <c r="M88" s="378"/>
      <c r="N88" s="378"/>
      <c r="O88" s="378"/>
      <c r="P88" s="378"/>
      <c r="Q88" s="378"/>
      <c r="R88" s="378"/>
      <c r="S88" s="378"/>
      <c r="T88" s="378"/>
      <c r="U88" s="378"/>
      <c r="V88" s="378"/>
      <c r="W88" s="378"/>
      <c r="X88" s="378"/>
    </row>
    <row r="89" spans="1:24" ht="43.5" hidden="1" customHeight="1">
      <c r="A89" s="388"/>
      <c r="B89" s="698"/>
      <c r="C89" s="699"/>
      <c r="D89" s="699"/>
      <c r="E89" s="699"/>
      <c r="F89" s="704"/>
      <c r="G89" s="704"/>
      <c r="H89" s="704"/>
      <c r="I89" s="704"/>
      <c r="J89" s="378"/>
      <c r="K89" s="378"/>
      <c r="L89" s="378"/>
      <c r="M89" s="378"/>
      <c r="N89" s="378"/>
      <c r="O89" s="378"/>
      <c r="P89" s="378"/>
      <c r="Q89" s="378"/>
      <c r="R89" s="378"/>
      <c r="S89" s="378"/>
      <c r="T89" s="378"/>
      <c r="U89" s="378"/>
      <c r="V89" s="378"/>
      <c r="W89" s="378"/>
      <c r="X89" s="378"/>
    </row>
    <row r="90" spans="1:24" ht="16.899999999999999" hidden="1" customHeight="1">
      <c r="A90" s="552"/>
      <c r="B90" s="552"/>
      <c r="C90" s="477"/>
      <c r="D90" s="477"/>
      <c r="E90" s="477"/>
      <c r="F90" s="477"/>
      <c r="G90" s="477"/>
      <c r="H90" s="477"/>
      <c r="I90" s="477"/>
      <c r="J90" s="378"/>
      <c r="K90" s="378"/>
      <c r="L90" s="378"/>
      <c r="M90" s="378"/>
      <c r="N90" s="378"/>
      <c r="O90" s="378"/>
      <c r="P90" s="378"/>
      <c r="Q90" s="378"/>
      <c r="R90" s="378"/>
      <c r="S90" s="378"/>
      <c r="T90" s="378"/>
      <c r="U90" s="378"/>
      <c r="V90" s="378"/>
      <c r="W90" s="378"/>
      <c r="X90" s="378"/>
    </row>
    <row r="91" spans="1:24" ht="16.899999999999999" hidden="1" customHeight="1">
      <c r="A91" s="552"/>
      <c r="B91" s="552"/>
      <c r="C91" s="477"/>
      <c r="D91" s="477"/>
      <c r="E91" s="477"/>
      <c r="F91" s="477"/>
      <c r="G91" s="477"/>
      <c r="H91" s="477"/>
      <c r="I91" s="477"/>
      <c r="J91" s="378"/>
      <c r="K91" s="378"/>
      <c r="L91" s="378"/>
      <c r="M91" s="378"/>
      <c r="N91" s="378"/>
      <c r="O91" s="378"/>
      <c r="P91" s="378"/>
      <c r="Q91" s="378"/>
      <c r="R91" s="378"/>
      <c r="S91" s="378"/>
      <c r="T91" s="378"/>
      <c r="U91" s="378"/>
      <c r="V91" s="378"/>
      <c r="W91" s="378"/>
      <c r="X91" s="378"/>
    </row>
    <row r="92" spans="1:24" ht="17.25" hidden="1" customHeight="1">
      <c r="A92" s="483"/>
      <c r="B92" s="810"/>
      <c r="C92" s="811"/>
      <c r="D92" s="811"/>
      <c r="E92" s="811"/>
      <c r="F92" s="811"/>
      <c r="G92" s="811"/>
      <c r="H92" s="811"/>
      <c r="I92" s="812"/>
      <c r="J92" s="378"/>
      <c r="K92" s="378"/>
      <c r="L92" s="378"/>
      <c r="M92" s="378"/>
      <c r="N92" s="378"/>
      <c r="O92" s="378"/>
      <c r="P92" s="378"/>
      <c r="Q92" s="378"/>
      <c r="R92" s="378"/>
      <c r="S92" s="378"/>
      <c r="T92" s="378"/>
      <c r="U92" s="378"/>
      <c r="V92" s="378"/>
      <c r="W92" s="378"/>
      <c r="X92" s="378"/>
    </row>
    <row r="93" spans="1:24" ht="42.75" hidden="1" customHeight="1">
      <c r="A93" s="484"/>
      <c r="B93" s="701"/>
      <c r="C93" s="702"/>
      <c r="D93" s="702"/>
      <c r="E93" s="702"/>
      <c r="F93" s="702"/>
      <c r="G93" s="702"/>
      <c r="H93" s="702"/>
      <c r="I93" s="703"/>
      <c r="J93" s="378"/>
      <c r="K93" s="378"/>
      <c r="L93" s="378"/>
      <c r="M93" s="378"/>
      <c r="N93" s="378"/>
      <c r="O93" s="378"/>
      <c r="P93" s="378"/>
      <c r="Q93" s="378"/>
      <c r="R93" s="378"/>
      <c r="S93" s="378"/>
      <c r="T93" s="378"/>
      <c r="U93" s="378"/>
      <c r="V93" s="378"/>
      <c r="W93" s="378"/>
      <c r="X93" s="378"/>
    </row>
    <row r="94" spans="1:24" ht="17.25" hidden="1" customHeight="1">
      <c r="A94" s="485"/>
      <c r="B94" s="482"/>
      <c r="C94" s="482"/>
      <c r="D94" s="482"/>
      <c r="E94" s="482"/>
      <c r="F94" s="482"/>
      <c r="G94" s="482"/>
      <c r="H94" s="482"/>
      <c r="I94" s="482"/>
      <c r="J94" s="378"/>
      <c r="K94" s="378"/>
      <c r="L94" s="378"/>
      <c r="M94" s="378"/>
      <c r="N94" s="378"/>
      <c r="O94" s="378"/>
      <c r="P94" s="378"/>
      <c r="Q94" s="378"/>
      <c r="R94" s="378"/>
      <c r="S94" s="378"/>
      <c r="T94" s="378"/>
      <c r="U94" s="378"/>
      <c r="V94" s="378"/>
      <c r="W94" s="378"/>
      <c r="X94" s="378"/>
    </row>
    <row r="95" spans="1:24" ht="54" hidden="1" customHeight="1">
      <c r="A95" s="484"/>
      <c r="B95" s="701"/>
      <c r="C95" s="702"/>
      <c r="D95" s="702"/>
      <c r="E95" s="702"/>
      <c r="F95" s="702"/>
      <c r="G95" s="702"/>
      <c r="H95" s="702"/>
      <c r="I95" s="703"/>
      <c r="J95" s="378"/>
      <c r="K95" s="378"/>
      <c r="L95" s="378"/>
      <c r="M95" s="378"/>
      <c r="N95" s="378"/>
      <c r="O95" s="378"/>
      <c r="P95" s="378"/>
      <c r="Q95" s="378"/>
      <c r="R95" s="378"/>
      <c r="S95" s="378"/>
      <c r="T95" s="378"/>
      <c r="U95" s="378"/>
      <c r="V95" s="378"/>
      <c r="W95" s="378"/>
      <c r="X95" s="378"/>
    </row>
    <row r="96" spans="1:24" ht="17.25" hidden="1" customHeight="1">
      <c r="A96" s="485"/>
      <c r="B96" s="482"/>
      <c r="C96" s="482"/>
      <c r="D96" s="482"/>
      <c r="E96" s="482"/>
      <c r="F96" s="482"/>
      <c r="G96" s="482"/>
      <c r="H96" s="482"/>
      <c r="I96" s="482"/>
      <c r="J96" s="378"/>
      <c r="K96" s="378"/>
      <c r="L96" s="378"/>
      <c r="M96" s="378"/>
      <c r="N96" s="378"/>
      <c r="O96" s="378"/>
      <c r="P96" s="378"/>
      <c r="Q96" s="378"/>
      <c r="R96" s="378"/>
      <c r="S96" s="378"/>
      <c r="T96" s="378"/>
      <c r="U96" s="378"/>
      <c r="V96" s="378"/>
      <c r="W96" s="378"/>
      <c r="X96" s="378"/>
    </row>
    <row r="97" spans="1:24" ht="104.25" hidden="1" customHeight="1">
      <c r="A97" s="484"/>
      <c r="B97" s="701"/>
      <c r="C97" s="702"/>
      <c r="D97" s="702"/>
      <c r="E97" s="702"/>
      <c r="F97" s="702"/>
      <c r="G97" s="702"/>
      <c r="H97" s="702"/>
      <c r="I97" s="703"/>
      <c r="J97" s="378"/>
      <c r="K97" s="378"/>
      <c r="L97" s="378"/>
      <c r="M97" s="378"/>
      <c r="N97" s="378"/>
      <c r="O97" s="378"/>
      <c r="P97" s="378"/>
      <c r="Q97" s="378"/>
      <c r="R97" s="378"/>
      <c r="S97" s="378"/>
      <c r="T97" s="378"/>
      <c r="U97" s="378"/>
      <c r="V97" s="378"/>
      <c r="W97" s="378"/>
      <c r="X97" s="378"/>
    </row>
    <row r="98" spans="1:24" ht="17.25" hidden="1" customHeight="1">
      <c r="A98" s="390"/>
      <c r="B98" s="481"/>
      <c r="C98" s="481"/>
      <c r="D98" s="481"/>
      <c r="E98" s="481"/>
      <c r="F98" s="481"/>
      <c r="G98" s="481"/>
      <c r="H98" s="481"/>
      <c r="I98" s="481"/>
      <c r="J98" s="378"/>
      <c r="K98" s="378"/>
      <c r="L98" s="378"/>
      <c r="M98" s="378"/>
      <c r="N98" s="378"/>
      <c r="O98" s="378"/>
      <c r="P98" s="378"/>
      <c r="Q98" s="378"/>
      <c r="R98" s="378"/>
      <c r="S98" s="378"/>
      <c r="T98" s="378"/>
      <c r="U98" s="378"/>
      <c r="V98" s="378"/>
      <c r="W98" s="378"/>
      <c r="X98" s="378"/>
    </row>
    <row r="99" spans="1:24" ht="117.75" hidden="1" customHeight="1">
      <c r="A99" s="484"/>
      <c r="B99" s="701"/>
      <c r="C99" s="702"/>
      <c r="D99" s="702"/>
      <c r="E99" s="702"/>
      <c r="F99" s="702"/>
      <c r="G99" s="702"/>
      <c r="H99" s="702"/>
      <c r="I99" s="703"/>
      <c r="J99" s="378"/>
      <c r="K99" s="378"/>
      <c r="L99" s="378"/>
      <c r="M99" s="378"/>
      <c r="N99" s="378"/>
      <c r="O99" s="378"/>
      <c r="P99" s="378"/>
      <c r="Q99" s="378"/>
      <c r="R99" s="378"/>
      <c r="S99" s="378"/>
      <c r="T99" s="378"/>
      <c r="U99" s="378"/>
      <c r="V99" s="378"/>
      <c r="W99" s="378"/>
      <c r="X99" s="378"/>
    </row>
    <row r="100" spans="1:24" ht="39.75" hidden="1" customHeight="1">
      <c r="A100" s="484"/>
      <c r="B100" s="701"/>
      <c r="C100" s="702"/>
      <c r="D100" s="702"/>
      <c r="E100" s="702"/>
      <c r="F100" s="702"/>
      <c r="G100" s="702"/>
      <c r="H100" s="702"/>
      <c r="I100" s="703"/>
      <c r="J100" s="378"/>
      <c r="K100" s="378"/>
      <c r="L100" s="378"/>
      <c r="M100" s="378"/>
      <c r="N100" s="378"/>
      <c r="O100" s="378"/>
      <c r="P100" s="378"/>
      <c r="Q100" s="378"/>
      <c r="R100" s="378"/>
      <c r="S100" s="378"/>
      <c r="T100" s="378"/>
      <c r="U100" s="378"/>
      <c r="V100" s="378"/>
      <c r="W100" s="378"/>
      <c r="X100" s="378"/>
    </row>
    <row r="101" spans="1:24" ht="38.25" hidden="1" customHeight="1">
      <c r="A101" s="484"/>
      <c r="B101" s="701"/>
      <c r="C101" s="702"/>
      <c r="D101" s="702"/>
      <c r="E101" s="702"/>
      <c r="F101" s="702"/>
      <c r="G101" s="702"/>
      <c r="H101" s="702"/>
      <c r="I101" s="703"/>
      <c r="J101" s="378"/>
      <c r="K101" s="378"/>
      <c r="L101" s="378"/>
      <c r="M101" s="378"/>
      <c r="N101" s="378"/>
      <c r="O101" s="378"/>
      <c r="P101" s="378"/>
      <c r="Q101" s="378"/>
      <c r="R101" s="378"/>
      <c r="S101" s="378"/>
      <c r="T101" s="378"/>
      <c r="U101" s="378"/>
      <c r="V101" s="378"/>
      <c r="W101" s="378"/>
      <c r="X101" s="378"/>
    </row>
    <row r="102" spans="1:24" ht="56.25" hidden="1" customHeight="1">
      <c r="A102" s="484"/>
      <c r="B102" s="701"/>
      <c r="C102" s="702"/>
      <c r="D102" s="702"/>
      <c r="E102" s="702"/>
      <c r="F102" s="702"/>
      <c r="G102" s="702"/>
      <c r="H102" s="702"/>
      <c r="I102" s="703"/>
      <c r="J102" s="378"/>
      <c r="K102" s="378"/>
      <c r="L102" s="378"/>
      <c r="M102" s="378"/>
      <c r="N102" s="378"/>
      <c r="O102" s="378"/>
      <c r="P102" s="378"/>
      <c r="Q102" s="378"/>
      <c r="R102" s="378"/>
      <c r="S102" s="378"/>
      <c r="T102" s="378"/>
      <c r="U102" s="378"/>
      <c r="V102" s="378"/>
      <c r="W102" s="378"/>
      <c r="X102" s="378"/>
    </row>
    <row r="103" spans="1:24" ht="22.5" hidden="1" customHeight="1">
      <c r="A103" s="484"/>
      <c r="B103" s="486"/>
      <c r="C103" s="486"/>
      <c r="D103" s="486"/>
      <c r="E103" s="486"/>
      <c r="F103" s="486"/>
      <c r="G103" s="486"/>
      <c r="H103" s="486"/>
      <c r="I103" s="486"/>
      <c r="J103" s="378"/>
      <c r="K103" s="378"/>
      <c r="L103" s="378"/>
      <c r="M103" s="378"/>
      <c r="N103" s="378"/>
      <c r="O103" s="378"/>
      <c r="P103" s="378"/>
      <c r="Q103" s="378"/>
      <c r="R103" s="378"/>
      <c r="S103" s="378"/>
      <c r="T103" s="378"/>
      <c r="U103" s="378"/>
      <c r="V103" s="378"/>
      <c r="W103" s="378"/>
      <c r="X103" s="378"/>
    </row>
    <row r="104" spans="1:24" ht="24" hidden="1" customHeight="1">
      <c r="A104" s="436"/>
      <c r="B104" s="698"/>
      <c r="C104" s="699"/>
      <c r="D104" s="699"/>
      <c r="E104" s="699"/>
      <c r="F104" s="699"/>
      <c r="G104" s="699"/>
      <c r="H104" s="699"/>
      <c r="I104" s="700"/>
      <c r="J104" s="378"/>
      <c r="K104" s="378"/>
      <c r="L104" s="378"/>
      <c r="M104" s="378"/>
      <c r="N104" s="378"/>
      <c r="O104" s="378"/>
      <c r="P104" s="378"/>
      <c r="Q104" s="378"/>
      <c r="R104" s="378"/>
      <c r="S104" s="378"/>
      <c r="T104" s="378"/>
      <c r="U104" s="378"/>
      <c r="V104" s="378"/>
      <c r="W104" s="378"/>
      <c r="X104" s="378"/>
    </row>
    <row r="105" spans="1:24" ht="20.25" hidden="1" customHeight="1">
      <c r="A105" s="436"/>
      <c r="B105" s="698"/>
      <c r="C105" s="699"/>
      <c r="D105" s="699"/>
      <c r="E105" s="699"/>
      <c r="F105" s="699"/>
      <c r="G105" s="699"/>
      <c r="H105" s="777"/>
      <c r="I105" s="777"/>
      <c r="J105" s="378"/>
      <c r="K105" s="378"/>
      <c r="L105" s="378"/>
      <c r="M105" s="378"/>
      <c r="N105" s="378"/>
      <c r="O105" s="378"/>
      <c r="P105" s="378"/>
      <c r="Q105" s="378"/>
      <c r="R105" s="378"/>
      <c r="S105" s="378"/>
      <c r="T105" s="378"/>
      <c r="U105" s="378"/>
      <c r="V105" s="378"/>
      <c r="W105" s="378"/>
      <c r="X105" s="378"/>
    </row>
    <row r="106" spans="1:24" ht="20.25" hidden="1" customHeight="1">
      <c r="A106" s="436"/>
      <c r="B106" s="698"/>
      <c r="C106" s="699"/>
      <c r="D106" s="699"/>
      <c r="E106" s="699"/>
      <c r="F106" s="699"/>
      <c r="G106" s="699"/>
      <c r="H106" s="705"/>
      <c r="I106" s="705"/>
      <c r="J106" s="378"/>
      <c r="K106" s="378"/>
      <c r="L106" s="378"/>
      <c r="M106" s="378"/>
      <c r="N106" s="378"/>
      <c r="O106" s="378"/>
      <c r="P106" s="378"/>
      <c r="Q106" s="378"/>
      <c r="R106" s="378"/>
      <c r="S106" s="378"/>
      <c r="T106" s="378"/>
      <c r="U106" s="378"/>
      <c r="V106" s="378"/>
      <c r="W106" s="378"/>
      <c r="X106" s="378"/>
    </row>
    <row r="107" spans="1:24" ht="35.25" hidden="1" customHeight="1">
      <c r="A107" s="436"/>
      <c r="B107" s="698"/>
      <c r="C107" s="699"/>
      <c r="D107" s="699"/>
      <c r="E107" s="699"/>
      <c r="F107" s="699"/>
      <c r="G107" s="699"/>
      <c r="H107" s="705"/>
      <c r="I107" s="705"/>
      <c r="J107" s="378"/>
      <c r="K107" s="378"/>
      <c r="L107" s="378"/>
      <c r="M107" s="378"/>
      <c r="N107" s="378"/>
      <c r="O107" s="378"/>
      <c r="P107" s="378"/>
      <c r="Q107" s="378"/>
      <c r="R107" s="378"/>
      <c r="S107" s="378"/>
      <c r="T107" s="378"/>
      <c r="U107" s="378"/>
      <c r="V107" s="378"/>
      <c r="W107" s="378"/>
      <c r="X107" s="378"/>
    </row>
    <row r="108" spans="1:24" ht="51.75" hidden="1" customHeight="1">
      <c r="A108" s="436"/>
      <c r="B108" s="698"/>
      <c r="C108" s="699"/>
      <c r="D108" s="699"/>
      <c r="E108" s="699"/>
      <c r="F108" s="699"/>
      <c r="G108" s="699"/>
      <c r="H108" s="688"/>
      <c r="I108" s="689"/>
      <c r="J108" s="378"/>
      <c r="K108" s="378"/>
      <c r="L108" s="378"/>
      <c r="M108" s="378"/>
      <c r="N108" s="378"/>
      <c r="O108" s="378"/>
      <c r="P108" s="378"/>
      <c r="Q108" s="378"/>
      <c r="R108" s="378"/>
      <c r="S108" s="378"/>
      <c r="T108" s="378"/>
      <c r="U108" s="378"/>
      <c r="V108" s="378"/>
      <c r="W108" s="378"/>
      <c r="X108" s="378"/>
    </row>
    <row r="109" spans="1:24" ht="36.75" hidden="1" customHeight="1">
      <c r="A109" s="436"/>
      <c r="B109" s="698"/>
      <c r="C109" s="699"/>
      <c r="D109" s="699"/>
      <c r="E109" s="699"/>
      <c r="F109" s="699"/>
      <c r="G109" s="699"/>
      <c r="H109" s="699"/>
      <c r="I109" s="700"/>
      <c r="J109" s="378"/>
      <c r="K109" s="378"/>
      <c r="L109" s="378"/>
      <c r="M109" s="378"/>
      <c r="N109" s="378"/>
      <c r="O109" s="378"/>
      <c r="P109" s="378"/>
      <c r="Q109" s="378"/>
      <c r="R109" s="378"/>
      <c r="S109" s="378"/>
      <c r="T109" s="378"/>
      <c r="U109" s="378"/>
      <c r="V109" s="378"/>
      <c r="W109" s="378"/>
      <c r="X109" s="378"/>
    </row>
    <row r="110" spans="1:24" ht="27" hidden="1" customHeight="1">
      <c r="A110" s="436"/>
      <c r="B110" s="686"/>
      <c r="C110" s="687"/>
      <c r="D110" s="477"/>
      <c r="E110" s="477"/>
      <c r="F110" s="477"/>
      <c r="G110" s="477"/>
      <c r="H110" s="477"/>
      <c r="I110" s="478"/>
      <c r="J110" s="378"/>
      <c r="K110" s="378"/>
      <c r="L110" s="378"/>
      <c r="M110" s="378"/>
      <c r="N110" s="378"/>
      <c r="O110" s="378"/>
      <c r="P110" s="378"/>
      <c r="Q110" s="378"/>
      <c r="R110" s="378"/>
      <c r="S110" s="378"/>
      <c r="T110" s="378"/>
      <c r="U110" s="378"/>
      <c r="V110" s="378"/>
      <c r="W110" s="378"/>
      <c r="X110" s="378"/>
    </row>
    <row r="111" spans="1:24" ht="35.25" hidden="1" customHeight="1">
      <c r="A111" s="489"/>
      <c r="B111" s="697"/>
      <c r="C111" s="697"/>
      <c r="D111" s="697"/>
      <c r="E111" s="697"/>
      <c r="F111" s="697"/>
      <c r="G111" s="688"/>
      <c r="H111" s="689"/>
      <c r="I111" s="690"/>
      <c r="J111" s="378"/>
      <c r="K111" s="378"/>
      <c r="L111" s="378"/>
      <c r="M111" s="378"/>
      <c r="N111" s="378"/>
      <c r="O111" s="378"/>
      <c r="P111" s="378"/>
      <c r="Q111" s="378"/>
      <c r="R111" s="378"/>
      <c r="S111" s="378"/>
      <c r="T111" s="378"/>
      <c r="U111" s="378"/>
      <c r="V111" s="378"/>
      <c r="W111" s="378"/>
      <c r="X111" s="378"/>
    </row>
    <row r="112" spans="1:24" ht="37.5" hidden="1" customHeight="1">
      <c r="A112" s="489"/>
      <c r="B112" s="694"/>
      <c r="C112" s="695"/>
      <c r="D112" s="695"/>
      <c r="E112" s="695"/>
      <c r="F112" s="696"/>
      <c r="G112" s="688"/>
      <c r="H112" s="689"/>
      <c r="I112" s="690"/>
      <c r="J112" s="378"/>
      <c r="K112" s="378"/>
      <c r="L112" s="378"/>
      <c r="M112" s="378"/>
      <c r="N112" s="378"/>
      <c r="O112" s="378"/>
      <c r="P112" s="378"/>
      <c r="Q112" s="378"/>
      <c r="R112" s="378"/>
      <c r="S112" s="378"/>
      <c r="T112" s="378"/>
      <c r="U112" s="378"/>
      <c r="V112" s="378"/>
      <c r="W112" s="378"/>
      <c r="X112" s="378"/>
    </row>
    <row r="113" spans="1:24" ht="19.5" hidden="1" customHeight="1">
      <c r="A113" s="489"/>
      <c r="B113" s="817"/>
      <c r="C113" s="818"/>
      <c r="D113" s="818"/>
      <c r="E113" s="818"/>
      <c r="F113" s="819"/>
      <c r="G113" s="478"/>
      <c r="H113" s="479"/>
      <c r="I113" s="479"/>
      <c r="J113" s="378"/>
      <c r="K113" s="378"/>
      <c r="L113" s="378"/>
      <c r="M113" s="378"/>
      <c r="N113" s="378"/>
      <c r="O113" s="378"/>
      <c r="P113" s="378"/>
      <c r="Q113" s="378"/>
      <c r="R113" s="378"/>
      <c r="S113" s="378"/>
      <c r="T113" s="378"/>
      <c r="U113" s="378"/>
      <c r="V113" s="378"/>
      <c r="W113" s="378"/>
      <c r="X113" s="378"/>
    </row>
    <row r="114" spans="1:24" ht="17.25" hidden="1" customHeight="1">
      <c r="A114" s="824"/>
      <c r="B114" s="697"/>
      <c r="C114" s="697"/>
      <c r="D114" s="697"/>
      <c r="E114" s="697"/>
      <c r="F114" s="697"/>
      <c r="G114" s="490"/>
      <c r="H114" s="490"/>
      <c r="I114" s="490"/>
      <c r="J114" s="378"/>
      <c r="K114" s="378"/>
      <c r="L114" s="378"/>
      <c r="M114" s="378"/>
      <c r="N114" s="378"/>
      <c r="O114" s="378"/>
      <c r="P114" s="378"/>
      <c r="Q114" s="378"/>
      <c r="R114" s="378"/>
      <c r="S114" s="378"/>
      <c r="T114" s="378"/>
      <c r="U114" s="378"/>
      <c r="V114" s="378"/>
      <c r="W114" s="378"/>
      <c r="X114" s="378"/>
    </row>
    <row r="115" spans="1:24" ht="22.5" hidden="1" customHeight="1">
      <c r="A115" s="824"/>
      <c r="B115" s="697"/>
      <c r="C115" s="697"/>
      <c r="D115" s="697"/>
      <c r="E115" s="697"/>
      <c r="F115" s="697"/>
      <c r="G115" s="504"/>
      <c r="H115" s="504"/>
      <c r="I115" s="504"/>
      <c r="J115" s="378"/>
      <c r="K115" s="378"/>
      <c r="L115" s="378"/>
      <c r="M115" s="378"/>
      <c r="N115" s="378"/>
      <c r="O115" s="378"/>
      <c r="P115" s="378"/>
      <c r="Q115" s="378"/>
      <c r="R115" s="378"/>
      <c r="S115" s="378"/>
      <c r="T115" s="378"/>
      <c r="U115" s="378"/>
      <c r="V115" s="378"/>
      <c r="W115" s="378"/>
      <c r="X115" s="378"/>
    </row>
    <row r="116" spans="1:24" ht="24.75" hidden="1" customHeight="1">
      <c r="A116" s="491"/>
      <c r="B116" s="691"/>
      <c r="C116" s="692"/>
      <c r="D116" s="692"/>
      <c r="E116" s="692"/>
      <c r="F116" s="693"/>
      <c r="G116" s="490"/>
      <c r="H116" s="490"/>
      <c r="I116" s="490"/>
      <c r="J116" s="378"/>
      <c r="K116" s="378"/>
      <c r="L116" s="378"/>
      <c r="M116" s="378"/>
      <c r="N116" s="378"/>
      <c r="O116" s="378"/>
      <c r="P116" s="378"/>
      <c r="Q116" s="378"/>
      <c r="R116" s="378"/>
      <c r="S116" s="378"/>
      <c r="T116" s="378"/>
      <c r="U116" s="378"/>
      <c r="V116" s="378"/>
      <c r="W116" s="378"/>
      <c r="X116" s="378"/>
    </row>
    <row r="117" spans="1:24" ht="21.75" hidden="1" customHeight="1">
      <c r="A117" s="492"/>
      <c r="B117" s="694"/>
      <c r="C117" s="695"/>
      <c r="D117" s="695"/>
      <c r="E117" s="695"/>
      <c r="F117" s="696"/>
      <c r="G117" s="505"/>
      <c r="H117" s="506"/>
      <c r="I117" s="506"/>
      <c r="J117" s="378"/>
      <c r="K117" s="378"/>
      <c r="L117" s="378"/>
      <c r="M117" s="378"/>
      <c r="N117" s="378"/>
      <c r="O117" s="378"/>
      <c r="P117" s="378"/>
      <c r="Q117" s="378"/>
      <c r="R117" s="378"/>
      <c r="S117" s="378"/>
      <c r="T117" s="378"/>
      <c r="U117" s="378"/>
      <c r="V117" s="378"/>
      <c r="W117" s="378"/>
      <c r="X117" s="378"/>
    </row>
    <row r="118" spans="1:24" ht="30" hidden="1" customHeight="1">
      <c r="A118" s="493"/>
      <c r="B118" s="686"/>
      <c r="C118" s="687"/>
      <c r="D118" s="687"/>
      <c r="E118" s="687"/>
      <c r="F118" s="687"/>
      <c r="G118" s="687"/>
      <c r="H118" s="687"/>
      <c r="I118" s="825"/>
      <c r="J118" s="378"/>
      <c r="K118" s="378"/>
      <c r="L118" s="378"/>
      <c r="M118" s="378"/>
      <c r="N118" s="378"/>
      <c r="O118" s="378"/>
      <c r="P118" s="378"/>
      <c r="Q118" s="378"/>
      <c r="R118" s="378"/>
      <c r="S118" s="378"/>
      <c r="T118" s="378"/>
      <c r="U118" s="378"/>
      <c r="V118" s="378"/>
      <c r="W118" s="378"/>
      <c r="X118" s="378"/>
    </row>
    <row r="119" spans="1:24" ht="42.75" hidden="1" customHeight="1">
      <c r="A119" s="489"/>
      <c r="B119" s="697"/>
      <c r="C119" s="697"/>
      <c r="D119" s="697"/>
      <c r="E119" s="697"/>
      <c r="F119" s="697"/>
      <c r="G119" s="688"/>
      <c r="H119" s="689"/>
      <c r="I119" s="690"/>
      <c r="J119" s="378"/>
      <c r="K119" s="378"/>
      <c r="L119" s="378"/>
      <c r="M119" s="378"/>
      <c r="N119" s="378"/>
      <c r="O119" s="378"/>
      <c r="P119" s="378"/>
      <c r="Q119" s="378"/>
      <c r="R119" s="378"/>
      <c r="S119" s="378"/>
      <c r="T119" s="378"/>
      <c r="U119" s="378"/>
      <c r="V119" s="378"/>
      <c r="W119" s="378"/>
      <c r="X119" s="378"/>
    </row>
    <row r="120" spans="1:24" ht="40.5" hidden="1" customHeight="1">
      <c r="A120" s="489"/>
      <c r="B120" s="694"/>
      <c r="C120" s="695"/>
      <c r="D120" s="695"/>
      <c r="E120" s="695"/>
      <c r="F120" s="696"/>
      <c r="G120" s="688"/>
      <c r="H120" s="689"/>
      <c r="I120" s="690"/>
      <c r="J120" s="378"/>
      <c r="K120" s="378"/>
      <c r="L120" s="378"/>
      <c r="M120" s="378"/>
      <c r="N120" s="378"/>
      <c r="O120" s="378"/>
      <c r="P120" s="378"/>
      <c r="Q120" s="378"/>
      <c r="R120" s="378"/>
      <c r="S120" s="378"/>
      <c r="T120" s="378"/>
      <c r="U120" s="378"/>
      <c r="V120" s="378"/>
      <c r="W120" s="378"/>
      <c r="X120" s="378"/>
    </row>
    <row r="121" spans="1:24" ht="21.75" hidden="1" customHeight="1">
      <c r="A121" s="489"/>
      <c r="B121" s="817"/>
      <c r="C121" s="818"/>
      <c r="D121" s="818"/>
      <c r="E121" s="818"/>
      <c r="F121" s="819"/>
      <c r="G121" s="478"/>
      <c r="H121" s="479"/>
      <c r="I121" s="479"/>
      <c r="J121" s="378"/>
      <c r="K121" s="378"/>
      <c r="L121" s="378"/>
      <c r="M121" s="378"/>
      <c r="N121" s="378"/>
      <c r="O121" s="378"/>
      <c r="P121" s="378"/>
      <c r="Q121" s="378"/>
      <c r="R121" s="378"/>
      <c r="S121" s="378"/>
      <c r="T121" s="378"/>
      <c r="U121" s="378"/>
      <c r="V121" s="378"/>
      <c r="W121" s="378"/>
      <c r="X121" s="378"/>
    </row>
    <row r="122" spans="1:24" ht="21.75" hidden="1" customHeight="1">
      <c r="A122" s="824"/>
      <c r="B122" s="697"/>
      <c r="C122" s="697"/>
      <c r="D122" s="697"/>
      <c r="E122" s="697"/>
      <c r="F122" s="697"/>
      <c r="G122" s="490"/>
      <c r="H122" s="490"/>
      <c r="I122" s="490"/>
      <c r="J122" s="378"/>
      <c r="K122" s="378"/>
      <c r="L122" s="378"/>
      <c r="M122" s="378"/>
      <c r="N122" s="378"/>
      <c r="O122" s="378"/>
      <c r="P122" s="378"/>
      <c r="Q122" s="378"/>
      <c r="R122" s="378"/>
      <c r="S122" s="378"/>
      <c r="T122" s="378"/>
      <c r="U122" s="378"/>
      <c r="V122" s="378"/>
      <c r="W122" s="378"/>
      <c r="X122" s="378"/>
    </row>
    <row r="123" spans="1:24" ht="21.75" hidden="1" customHeight="1">
      <c r="A123" s="824"/>
      <c r="B123" s="697"/>
      <c r="C123" s="697"/>
      <c r="D123" s="697"/>
      <c r="E123" s="697"/>
      <c r="F123" s="697"/>
      <c r="G123" s="504"/>
      <c r="H123" s="504"/>
      <c r="I123" s="504"/>
      <c r="J123" s="378"/>
      <c r="K123" s="378"/>
      <c r="L123" s="378"/>
      <c r="M123" s="378"/>
      <c r="N123" s="378"/>
      <c r="O123" s="378"/>
      <c r="P123" s="378"/>
      <c r="Q123" s="378"/>
      <c r="R123" s="378"/>
      <c r="S123" s="378"/>
      <c r="T123" s="378"/>
      <c r="U123" s="378"/>
      <c r="V123" s="378"/>
      <c r="W123" s="378"/>
      <c r="X123" s="378"/>
    </row>
    <row r="124" spans="1:24" ht="21.75" hidden="1" customHeight="1">
      <c r="A124" s="491"/>
      <c r="B124" s="691"/>
      <c r="C124" s="692"/>
      <c r="D124" s="692"/>
      <c r="E124" s="692"/>
      <c r="F124" s="693"/>
      <c r="G124" s="490"/>
      <c r="H124" s="490"/>
      <c r="I124" s="490"/>
      <c r="J124" s="378"/>
      <c r="K124" s="378"/>
      <c r="L124" s="378"/>
      <c r="M124" s="378"/>
      <c r="N124" s="378"/>
      <c r="O124" s="378"/>
      <c r="P124" s="378"/>
      <c r="Q124" s="378"/>
      <c r="R124" s="378"/>
      <c r="S124" s="378"/>
      <c r="T124" s="378"/>
      <c r="U124" s="378"/>
      <c r="V124" s="378"/>
      <c r="W124" s="378"/>
      <c r="X124" s="378"/>
    </row>
    <row r="125" spans="1:24" ht="21.75" hidden="1" customHeight="1">
      <c r="A125" s="492"/>
      <c r="B125" s="694"/>
      <c r="C125" s="695"/>
      <c r="D125" s="695"/>
      <c r="E125" s="695"/>
      <c r="F125" s="696"/>
      <c r="G125" s="505"/>
      <c r="H125" s="506"/>
      <c r="I125" s="506"/>
      <c r="J125" s="378"/>
      <c r="K125" s="378"/>
      <c r="L125" s="378"/>
      <c r="M125" s="378"/>
      <c r="N125" s="378"/>
      <c r="O125" s="378"/>
      <c r="P125" s="378"/>
      <c r="Q125" s="378"/>
      <c r="R125" s="378"/>
      <c r="S125" s="378"/>
      <c r="T125" s="378"/>
      <c r="U125" s="378"/>
      <c r="V125" s="378"/>
      <c r="W125" s="378"/>
      <c r="X125" s="378"/>
    </row>
    <row r="126" spans="1:24" ht="21.75" hidden="1" customHeight="1">
      <c r="A126" s="487"/>
      <c r="B126" s="488"/>
      <c r="C126" s="488"/>
      <c r="D126" s="488"/>
      <c r="E126" s="488"/>
      <c r="F126" s="488"/>
      <c r="G126" s="482"/>
      <c r="H126" s="482"/>
      <c r="I126" s="482"/>
      <c r="J126" s="378"/>
      <c r="K126" s="378"/>
      <c r="L126" s="378"/>
      <c r="M126" s="378"/>
      <c r="N126" s="378"/>
      <c r="O126" s="378"/>
      <c r="P126" s="378"/>
      <c r="Q126" s="378"/>
      <c r="R126" s="378"/>
      <c r="S126" s="378"/>
      <c r="T126" s="378"/>
      <c r="U126" s="378"/>
      <c r="V126" s="378"/>
      <c r="W126" s="378"/>
      <c r="X126" s="378"/>
    </row>
    <row r="127" spans="1:24" ht="17.25" hidden="1" customHeight="1">
      <c r="A127" s="820"/>
      <c r="B127" s="820"/>
      <c r="C127" s="820"/>
      <c r="D127" s="820"/>
      <c r="E127" s="820"/>
      <c r="F127" s="820"/>
      <c r="G127" s="820"/>
      <c r="H127" s="820"/>
      <c r="I127" s="820"/>
      <c r="J127" s="378"/>
      <c r="K127" s="378"/>
      <c r="L127" s="378"/>
      <c r="M127" s="378"/>
      <c r="N127" s="378"/>
      <c r="O127" s="378"/>
      <c r="P127" s="378"/>
      <c r="Q127" s="378"/>
      <c r="R127" s="378"/>
      <c r="S127" s="378"/>
      <c r="T127" s="378"/>
      <c r="U127" s="378"/>
      <c r="V127" s="378"/>
      <c r="W127" s="378"/>
      <c r="X127" s="378"/>
    </row>
    <row r="128" spans="1:24" ht="17.25" hidden="1" customHeight="1">
      <c r="A128" s="483"/>
      <c r="B128" s="810"/>
      <c r="C128" s="811"/>
      <c r="D128" s="811"/>
      <c r="E128" s="811"/>
      <c r="F128" s="811"/>
      <c r="G128" s="811"/>
      <c r="H128" s="811"/>
      <c r="I128" s="812"/>
      <c r="J128" s="378"/>
      <c r="K128" s="378"/>
      <c r="L128" s="378"/>
      <c r="M128" s="378"/>
      <c r="N128" s="378"/>
      <c r="O128" s="378"/>
      <c r="P128" s="378"/>
      <c r="Q128" s="378"/>
      <c r="R128" s="378"/>
      <c r="S128" s="378"/>
      <c r="T128" s="378"/>
      <c r="U128" s="378"/>
      <c r="V128" s="378"/>
      <c r="W128" s="378"/>
      <c r="X128" s="378"/>
    </row>
    <row r="129" spans="1:24" ht="17.25" hidden="1" customHeight="1">
      <c r="A129" s="388"/>
      <c r="B129" s="701"/>
      <c r="C129" s="702"/>
      <c r="D129" s="702"/>
      <c r="E129" s="702"/>
      <c r="F129" s="702"/>
      <c r="G129" s="702"/>
      <c r="H129" s="702"/>
      <c r="I129" s="703"/>
      <c r="J129" s="378"/>
      <c r="K129" s="378"/>
      <c r="L129" s="378"/>
      <c r="M129" s="378"/>
      <c r="N129" s="378"/>
      <c r="O129" s="378"/>
      <c r="P129" s="378"/>
      <c r="Q129" s="378"/>
      <c r="R129" s="378"/>
      <c r="S129" s="378"/>
      <c r="T129" s="378"/>
      <c r="U129" s="378"/>
      <c r="V129" s="378"/>
      <c r="W129" s="378"/>
      <c r="X129" s="378"/>
    </row>
    <row r="130" spans="1:24" ht="17.25" hidden="1" customHeight="1">
      <c r="A130" s="388"/>
      <c r="B130" s="388"/>
      <c r="C130" s="388"/>
      <c r="D130" s="388"/>
      <c r="E130" s="388"/>
      <c r="F130" s="388"/>
      <c r="G130" s="388"/>
      <c r="H130" s="388"/>
      <c r="I130" s="388"/>
      <c r="J130" s="378"/>
      <c r="K130" s="378"/>
      <c r="L130" s="378"/>
      <c r="M130" s="378"/>
      <c r="N130" s="378"/>
      <c r="O130" s="378"/>
      <c r="P130" s="378"/>
      <c r="Q130" s="378"/>
      <c r="R130" s="378"/>
      <c r="S130" s="378"/>
      <c r="T130" s="378"/>
      <c r="U130" s="378"/>
      <c r="V130" s="378"/>
      <c r="W130" s="378"/>
      <c r="X130" s="378"/>
    </row>
    <row r="131" spans="1:24" ht="99" hidden="1" customHeight="1">
      <c r="A131" s="436"/>
      <c r="B131" s="701"/>
      <c r="C131" s="702"/>
      <c r="D131" s="702"/>
      <c r="E131" s="702"/>
      <c r="F131" s="702"/>
      <c r="G131" s="702"/>
      <c r="H131" s="702"/>
      <c r="I131" s="703"/>
      <c r="J131" s="378"/>
      <c r="K131" s="378"/>
      <c r="L131" s="378"/>
      <c r="M131" s="378"/>
      <c r="N131" s="378"/>
      <c r="O131" s="378"/>
      <c r="P131" s="378"/>
      <c r="Q131" s="378"/>
      <c r="R131" s="378"/>
      <c r="S131" s="378"/>
      <c r="T131" s="378"/>
      <c r="U131" s="378"/>
      <c r="V131" s="378"/>
      <c r="W131" s="378"/>
      <c r="X131" s="378"/>
    </row>
    <row r="132" spans="1:24" ht="17.25" hidden="1" customHeight="1">
      <c r="A132" s="388"/>
      <c r="B132" s="388"/>
      <c r="C132" s="388"/>
      <c r="D132" s="388"/>
      <c r="E132" s="388"/>
      <c r="F132" s="388"/>
      <c r="G132" s="388"/>
      <c r="H132" s="388"/>
      <c r="I132" s="388"/>
      <c r="J132" s="378"/>
      <c r="K132" s="378"/>
      <c r="L132" s="378"/>
      <c r="M132" s="378"/>
      <c r="N132" s="378"/>
      <c r="O132" s="378"/>
      <c r="P132" s="378"/>
      <c r="Q132" s="378"/>
      <c r="R132" s="378"/>
      <c r="S132" s="378"/>
      <c r="T132" s="378"/>
      <c r="U132" s="378"/>
      <c r="V132" s="378"/>
      <c r="W132" s="378"/>
      <c r="X132" s="378"/>
    </row>
    <row r="133" spans="1:24" ht="17.25" hidden="1" customHeight="1">
      <c r="A133" s="388"/>
      <c r="B133" s="821"/>
      <c r="C133" s="822"/>
      <c r="D133" s="822"/>
      <c r="E133" s="822"/>
      <c r="F133" s="822"/>
      <c r="G133" s="822"/>
      <c r="H133" s="822"/>
      <c r="I133" s="823"/>
      <c r="J133" s="378"/>
      <c r="K133" s="378"/>
      <c r="L133" s="378"/>
      <c r="M133" s="378"/>
      <c r="N133" s="378"/>
      <c r="O133" s="378"/>
      <c r="P133" s="378"/>
      <c r="Q133" s="378"/>
      <c r="R133" s="378"/>
      <c r="S133" s="378"/>
      <c r="T133" s="378"/>
      <c r="U133" s="378"/>
      <c r="V133" s="378"/>
      <c r="W133" s="378"/>
      <c r="X133" s="378"/>
    </row>
    <row r="134" spans="1:24" ht="37.5" hidden="1" customHeight="1">
      <c r="A134" s="388"/>
      <c r="B134" s="697"/>
      <c r="C134" s="697"/>
      <c r="D134" s="697"/>
      <c r="E134" s="697"/>
      <c r="F134" s="697"/>
      <c r="G134" s="688"/>
      <c r="H134" s="689"/>
      <c r="I134" s="690"/>
      <c r="J134" s="378"/>
      <c r="K134" s="378"/>
      <c r="L134" s="378"/>
      <c r="M134" s="378"/>
      <c r="N134" s="378"/>
      <c r="O134" s="378"/>
      <c r="P134" s="378"/>
      <c r="Q134" s="378"/>
      <c r="R134" s="378"/>
      <c r="S134" s="378"/>
      <c r="T134" s="378"/>
      <c r="U134" s="378"/>
      <c r="V134" s="378"/>
      <c r="W134" s="378"/>
      <c r="X134" s="378"/>
    </row>
    <row r="135" spans="1:24" ht="39.75" hidden="1" customHeight="1">
      <c r="A135" s="388"/>
      <c r="B135" s="697"/>
      <c r="C135" s="697"/>
      <c r="D135" s="697"/>
      <c r="E135" s="697"/>
      <c r="F135" s="697"/>
      <c r="G135" s="688"/>
      <c r="H135" s="689"/>
      <c r="I135" s="690"/>
      <c r="J135" s="378"/>
      <c r="K135" s="378"/>
      <c r="L135" s="378"/>
      <c r="M135" s="378"/>
      <c r="N135" s="378"/>
      <c r="O135" s="378"/>
      <c r="P135" s="378"/>
      <c r="Q135" s="378"/>
      <c r="R135" s="378"/>
      <c r="S135" s="378"/>
      <c r="T135" s="378"/>
      <c r="U135" s="378"/>
      <c r="V135" s="378"/>
      <c r="W135" s="378"/>
      <c r="X135" s="378"/>
    </row>
    <row r="136" spans="1:24" hidden="1">
      <c r="A136" s="419"/>
      <c r="B136" s="698"/>
      <c r="C136" s="699"/>
      <c r="D136" s="699"/>
      <c r="E136" s="699"/>
      <c r="F136" s="699"/>
      <c r="G136" s="699"/>
      <c r="H136" s="699"/>
      <c r="I136" s="700"/>
      <c r="J136" s="378"/>
      <c r="K136" s="378"/>
      <c r="L136" s="378"/>
      <c r="M136" s="378"/>
      <c r="N136" s="378"/>
      <c r="O136" s="378"/>
      <c r="P136" s="378"/>
      <c r="Q136" s="378"/>
      <c r="R136" s="378"/>
      <c r="S136" s="378"/>
      <c r="T136" s="378"/>
      <c r="U136" s="378"/>
      <c r="V136" s="378"/>
      <c r="W136" s="378"/>
      <c r="X136" s="378"/>
    </row>
    <row r="137" spans="1:24" ht="23.25" hidden="1" customHeight="1">
      <c r="A137" s="409"/>
      <c r="B137" s="699"/>
      <c r="C137" s="699"/>
      <c r="D137" s="699"/>
      <c r="E137" s="699"/>
      <c r="F137" s="704"/>
      <c r="G137" s="704"/>
      <c r="H137" s="704"/>
      <c r="I137" s="704"/>
      <c r="J137" s="378"/>
      <c r="K137" s="378"/>
      <c r="L137" s="378"/>
      <c r="M137" s="503"/>
      <c r="N137" s="378"/>
      <c r="O137" s="378"/>
      <c r="P137" s="378"/>
      <c r="Q137" s="378"/>
      <c r="R137" s="378"/>
      <c r="S137" s="378"/>
      <c r="T137" s="378"/>
      <c r="U137" s="378"/>
      <c r="V137" s="378"/>
      <c r="W137" s="378"/>
      <c r="X137" s="378"/>
    </row>
    <row r="138" spans="1:24" ht="24" hidden="1" customHeight="1">
      <c r="A138" s="409"/>
      <c r="B138" s="699"/>
      <c r="C138" s="699"/>
      <c r="D138" s="699"/>
      <c r="E138" s="699"/>
      <c r="F138" s="704"/>
      <c r="G138" s="704"/>
      <c r="H138" s="704"/>
      <c r="I138" s="704"/>
      <c r="J138" s="378"/>
      <c r="K138" s="378"/>
      <c r="L138" s="378"/>
      <c r="M138" s="378"/>
      <c r="N138" s="378"/>
      <c r="O138" s="378"/>
      <c r="P138" s="378"/>
      <c r="Q138" s="378"/>
      <c r="R138" s="378"/>
      <c r="S138" s="378"/>
      <c r="T138" s="378"/>
      <c r="U138" s="378"/>
      <c r="V138" s="378"/>
      <c r="W138" s="378"/>
      <c r="X138" s="378"/>
    </row>
    <row r="139" spans="1:24" ht="20.25" hidden="1" customHeight="1">
      <c r="A139" s="409"/>
      <c r="B139" s="699"/>
      <c r="C139" s="699"/>
      <c r="D139" s="699"/>
      <c r="E139" s="699"/>
      <c r="F139" s="704"/>
      <c r="G139" s="704"/>
      <c r="H139" s="704"/>
      <c r="I139" s="704"/>
      <c r="J139" s="378"/>
      <c r="K139" s="378"/>
      <c r="L139" s="378"/>
      <c r="M139" s="378"/>
      <c r="N139" s="378"/>
      <c r="O139" s="378"/>
      <c r="P139" s="378"/>
      <c r="Q139" s="378"/>
      <c r="R139" s="378"/>
      <c r="S139" s="378"/>
      <c r="T139" s="378"/>
      <c r="U139" s="378"/>
      <c r="V139" s="378"/>
      <c r="W139" s="378"/>
      <c r="X139" s="378"/>
    </row>
    <row r="140" spans="1:24" ht="20.25" hidden="1" customHeight="1">
      <c r="A140" s="409"/>
      <c r="B140" s="699"/>
      <c r="C140" s="699"/>
      <c r="D140" s="699"/>
      <c r="E140" s="699"/>
      <c r="F140" s="704"/>
      <c r="G140" s="704"/>
      <c r="H140" s="704"/>
      <c r="I140" s="704"/>
      <c r="J140" s="378"/>
      <c r="K140" s="378"/>
      <c r="L140" s="378"/>
      <c r="M140" s="378"/>
      <c r="N140" s="378"/>
      <c r="O140" s="378"/>
      <c r="P140" s="378"/>
      <c r="Q140" s="378"/>
      <c r="R140" s="378"/>
      <c r="S140" s="378"/>
      <c r="T140" s="378"/>
      <c r="U140" s="378"/>
      <c r="V140" s="378"/>
      <c r="W140" s="378"/>
      <c r="X140" s="378"/>
    </row>
    <row r="141" spans="1:24" ht="40.5" hidden="1" customHeight="1">
      <c r="A141" s="480"/>
      <c r="B141" s="699"/>
      <c r="C141" s="699"/>
      <c r="D141" s="699"/>
      <c r="E141" s="700"/>
      <c r="F141" s="704"/>
      <c r="G141" s="704"/>
      <c r="H141" s="815"/>
      <c r="I141" s="816"/>
      <c r="J141" s="378"/>
      <c r="K141" s="378"/>
      <c r="L141" s="378"/>
      <c r="M141" s="378"/>
      <c r="N141" s="378"/>
      <c r="O141" s="378"/>
      <c r="P141" s="378"/>
      <c r="Q141" s="378"/>
      <c r="R141" s="378"/>
      <c r="S141" s="378"/>
      <c r="T141" s="378"/>
      <c r="U141" s="378"/>
      <c r="V141" s="378"/>
      <c r="W141" s="378"/>
      <c r="X141" s="378"/>
    </row>
    <row r="142" spans="1:24" ht="112.5" hidden="1" customHeight="1">
      <c r="A142" s="421"/>
      <c r="B142" s="698"/>
      <c r="C142" s="699"/>
      <c r="D142" s="699"/>
      <c r="E142" s="700"/>
      <c r="F142" s="721"/>
      <c r="G142" s="722"/>
      <c r="H142" s="721"/>
      <c r="I142" s="722"/>
      <c r="J142" s="378"/>
      <c r="K142" s="378"/>
      <c r="L142" s="378"/>
      <c r="M142" s="378"/>
      <c r="N142" s="378"/>
      <c r="O142" s="378"/>
      <c r="P142" s="378"/>
      <c r="Q142" s="378"/>
      <c r="R142" s="378"/>
      <c r="S142" s="378"/>
      <c r="T142" s="378"/>
      <c r="U142" s="378"/>
      <c r="V142" s="378"/>
      <c r="W142" s="378"/>
      <c r="X142" s="378"/>
    </row>
    <row r="143" spans="1:24" ht="43.5" hidden="1" customHeight="1">
      <c r="A143" s="388"/>
      <c r="B143" s="698"/>
      <c r="C143" s="699"/>
      <c r="D143" s="699"/>
      <c r="E143" s="699"/>
      <c r="F143" s="704"/>
      <c r="G143" s="704"/>
      <c r="H143" s="704"/>
      <c r="I143" s="704"/>
      <c r="J143" s="378"/>
      <c r="K143" s="378"/>
      <c r="L143" s="378"/>
      <c r="M143" s="378"/>
      <c r="N143" s="378"/>
      <c r="O143" s="378"/>
      <c r="P143" s="378"/>
      <c r="Q143" s="378"/>
      <c r="R143" s="378"/>
      <c r="S143" s="378"/>
      <c r="T143" s="378"/>
      <c r="U143" s="378"/>
      <c r="V143" s="378"/>
      <c r="W143" s="378"/>
      <c r="X143" s="378"/>
    </row>
    <row r="144" spans="1:24" hidden="1">
      <c r="A144" s="459"/>
      <c r="B144" s="706"/>
      <c r="C144" s="706"/>
      <c r="D144" s="706"/>
      <c r="E144" s="706"/>
      <c r="F144" s="706"/>
      <c r="G144" s="706"/>
      <c r="H144" s="706"/>
      <c r="I144" s="706"/>
      <c r="J144" s="378"/>
      <c r="K144" s="378"/>
      <c r="L144" s="378"/>
      <c r="M144" s="378"/>
      <c r="N144" s="378"/>
      <c r="O144" s="378"/>
      <c r="P144" s="378"/>
      <c r="Q144" s="378"/>
      <c r="R144" s="378"/>
      <c r="S144" s="378"/>
      <c r="T144" s="378"/>
      <c r="U144" s="378"/>
      <c r="V144" s="378"/>
      <c r="W144" s="378"/>
      <c r="X144" s="378"/>
    </row>
    <row r="145" spans="1:24" ht="17.25" hidden="1" customHeight="1">
      <c r="A145" s="459"/>
      <c r="B145" s="630"/>
      <c r="C145" s="630"/>
      <c r="D145" s="630"/>
      <c r="E145" s="630"/>
      <c r="F145" s="630"/>
      <c r="G145" s="630"/>
      <c r="H145" s="630"/>
      <c r="I145" s="630"/>
      <c r="J145" s="378"/>
      <c r="K145" s="378"/>
      <c r="L145" s="378"/>
      <c r="M145" s="378"/>
      <c r="N145" s="378"/>
      <c r="O145" s="378"/>
      <c r="P145" s="378"/>
      <c r="Q145" s="378"/>
      <c r="R145" s="378"/>
      <c r="S145" s="378"/>
      <c r="T145" s="378"/>
      <c r="U145" s="378"/>
      <c r="V145" s="378"/>
      <c r="W145" s="378"/>
      <c r="X145" s="378"/>
    </row>
    <row r="146" spans="1:24" ht="17.25" hidden="1" customHeight="1">
      <c r="A146" s="459"/>
      <c r="B146" s="542"/>
      <c r="C146" s="473"/>
      <c r="D146" s="473"/>
      <c r="E146" s="473"/>
      <c r="F146" s="473"/>
      <c r="G146" s="473"/>
      <c r="H146" s="473"/>
      <c r="I146" s="473"/>
      <c r="J146" s="378"/>
      <c r="K146" s="378"/>
      <c r="L146" s="378"/>
      <c r="M146" s="378"/>
      <c r="N146" s="378"/>
      <c r="O146" s="378"/>
      <c r="P146" s="378"/>
      <c r="Q146" s="378"/>
      <c r="R146" s="378"/>
      <c r="S146" s="378"/>
      <c r="T146" s="378"/>
      <c r="U146" s="378"/>
      <c r="V146" s="378"/>
      <c r="W146" s="378"/>
      <c r="X146" s="378"/>
    </row>
    <row r="147" spans="1:24" ht="17.25" hidden="1" customHeight="1">
      <c r="A147" s="459"/>
      <c r="B147" s="630"/>
      <c r="C147" s="630"/>
      <c r="D147" s="630"/>
      <c r="E147" s="630"/>
      <c r="F147" s="630"/>
      <c r="G147" s="630"/>
      <c r="H147" s="630"/>
      <c r="I147" s="630"/>
      <c r="J147" s="378"/>
      <c r="K147" s="378"/>
      <c r="L147" s="378"/>
      <c r="M147" s="378"/>
      <c r="N147" s="378"/>
      <c r="O147" s="378"/>
      <c r="P147" s="378"/>
      <c r="Q147" s="378"/>
      <c r="R147" s="378"/>
      <c r="S147" s="378"/>
      <c r="T147" s="378"/>
      <c r="U147" s="378"/>
      <c r="V147" s="378"/>
      <c r="W147" s="378"/>
      <c r="X147" s="378"/>
    </row>
    <row r="148" spans="1:24" ht="17.25" hidden="1" customHeight="1">
      <c r="A148" s="459"/>
      <c r="B148" s="630"/>
      <c r="C148" s="630"/>
      <c r="D148" s="630"/>
      <c r="E148" s="630"/>
      <c r="F148" s="630"/>
      <c r="G148" s="630"/>
      <c r="H148" s="630"/>
      <c r="I148" s="630"/>
      <c r="J148" s="378"/>
      <c r="K148" s="378"/>
      <c r="L148" s="378"/>
      <c r="M148" s="378"/>
      <c r="N148" s="378"/>
      <c r="O148" s="378"/>
      <c r="P148" s="378"/>
      <c r="Q148" s="378"/>
      <c r="R148" s="378"/>
      <c r="S148" s="378"/>
      <c r="T148" s="378"/>
      <c r="U148" s="378"/>
      <c r="V148" s="378"/>
      <c r="W148" s="378"/>
      <c r="X148" s="378"/>
    </row>
    <row r="149" spans="1:24" ht="17.25" hidden="1" customHeight="1">
      <c r="A149" s="521"/>
      <c r="B149" s="521"/>
      <c r="C149" s="521"/>
      <c r="D149" s="521"/>
      <c r="E149" s="521"/>
      <c r="F149" s="521"/>
      <c r="G149" s="521"/>
      <c r="H149" s="521"/>
      <c r="I149" s="521"/>
      <c r="J149" s="378"/>
      <c r="K149" s="378"/>
      <c r="L149" s="378"/>
      <c r="M149" s="378"/>
      <c r="N149" s="378"/>
      <c r="O149" s="378"/>
      <c r="P149" s="378"/>
      <c r="Q149" s="378"/>
      <c r="R149" s="378"/>
      <c r="S149" s="378"/>
      <c r="T149" s="378"/>
      <c r="U149" s="378"/>
      <c r="V149" s="378"/>
      <c r="W149" s="378"/>
      <c r="X149" s="378"/>
    </row>
    <row r="150" spans="1:24" ht="17.25" hidden="1" customHeight="1">
      <c r="A150" s="388"/>
      <c r="B150" s="728"/>
      <c r="C150" s="729"/>
      <c r="D150" s="729"/>
      <c r="E150" s="729"/>
      <c r="F150" s="729"/>
      <c r="G150" s="730"/>
      <c r="H150" s="504"/>
      <c r="I150" s="388"/>
      <c r="J150" s="378"/>
      <c r="K150" s="378"/>
      <c r="L150" s="378"/>
      <c r="M150" s="378"/>
      <c r="N150" s="378"/>
      <c r="O150" s="378"/>
      <c r="P150" s="378"/>
      <c r="Q150" s="378"/>
      <c r="R150" s="378"/>
      <c r="S150" s="378"/>
      <c r="T150" s="378"/>
      <c r="U150" s="378"/>
      <c r="V150" s="378"/>
      <c r="W150" s="378"/>
      <c r="X150" s="378"/>
    </row>
    <row r="151" spans="1:24" ht="17.25" hidden="1" customHeight="1">
      <c r="A151" s="388"/>
      <c r="B151" s="728"/>
      <c r="C151" s="729"/>
      <c r="D151" s="729"/>
      <c r="E151" s="729"/>
      <c r="F151" s="729"/>
      <c r="G151" s="730"/>
      <c r="H151" s="505"/>
      <c r="I151" s="388"/>
      <c r="J151" s="378"/>
      <c r="K151" s="378"/>
      <c r="L151" s="378"/>
      <c r="M151" s="378"/>
      <c r="N151" s="378"/>
      <c r="O151" s="378"/>
      <c r="P151" s="378"/>
      <c r="Q151" s="378"/>
      <c r="R151" s="378"/>
      <c r="S151" s="378"/>
      <c r="T151" s="378"/>
      <c r="U151" s="378"/>
      <c r="V151" s="378"/>
      <c r="W151" s="378"/>
      <c r="X151" s="378"/>
    </row>
    <row r="152" spans="1:24" ht="17.25" hidden="1" customHeight="1">
      <c r="A152" s="401"/>
      <c r="B152" s="522"/>
      <c r="C152" s="472"/>
      <c r="D152" s="472"/>
      <c r="E152" s="472"/>
      <c r="F152" s="472"/>
      <c r="G152" s="472"/>
      <c r="H152" s="401"/>
      <c r="I152" s="401"/>
      <c r="J152" s="378"/>
      <c r="K152" s="378"/>
      <c r="L152" s="378"/>
      <c r="M152" s="378"/>
      <c r="N152" s="378"/>
      <c r="O152" s="378"/>
      <c r="P152" s="378"/>
      <c r="Q152" s="378"/>
      <c r="R152" s="378"/>
      <c r="S152" s="378"/>
      <c r="T152" s="378"/>
      <c r="U152" s="378"/>
      <c r="V152" s="378"/>
      <c r="W152" s="378"/>
      <c r="X152" s="378"/>
    </row>
    <row r="153" spans="1:24" ht="17.25" hidden="1" customHeight="1">
      <c r="A153" s="401"/>
      <c r="B153" s="401"/>
      <c r="C153" s="401"/>
      <c r="D153" s="401"/>
      <c r="E153" s="401"/>
      <c r="F153" s="401"/>
      <c r="G153" s="401"/>
      <c r="H153" s="401"/>
      <c r="I153" s="401"/>
      <c r="J153" s="378"/>
      <c r="K153" s="378"/>
      <c r="L153" s="378"/>
      <c r="M153" s="378"/>
      <c r="N153" s="378"/>
      <c r="O153" s="378"/>
      <c r="P153" s="378"/>
      <c r="Q153" s="378"/>
      <c r="R153" s="378"/>
      <c r="S153" s="378"/>
      <c r="T153" s="378"/>
      <c r="U153" s="378"/>
      <c r="V153" s="378"/>
      <c r="W153" s="378"/>
      <c r="X153" s="378"/>
    </row>
    <row r="154" spans="1:24" ht="16.5" hidden="1" customHeight="1">
      <c r="A154" s="396"/>
      <c r="B154" s="642"/>
      <c r="C154" s="642"/>
      <c r="D154" s="642"/>
      <c r="E154" s="642"/>
      <c r="F154" s="642"/>
      <c r="G154" s="642"/>
      <c r="H154" s="642"/>
      <c r="I154" s="642"/>
      <c r="J154" s="382"/>
    </row>
    <row r="155" spans="1:24" ht="9" hidden="1" customHeight="1">
      <c r="A155" s="382"/>
      <c r="B155" s="401"/>
      <c r="C155" s="401"/>
      <c r="D155" s="401"/>
      <c r="E155" s="401"/>
      <c r="F155" s="401"/>
      <c r="G155" s="401"/>
      <c r="H155" s="401"/>
      <c r="I155" s="382"/>
      <c r="J155" s="382"/>
    </row>
    <row r="156" spans="1:24" ht="18" hidden="1" customHeight="1">
      <c r="A156" s="422"/>
      <c r="B156" s="723"/>
      <c r="C156" s="723"/>
      <c r="D156" s="723"/>
      <c r="E156" s="723"/>
      <c r="F156" s="723"/>
      <c r="G156" s="723"/>
      <c r="H156" s="723"/>
      <c r="I156" s="723"/>
    </row>
    <row r="157" spans="1:24" ht="9" hidden="1" customHeight="1">
      <c r="A157" s="382"/>
      <c r="B157" s="401"/>
      <c r="C157" s="401"/>
      <c r="D157" s="401"/>
      <c r="E157" s="401"/>
      <c r="F157" s="401"/>
      <c r="G157" s="401"/>
      <c r="H157" s="401"/>
      <c r="I157" s="382"/>
      <c r="J157" s="382"/>
    </row>
    <row r="158" spans="1:24" ht="18.75" hidden="1" customHeight="1">
      <c r="A158" s="398"/>
      <c r="B158" s="631"/>
      <c r="C158" s="631"/>
      <c r="D158" s="631"/>
      <c r="E158" s="631"/>
      <c r="F158" s="631"/>
      <c r="G158" s="631"/>
      <c r="H158" s="631"/>
      <c r="I158" s="631"/>
      <c r="J158" s="382"/>
    </row>
    <row r="159" spans="1:24" ht="51.75" hidden="1" customHeight="1">
      <c r="A159" s="398"/>
      <c r="B159" s="632"/>
      <c r="C159" s="632"/>
      <c r="D159" s="632"/>
      <c r="E159" s="632"/>
      <c r="F159" s="632"/>
      <c r="G159" s="632"/>
      <c r="H159" s="632"/>
      <c r="I159" s="632"/>
      <c r="J159" s="382"/>
    </row>
    <row r="160" spans="1:24" hidden="1">
      <c r="A160" s="398"/>
      <c r="B160" s="423"/>
      <c r="C160" s="423"/>
      <c r="D160" s="423"/>
      <c r="E160" s="423"/>
      <c r="F160" s="423"/>
      <c r="G160" s="423"/>
      <c r="H160" s="423"/>
      <c r="I160" s="423"/>
      <c r="J160" s="382"/>
    </row>
    <row r="161" spans="1:10" ht="39.75" hidden="1" customHeight="1">
      <c r="A161" s="424"/>
      <c r="B161" s="707"/>
      <c r="C161" s="707"/>
      <c r="D161" s="707"/>
      <c r="E161" s="707"/>
      <c r="F161" s="707"/>
      <c r="G161" s="707"/>
      <c r="H161" s="707"/>
      <c r="I161" s="707"/>
      <c r="J161" s="382"/>
    </row>
    <row r="162" spans="1:10" ht="12.75" hidden="1" customHeight="1">
      <c r="A162" s="424"/>
      <c r="B162" s="401"/>
      <c r="C162" s="401"/>
      <c r="D162" s="401"/>
      <c r="E162" s="401"/>
      <c r="F162" s="401"/>
      <c r="G162" s="401"/>
      <c r="H162" s="401"/>
      <c r="I162" s="382"/>
      <c r="J162" s="382"/>
    </row>
    <row r="163" spans="1:10" ht="65.25" hidden="1" customHeight="1">
      <c r="A163" s="398"/>
      <c r="B163" s="708"/>
      <c r="C163" s="709"/>
      <c r="D163" s="709"/>
      <c r="E163" s="709"/>
      <c r="F163" s="709"/>
      <c r="G163" s="709"/>
      <c r="H163" s="709"/>
      <c r="I163" s="709"/>
      <c r="J163" s="382"/>
    </row>
    <row r="164" spans="1:10" ht="10.5" hidden="1" customHeight="1">
      <c r="A164" s="425"/>
      <c r="B164" s="426"/>
      <c r="C164" s="426"/>
      <c r="D164" s="426"/>
      <c r="E164" s="426"/>
      <c r="F164" s="426"/>
      <c r="G164" s="426"/>
      <c r="H164" s="426"/>
      <c r="I164" s="426"/>
      <c r="J164" s="382"/>
    </row>
    <row r="165" spans="1:10" ht="77.25" hidden="1" customHeight="1">
      <c r="A165" s="427"/>
      <c r="B165" s="708"/>
      <c r="C165" s="726"/>
      <c r="D165" s="726"/>
      <c r="E165" s="726"/>
      <c r="F165" s="726"/>
      <c r="G165" s="726"/>
      <c r="H165" s="726"/>
      <c r="I165" s="726"/>
    </row>
    <row r="166" spans="1:10" ht="12.75" hidden="1" customHeight="1">
      <c r="B166" s="428"/>
      <c r="C166" s="428"/>
      <c r="D166" s="428"/>
      <c r="E166" s="428"/>
      <c r="F166" s="428"/>
      <c r="G166" s="428"/>
      <c r="H166" s="428"/>
      <c r="I166" s="428"/>
    </row>
    <row r="167" spans="1:10" ht="114" hidden="1" customHeight="1">
      <c r="B167" s="727"/>
      <c r="C167" s="727"/>
      <c r="D167" s="727"/>
      <c r="E167" s="727"/>
      <c r="F167" s="727"/>
      <c r="G167" s="727"/>
      <c r="H167" s="727"/>
      <c r="I167" s="727"/>
    </row>
    <row r="168" spans="1:10" ht="15" hidden="1" customHeight="1">
      <c r="A168" s="382"/>
      <c r="B168" s="429"/>
      <c r="C168" s="429"/>
      <c r="D168" s="429"/>
      <c r="E168" s="429"/>
      <c r="F168" s="429"/>
      <c r="G168" s="429"/>
      <c r="H168" s="429"/>
      <c r="I168" s="429"/>
      <c r="J168" s="382"/>
    </row>
    <row r="169" spans="1:10" ht="54" hidden="1" customHeight="1">
      <c r="A169" s="399"/>
      <c r="B169" s="637"/>
      <c r="C169" s="637"/>
      <c r="D169" s="637"/>
      <c r="E169" s="637"/>
      <c r="F169" s="637"/>
      <c r="G169" s="637"/>
      <c r="H169" s="637"/>
      <c r="I169" s="637"/>
      <c r="J169" s="382"/>
    </row>
    <row r="170" spans="1:10" ht="20.25" hidden="1" customHeight="1">
      <c r="A170" s="430"/>
      <c r="B170" s="633"/>
      <c r="C170" s="633"/>
      <c r="D170" s="633"/>
      <c r="E170" s="633"/>
      <c r="F170" s="633"/>
      <c r="G170" s="633"/>
      <c r="H170" s="633"/>
      <c r="I170" s="633"/>
      <c r="J170" s="382"/>
    </row>
    <row r="171" spans="1:10" ht="22.5" hidden="1" customHeight="1">
      <c r="A171" s="388"/>
      <c r="B171" s="628"/>
      <c r="C171" s="634"/>
      <c r="D171" s="634"/>
      <c r="E171" s="634"/>
      <c r="F171" s="628"/>
      <c r="G171" s="634"/>
      <c r="H171" s="634"/>
      <c r="I171" s="629"/>
      <c r="J171" s="382">
        <f>J17</f>
        <v>0</v>
      </c>
    </row>
    <row r="172" spans="1:10" ht="25.5" hidden="1" customHeight="1">
      <c r="A172" s="388"/>
      <c r="B172" s="628"/>
      <c r="C172" s="634"/>
      <c r="D172" s="634"/>
      <c r="E172" s="634"/>
      <c r="F172" s="634"/>
      <c r="G172" s="634"/>
      <c r="H172" s="634"/>
      <c r="I172" s="634"/>
      <c r="J172" s="382"/>
    </row>
    <row r="173" spans="1:10" ht="19.5" hidden="1" customHeight="1">
      <c r="A173" s="431"/>
      <c r="B173" s="432"/>
      <c r="C173" s="433"/>
      <c r="D173" s="710"/>
      <c r="E173" s="711"/>
      <c r="F173" s="648"/>
      <c r="G173" s="649"/>
      <c r="H173" s="649"/>
      <c r="I173" s="652"/>
      <c r="J173" s="382"/>
    </row>
    <row r="174" spans="1:10" ht="39.75" hidden="1" customHeight="1">
      <c r="A174" s="431"/>
      <c r="B174" s="432"/>
      <c r="C174" s="433"/>
      <c r="D174" s="715"/>
      <c r="E174" s="716"/>
      <c r="F174" s="712"/>
      <c r="G174" s="713"/>
      <c r="H174" s="713"/>
      <c r="I174" s="714"/>
      <c r="J174" s="382"/>
    </row>
    <row r="175" spans="1:10" ht="17.25" hidden="1" customHeight="1">
      <c r="A175" s="436"/>
      <c r="B175" s="717"/>
      <c r="C175" s="718"/>
      <c r="D175" s="724"/>
      <c r="E175" s="725"/>
      <c r="F175" s="724"/>
      <c r="G175" s="725"/>
      <c r="H175" s="724"/>
      <c r="I175" s="725"/>
      <c r="J175" s="382"/>
    </row>
    <row r="176" spans="1:10" ht="17.25" hidden="1" customHeight="1">
      <c r="A176" s="436"/>
      <c r="B176" s="717"/>
      <c r="C176" s="731"/>
      <c r="D176" s="731"/>
      <c r="E176" s="718"/>
      <c r="F176" s="437"/>
      <c r="G176" s="438"/>
      <c r="H176" s="438"/>
      <c r="I176" s="439"/>
      <c r="J176" s="382"/>
    </row>
    <row r="177" spans="1:10" ht="17.25" hidden="1" customHeight="1">
      <c r="A177" s="436"/>
      <c r="B177" s="369"/>
      <c r="C177" s="370"/>
      <c r="D177" s="719"/>
      <c r="E177" s="720"/>
      <c r="F177" s="719"/>
      <c r="G177" s="720"/>
      <c r="H177" s="719"/>
      <c r="I177" s="720"/>
      <c r="J177" s="382"/>
    </row>
    <row r="178" spans="1:10" ht="15.75" hidden="1" customHeight="1">
      <c r="A178" s="436"/>
      <c r="B178" s="501"/>
      <c r="C178" s="502"/>
      <c r="D178" s="719"/>
      <c r="E178" s="720"/>
      <c r="F178" s="719"/>
      <c r="G178" s="720"/>
      <c r="H178" s="719"/>
      <c r="I178" s="720"/>
      <c r="J178" s="382"/>
    </row>
    <row r="179" spans="1:10" ht="15.75" hidden="1" customHeight="1">
      <c r="A179" s="436"/>
      <c r="B179" s="732"/>
      <c r="C179" s="733"/>
      <c r="D179" s="719"/>
      <c r="E179" s="720"/>
      <c r="F179" s="442"/>
      <c r="G179" s="443"/>
      <c r="H179" s="719"/>
      <c r="I179" s="720"/>
    </row>
    <row r="180" spans="1:10" ht="15.75" hidden="1" customHeight="1">
      <c r="A180" s="436"/>
      <c r="B180" s="717"/>
      <c r="C180" s="718"/>
      <c r="D180" s="719"/>
      <c r="E180" s="720"/>
      <c r="F180" s="442"/>
      <c r="G180" s="443"/>
      <c r="H180" s="719"/>
      <c r="I180" s="720"/>
      <c r="J180" s="382"/>
    </row>
    <row r="181" spans="1:10" ht="16.5" hidden="1" customHeight="1">
      <c r="A181" s="436"/>
      <c r="B181" s="444"/>
      <c r="C181" s="445"/>
      <c r="D181" s="719"/>
      <c r="E181" s="720"/>
      <c r="F181" s="442"/>
      <c r="G181" s="443"/>
      <c r="H181" s="719"/>
      <c r="I181" s="720"/>
      <c r="J181" s="382"/>
    </row>
    <row r="182" spans="1:10" hidden="1">
      <c r="A182" s="436"/>
      <c r="B182" s="495"/>
      <c r="C182" s="496"/>
      <c r="D182" s="741"/>
      <c r="E182" s="742"/>
      <c r="F182" s="450"/>
      <c r="G182" s="451"/>
      <c r="H182" s="741"/>
      <c r="I182" s="742"/>
      <c r="J182" s="382"/>
    </row>
    <row r="183" spans="1:10" ht="15.75" hidden="1" customHeight="1">
      <c r="A183" s="399"/>
      <c r="B183" s="740"/>
      <c r="C183" s="740"/>
      <c r="D183" s="702"/>
      <c r="E183" s="702"/>
      <c r="F183" s="702"/>
      <c r="G183" s="702"/>
      <c r="H183" s="702"/>
      <c r="I183" s="703"/>
      <c r="J183" s="382"/>
    </row>
    <row r="184" spans="1:10" ht="20.25" hidden="1" customHeight="1">
      <c r="A184" s="388"/>
      <c r="B184" s="446"/>
      <c r="C184" s="447"/>
      <c r="D184" s="447"/>
      <c r="E184" s="447"/>
      <c r="F184" s="447"/>
      <c r="G184" s="447"/>
      <c r="H184" s="447"/>
      <c r="I184" s="447"/>
      <c r="J184" s="382"/>
    </row>
    <row r="185" spans="1:10" ht="20.25" hidden="1" customHeight="1">
      <c r="A185" s="431"/>
      <c r="B185" s="628"/>
      <c r="C185" s="634"/>
      <c r="D185" s="634"/>
      <c r="E185" s="634"/>
      <c r="F185" s="634"/>
      <c r="G185" s="634"/>
      <c r="H185" s="634"/>
      <c r="I185" s="634"/>
      <c r="J185" s="382"/>
    </row>
    <row r="186" spans="1:10" ht="19.5" hidden="1" customHeight="1">
      <c r="A186" s="431"/>
      <c r="B186" s="432"/>
      <c r="C186" s="433"/>
      <c r="D186" s="710"/>
      <c r="E186" s="711"/>
      <c r="F186" s="648"/>
      <c r="G186" s="649"/>
      <c r="H186" s="649"/>
      <c r="I186" s="652"/>
      <c r="J186" s="382"/>
    </row>
    <row r="187" spans="1:10" ht="47.25" hidden="1" customHeight="1">
      <c r="A187" s="431"/>
      <c r="B187" s="432"/>
      <c r="C187" s="433"/>
      <c r="D187" s="715"/>
      <c r="E187" s="716"/>
      <c r="F187" s="712"/>
      <c r="G187" s="713"/>
      <c r="H187" s="713"/>
      <c r="I187" s="714"/>
      <c r="J187" s="382"/>
    </row>
    <row r="188" spans="1:10" ht="17.25" hidden="1" customHeight="1">
      <c r="A188" s="436"/>
      <c r="B188" s="717"/>
      <c r="C188" s="718"/>
      <c r="D188" s="736"/>
      <c r="E188" s="737"/>
      <c r="F188" s="736"/>
      <c r="G188" s="737"/>
      <c r="H188" s="736"/>
      <c r="I188" s="737"/>
      <c r="J188" s="382"/>
    </row>
    <row r="189" spans="1:10" ht="17.25" hidden="1" customHeight="1">
      <c r="A189" s="436"/>
      <c r="B189" s="717"/>
      <c r="C189" s="731"/>
      <c r="D189" s="731"/>
      <c r="E189" s="718"/>
      <c r="F189" s="437"/>
      <c r="G189" s="438"/>
      <c r="H189" s="438"/>
      <c r="I189" s="439"/>
      <c r="J189" s="382"/>
    </row>
    <row r="190" spans="1:10" ht="15.75" hidden="1" customHeight="1">
      <c r="A190" s="436"/>
      <c r="B190" s="547"/>
      <c r="C190" s="370"/>
      <c r="D190" s="738"/>
      <c r="E190" s="739"/>
      <c r="F190" s="440"/>
      <c r="G190" s="441"/>
      <c r="H190" s="738"/>
      <c r="I190" s="739"/>
      <c r="J190" s="382"/>
    </row>
    <row r="191" spans="1:10" ht="15.75" hidden="1" customHeight="1">
      <c r="A191" s="436"/>
      <c r="B191" s="501"/>
      <c r="C191" s="502"/>
      <c r="D191" s="734"/>
      <c r="E191" s="735"/>
      <c r="F191" s="442"/>
      <c r="G191" s="443"/>
      <c r="H191" s="734"/>
      <c r="I191" s="735"/>
    </row>
    <row r="192" spans="1:10" ht="15.75" hidden="1" customHeight="1">
      <c r="A192" s="436"/>
      <c r="B192" s="732"/>
      <c r="C192" s="733"/>
      <c r="D192" s="734"/>
      <c r="E192" s="735"/>
      <c r="F192" s="442"/>
      <c r="G192" s="443"/>
      <c r="H192" s="734"/>
      <c r="I192" s="735"/>
      <c r="J192" s="382"/>
    </row>
    <row r="193" spans="1:10" ht="20.25" hidden="1" customHeight="1">
      <c r="A193" s="436"/>
      <c r="B193" s="717"/>
      <c r="C193" s="718"/>
      <c r="D193" s="734"/>
      <c r="E193" s="735"/>
      <c r="F193" s="442"/>
      <c r="G193" s="443"/>
      <c r="H193" s="734"/>
      <c r="I193" s="735"/>
      <c r="J193" s="382"/>
    </row>
    <row r="194" spans="1:10" ht="16.5" hidden="1" customHeight="1">
      <c r="A194" s="436"/>
      <c r="B194" s="444"/>
      <c r="C194" s="445"/>
      <c r="D194" s="734"/>
      <c r="E194" s="735"/>
      <c r="F194" s="442"/>
      <c r="G194" s="443"/>
      <c r="H194" s="734"/>
      <c r="I194" s="735"/>
      <c r="J194" s="382"/>
    </row>
    <row r="195" spans="1:10" ht="16.5" hidden="1" customHeight="1">
      <c r="A195" s="436"/>
      <c r="B195" s="495"/>
      <c r="C195" s="496"/>
      <c r="D195" s="751"/>
      <c r="E195" s="752"/>
      <c r="F195" s="448"/>
      <c r="G195" s="449"/>
      <c r="H195" s="751"/>
      <c r="I195" s="752"/>
      <c r="J195" s="382"/>
    </row>
    <row r="196" spans="1:10" ht="51" hidden="1" customHeight="1">
      <c r="A196" s="436"/>
      <c r="B196" s="743"/>
      <c r="C196" s="744"/>
      <c r="D196" s="667"/>
      <c r="E196" s="745"/>
      <c r="F196" s="450"/>
      <c r="G196" s="451"/>
      <c r="H196" s="667"/>
      <c r="I196" s="745"/>
      <c r="J196" s="382"/>
    </row>
    <row r="197" spans="1:10" ht="7.5" hidden="1" customHeight="1">
      <c r="A197" s="399"/>
      <c r="B197" s="746"/>
      <c r="C197" s="746"/>
      <c r="D197" s="727"/>
      <c r="E197" s="727"/>
      <c r="F197" s="727"/>
      <c r="G197" s="727"/>
      <c r="H197" s="727"/>
      <c r="I197" s="747"/>
      <c r="J197" s="382"/>
    </row>
    <row r="198" spans="1:10" ht="10.5" hidden="1" customHeight="1">
      <c r="A198" s="399"/>
      <c r="B198" s="452"/>
      <c r="C198" s="452"/>
      <c r="D198" s="420"/>
      <c r="E198" s="420"/>
      <c r="F198" s="420"/>
      <c r="G198" s="420"/>
      <c r="H198" s="420"/>
      <c r="I198" s="420"/>
      <c r="J198" s="382"/>
    </row>
    <row r="199" spans="1:10" ht="16.5" hidden="1" customHeight="1">
      <c r="A199" s="431"/>
      <c r="B199" s="629"/>
      <c r="C199" s="748"/>
      <c r="D199" s="749"/>
      <c r="E199" s="750"/>
      <c r="F199" s="749"/>
      <c r="G199" s="750"/>
      <c r="H199" s="749"/>
      <c r="I199" s="750"/>
      <c r="J199" s="382"/>
    </row>
    <row r="200" spans="1:10" ht="28.5" hidden="1" customHeight="1">
      <c r="A200" s="431"/>
      <c r="B200" s="634"/>
      <c r="C200" s="629"/>
      <c r="D200" s="759"/>
      <c r="E200" s="760"/>
      <c r="F200" s="759"/>
      <c r="G200" s="760"/>
      <c r="H200" s="759"/>
      <c r="I200" s="760"/>
      <c r="J200" s="382"/>
    </row>
    <row r="201" spans="1:10" ht="56.25" hidden="1" customHeight="1">
      <c r="A201" s="436"/>
      <c r="B201" s="717"/>
      <c r="C201" s="731"/>
      <c r="D201" s="731"/>
      <c r="E201" s="718"/>
      <c r="F201" s="756"/>
      <c r="G201" s="757"/>
      <c r="H201" s="757"/>
      <c r="I201" s="758"/>
    </row>
    <row r="202" spans="1:10" ht="15.75" hidden="1" customHeight="1">
      <c r="A202" s="436"/>
      <c r="B202" s="660"/>
      <c r="C202" s="753"/>
      <c r="D202" s="754"/>
      <c r="E202" s="755"/>
      <c r="F202" s="754"/>
      <c r="G202" s="755"/>
      <c r="H202" s="754"/>
      <c r="I202" s="755"/>
      <c r="J202" s="382"/>
    </row>
    <row r="203" spans="1:10" ht="48.75" hidden="1" customHeight="1">
      <c r="A203" s="436"/>
      <c r="B203" s="717"/>
      <c r="C203" s="731"/>
      <c r="D203" s="731"/>
      <c r="E203" s="718"/>
      <c r="F203" s="756"/>
      <c r="G203" s="757"/>
      <c r="H203" s="757"/>
      <c r="I203" s="758"/>
      <c r="J203" s="382"/>
    </row>
    <row r="204" spans="1:10" ht="18" hidden="1" customHeight="1">
      <c r="A204" s="393"/>
      <c r="B204" s="401"/>
      <c r="C204" s="401"/>
      <c r="D204" s="401"/>
      <c r="E204" s="401"/>
      <c r="H204" s="401"/>
    </row>
    <row r="205" spans="1:10" ht="26.25" hidden="1" customHeight="1">
      <c r="A205" s="388"/>
      <c r="B205" s="634"/>
      <c r="C205" s="634"/>
      <c r="D205" s="634"/>
      <c r="E205" s="634"/>
      <c r="F205" s="628"/>
      <c r="G205" s="634"/>
      <c r="H205" s="634"/>
      <c r="I205" s="629"/>
      <c r="J205" s="382"/>
    </row>
    <row r="206" spans="1:10" ht="29.25" hidden="1" customHeight="1">
      <c r="A206" s="388"/>
      <c r="B206" s="628"/>
      <c r="C206" s="634"/>
      <c r="D206" s="634"/>
      <c r="E206" s="634"/>
      <c r="F206" s="634"/>
      <c r="G206" s="634"/>
      <c r="H206" s="634"/>
      <c r="I206" s="634"/>
      <c r="J206" s="382"/>
    </row>
    <row r="207" spans="1:10" ht="19.5" hidden="1" customHeight="1">
      <c r="A207" s="431"/>
      <c r="B207" s="432"/>
      <c r="C207" s="433"/>
      <c r="D207" s="710"/>
      <c r="E207" s="711"/>
      <c r="F207" s="648"/>
      <c r="G207" s="649"/>
      <c r="H207" s="649"/>
      <c r="I207" s="652"/>
      <c r="J207" s="382"/>
    </row>
    <row r="208" spans="1:10" ht="47.25" hidden="1" customHeight="1">
      <c r="A208" s="431"/>
      <c r="B208" s="432"/>
      <c r="C208" s="433"/>
      <c r="D208" s="715"/>
      <c r="E208" s="716"/>
      <c r="F208" s="712"/>
      <c r="G208" s="713"/>
      <c r="H208" s="713"/>
      <c r="I208" s="714"/>
      <c r="J208" s="382"/>
    </row>
    <row r="209" spans="1:10" ht="17.25" hidden="1" customHeight="1">
      <c r="A209" s="436"/>
      <c r="B209" s="717"/>
      <c r="C209" s="718"/>
      <c r="D209" s="724"/>
      <c r="E209" s="725"/>
      <c r="F209" s="724"/>
      <c r="G209" s="725"/>
      <c r="H209" s="724"/>
      <c r="I209" s="725"/>
      <c r="J209" s="382"/>
    </row>
    <row r="210" spans="1:10" ht="17.25" hidden="1" customHeight="1">
      <c r="A210" s="436"/>
      <c r="B210" s="717"/>
      <c r="C210" s="731"/>
      <c r="D210" s="731"/>
      <c r="E210" s="718"/>
      <c r="F210" s="437"/>
      <c r="G210" s="438"/>
      <c r="H210" s="438"/>
      <c r="I210" s="439"/>
      <c r="J210" s="382"/>
    </row>
    <row r="211" spans="1:10" ht="15.75" hidden="1" customHeight="1">
      <c r="A211" s="436"/>
      <c r="B211" s="369"/>
      <c r="C211" s="370"/>
      <c r="D211" s="719"/>
      <c r="E211" s="720"/>
      <c r="F211" s="719"/>
      <c r="G211" s="720"/>
      <c r="H211" s="719"/>
      <c r="I211" s="720"/>
      <c r="J211" s="382"/>
    </row>
    <row r="212" spans="1:10" ht="15.75" hidden="1" customHeight="1">
      <c r="A212" s="436"/>
      <c r="B212" s="501"/>
      <c r="C212" s="502"/>
      <c r="D212" s="719"/>
      <c r="E212" s="720"/>
      <c r="F212" s="442"/>
      <c r="G212" s="443"/>
      <c r="H212" s="719"/>
      <c r="I212" s="720"/>
    </row>
    <row r="213" spans="1:10" ht="15.75" hidden="1" customHeight="1">
      <c r="A213" s="436"/>
      <c r="B213" s="732"/>
      <c r="C213" s="733"/>
      <c r="D213" s="719"/>
      <c r="E213" s="720"/>
      <c r="F213" s="442"/>
      <c r="G213" s="443"/>
      <c r="H213" s="719"/>
      <c r="I213" s="720"/>
      <c r="J213" s="382"/>
    </row>
    <row r="214" spans="1:10" ht="16.5" hidden="1" customHeight="1">
      <c r="A214" s="436"/>
      <c r="B214" s="717"/>
      <c r="C214" s="718"/>
      <c r="D214" s="719"/>
      <c r="E214" s="720"/>
      <c r="F214" s="442"/>
      <c r="G214" s="443"/>
      <c r="H214" s="719"/>
      <c r="I214" s="720"/>
      <c r="J214" s="382"/>
    </row>
    <row r="215" spans="1:10" hidden="1">
      <c r="A215" s="436"/>
      <c r="B215" s="444"/>
      <c r="C215" s="445"/>
      <c r="D215" s="719"/>
      <c r="E215" s="720"/>
      <c r="F215" s="442"/>
      <c r="G215" s="443"/>
      <c r="H215" s="719"/>
      <c r="I215" s="720"/>
      <c r="J215" s="382"/>
    </row>
    <row r="216" spans="1:10" ht="19.5" hidden="1" customHeight="1">
      <c r="A216" s="436"/>
      <c r="B216" s="495"/>
      <c r="C216" s="496"/>
      <c r="D216" s="741"/>
      <c r="E216" s="742"/>
      <c r="F216" s="450"/>
      <c r="G216" s="451"/>
      <c r="H216" s="741"/>
      <c r="I216" s="742"/>
      <c r="J216" s="382"/>
    </row>
    <row r="217" spans="1:10" ht="32.25" hidden="1" customHeight="1">
      <c r="A217" s="399"/>
      <c r="B217" s="702"/>
      <c r="C217" s="702"/>
      <c r="D217" s="702"/>
      <c r="E217" s="702"/>
      <c r="F217" s="702"/>
      <c r="G217" s="702"/>
      <c r="H217" s="702"/>
      <c r="I217" s="703"/>
      <c r="J217" s="382"/>
    </row>
    <row r="218" spans="1:10" ht="32.25" hidden="1" customHeight="1">
      <c r="A218" s="388"/>
      <c r="B218" s="453"/>
      <c r="C218" s="453"/>
      <c r="D218" s="453"/>
      <c r="E218" s="453"/>
      <c r="F218" s="453"/>
      <c r="G218" s="453"/>
      <c r="H218" s="453"/>
      <c r="I218" s="453"/>
      <c r="J218" s="382"/>
    </row>
    <row r="219" spans="1:10" ht="32.25" hidden="1" customHeight="1">
      <c r="A219" s="388"/>
      <c r="B219" s="453"/>
      <c r="C219" s="453"/>
      <c r="D219" s="453"/>
      <c r="E219" s="453"/>
      <c r="F219" s="453"/>
      <c r="G219" s="453"/>
      <c r="H219" s="453"/>
      <c r="I219" s="453"/>
      <c r="J219" s="382"/>
    </row>
    <row r="220" spans="1:10" ht="32.25" hidden="1" customHeight="1">
      <c r="A220" s="388"/>
      <c r="B220" s="453"/>
      <c r="C220" s="453"/>
      <c r="D220" s="453"/>
      <c r="E220" s="453"/>
      <c r="F220" s="453"/>
      <c r="G220" s="453"/>
      <c r="H220" s="453"/>
      <c r="I220" s="453"/>
      <c r="J220" s="382"/>
    </row>
    <row r="221" spans="1:10" ht="32.25" hidden="1" customHeight="1">
      <c r="A221" s="388"/>
      <c r="B221" s="453"/>
      <c r="C221" s="453"/>
      <c r="D221" s="453"/>
      <c r="E221" s="453"/>
      <c r="F221" s="453"/>
      <c r="G221" s="453"/>
      <c r="H221" s="453"/>
      <c r="I221" s="453"/>
      <c r="J221" s="382"/>
    </row>
    <row r="222" spans="1:10" ht="20.25" hidden="1" customHeight="1">
      <c r="A222" s="431"/>
      <c r="B222" s="761"/>
      <c r="C222" s="761"/>
      <c r="D222" s="761"/>
      <c r="E222" s="761"/>
      <c r="F222" s="761"/>
      <c r="G222" s="761"/>
      <c r="H222" s="761"/>
      <c r="I222" s="761"/>
      <c r="J222" s="382"/>
    </row>
    <row r="223" spans="1:10" ht="19.5" hidden="1" customHeight="1">
      <c r="A223" s="431"/>
      <c r="B223" s="454"/>
      <c r="C223" s="433"/>
      <c r="D223" s="710"/>
      <c r="E223" s="711"/>
      <c r="F223" s="648"/>
      <c r="G223" s="649"/>
      <c r="H223" s="649"/>
      <c r="I223" s="652"/>
      <c r="J223" s="382"/>
    </row>
    <row r="224" spans="1:10" ht="47.25" hidden="1" customHeight="1">
      <c r="A224" s="431"/>
      <c r="B224" s="454"/>
      <c r="C224" s="433"/>
      <c r="D224" s="715"/>
      <c r="E224" s="716"/>
      <c r="F224" s="712"/>
      <c r="G224" s="713"/>
      <c r="H224" s="713"/>
      <c r="I224" s="714"/>
      <c r="J224" s="382"/>
    </row>
    <row r="225" spans="1:10" ht="17.25" hidden="1" customHeight="1">
      <c r="A225" s="436"/>
      <c r="B225" s="658"/>
      <c r="C225" s="762"/>
      <c r="D225" s="736"/>
      <c r="E225" s="737"/>
      <c r="F225" s="736"/>
      <c r="G225" s="737"/>
      <c r="H225" s="736"/>
      <c r="I225" s="737"/>
      <c r="J225" s="382"/>
    </row>
    <row r="226" spans="1:10" ht="17.25" hidden="1" customHeight="1">
      <c r="A226" s="436"/>
      <c r="B226" s="717"/>
      <c r="C226" s="731"/>
      <c r="D226" s="731"/>
      <c r="E226" s="718"/>
      <c r="F226" s="437"/>
      <c r="G226" s="438"/>
      <c r="H226" s="438"/>
      <c r="I226" s="439"/>
      <c r="J226" s="382"/>
    </row>
    <row r="227" spans="1:10" ht="15.75" hidden="1" customHeight="1">
      <c r="A227" s="436"/>
      <c r="B227" s="369"/>
      <c r="C227" s="370"/>
      <c r="D227" s="738"/>
      <c r="E227" s="739"/>
      <c r="F227" s="440"/>
      <c r="G227" s="441"/>
      <c r="H227" s="738"/>
      <c r="I227" s="739"/>
      <c r="J227" s="382"/>
    </row>
    <row r="228" spans="1:10" ht="15.75" hidden="1" customHeight="1">
      <c r="A228" s="436"/>
      <c r="B228" s="501"/>
      <c r="C228" s="502"/>
      <c r="D228" s="734"/>
      <c r="E228" s="735"/>
      <c r="F228" s="442"/>
      <c r="G228" s="443"/>
      <c r="H228" s="734"/>
      <c r="I228" s="735"/>
    </row>
    <row r="229" spans="1:10" ht="15.75" hidden="1" customHeight="1">
      <c r="A229" s="436"/>
      <c r="B229" s="732"/>
      <c r="C229" s="733"/>
      <c r="D229" s="734"/>
      <c r="E229" s="735"/>
      <c r="F229" s="442"/>
      <c r="G229" s="443"/>
      <c r="H229" s="734"/>
      <c r="I229" s="735"/>
      <c r="J229" s="382"/>
    </row>
    <row r="230" spans="1:10" ht="16.5" hidden="1" customHeight="1">
      <c r="A230" s="436"/>
      <c r="B230" s="717"/>
      <c r="C230" s="718"/>
      <c r="D230" s="734"/>
      <c r="E230" s="735"/>
      <c r="F230" s="442"/>
      <c r="G230" s="443"/>
      <c r="H230" s="734"/>
      <c r="I230" s="735"/>
      <c r="J230" s="382"/>
    </row>
    <row r="231" spans="1:10" ht="15.75" hidden="1" customHeight="1">
      <c r="A231" s="436"/>
      <c r="B231" s="444"/>
      <c r="C231" s="445"/>
      <c r="D231" s="734"/>
      <c r="E231" s="735"/>
      <c r="F231" s="442"/>
      <c r="G231" s="443"/>
      <c r="H231" s="734"/>
      <c r="I231" s="735"/>
      <c r="J231" s="382"/>
    </row>
    <row r="232" spans="1:10" ht="18" hidden="1" customHeight="1">
      <c r="A232" s="436"/>
      <c r="B232" s="495"/>
      <c r="C232" s="496"/>
      <c r="D232" s="667"/>
      <c r="E232" s="745"/>
      <c r="F232" s="450"/>
      <c r="G232" s="451"/>
      <c r="H232" s="667"/>
      <c r="I232" s="745"/>
      <c r="J232" s="382"/>
    </row>
    <row r="233" spans="1:10" ht="16.5" hidden="1" customHeight="1">
      <c r="A233" s="431"/>
      <c r="B233" s="629"/>
      <c r="C233" s="748"/>
      <c r="D233" s="749"/>
      <c r="E233" s="750"/>
      <c r="F233" s="749"/>
      <c r="G233" s="750"/>
      <c r="H233" s="749"/>
      <c r="I233" s="750"/>
      <c r="J233" s="382"/>
    </row>
    <row r="234" spans="1:10" ht="28.5" hidden="1" customHeight="1">
      <c r="A234" s="431"/>
      <c r="B234" s="634"/>
      <c r="C234" s="629"/>
      <c r="D234" s="759"/>
      <c r="E234" s="760"/>
      <c r="F234" s="759"/>
      <c r="G234" s="760"/>
      <c r="H234" s="759"/>
      <c r="I234" s="760"/>
      <c r="J234" s="382"/>
    </row>
    <row r="235" spans="1:10" ht="33" hidden="1" customHeight="1">
      <c r="A235" s="436"/>
      <c r="B235" s="717"/>
      <c r="C235" s="731"/>
      <c r="D235" s="731"/>
      <c r="E235" s="718"/>
      <c r="F235" s="672"/>
      <c r="G235" s="672"/>
      <c r="H235" s="672"/>
      <c r="I235" s="672"/>
    </row>
    <row r="236" spans="1:10" ht="15.75" hidden="1" customHeight="1">
      <c r="A236" s="436"/>
      <c r="B236" s="660"/>
      <c r="C236" s="753"/>
      <c r="D236" s="754"/>
      <c r="E236" s="755"/>
      <c r="F236" s="754"/>
      <c r="G236" s="755"/>
      <c r="H236" s="754"/>
      <c r="I236" s="755"/>
      <c r="J236" s="382"/>
    </row>
    <row r="237" spans="1:10" ht="37.5" hidden="1" customHeight="1">
      <c r="A237" s="436"/>
      <c r="B237" s="717"/>
      <c r="C237" s="731"/>
      <c r="D237" s="731"/>
      <c r="E237" s="718"/>
      <c r="F237" s="672"/>
      <c r="G237" s="672"/>
      <c r="H237" s="672"/>
      <c r="I237" s="672"/>
      <c r="J237" s="382"/>
    </row>
    <row r="238" spans="1:10" ht="36" hidden="1" customHeight="1">
      <c r="A238" s="436"/>
      <c r="B238" s="701"/>
      <c r="C238" s="702"/>
      <c r="D238" s="702"/>
      <c r="E238" s="702"/>
      <c r="F238" s="702"/>
      <c r="G238" s="702"/>
      <c r="H238" s="702"/>
      <c r="I238" s="703"/>
      <c r="J238" s="382"/>
    </row>
    <row r="239" spans="1:10" ht="16.5" hidden="1" customHeight="1">
      <c r="A239" s="436"/>
      <c r="B239" s="452"/>
      <c r="C239" s="452"/>
      <c r="D239" s="420"/>
      <c r="E239" s="420"/>
      <c r="F239" s="420"/>
      <c r="G239" s="420"/>
      <c r="H239" s="420"/>
      <c r="I239" s="420"/>
      <c r="J239" s="382"/>
    </row>
    <row r="240" spans="1:10" ht="16.5" hidden="1" customHeight="1">
      <c r="A240" s="431"/>
      <c r="B240" s="628"/>
      <c r="C240" s="629"/>
      <c r="D240" s="626"/>
      <c r="E240" s="627"/>
      <c r="F240" s="626"/>
      <c r="G240" s="627"/>
      <c r="H240" s="626"/>
      <c r="I240" s="627"/>
      <c r="J240" s="382"/>
    </row>
    <row r="241" spans="1:10" ht="28.5" hidden="1" customHeight="1">
      <c r="A241" s="431"/>
      <c r="B241" s="628"/>
      <c r="C241" s="629"/>
      <c r="D241" s="763"/>
      <c r="E241" s="764"/>
      <c r="F241" s="763"/>
      <c r="G241" s="764"/>
      <c r="H241" s="763"/>
      <c r="I241" s="764"/>
      <c r="J241" s="382"/>
    </row>
    <row r="242" spans="1:10" ht="56.25" hidden="1" customHeight="1">
      <c r="A242" s="436"/>
      <c r="B242" s="765"/>
      <c r="C242" s="766"/>
      <c r="D242" s="767"/>
      <c r="E242" s="768"/>
      <c r="F242" s="767"/>
      <c r="G242" s="768"/>
      <c r="H242" s="767"/>
      <c r="I242" s="768"/>
    </row>
    <row r="243" spans="1:10" ht="15.75" hidden="1" customHeight="1">
      <c r="A243" s="436"/>
      <c r="B243" s="717"/>
      <c r="C243" s="718"/>
      <c r="D243" s="717"/>
      <c r="E243" s="718"/>
      <c r="F243" s="717"/>
      <c r="G243" s="718"/>
      <c r="H243" s="717"/>
      <c r="I243" s="718"/>
      <c r="J243" s="382"/>
    </row>
    <row r="244" spans="1:10" ht="66.75" hidden="1" customHeight="1">
      <c r="A244" s="436"/>
      <c r="B244" s="765"/>
      <c r="C244" s="766"/>
      <c r="D244" s="767"/>
      <c r="E244" s="768"/>
      <c r="F244" s="767"/>
      <c r="G244" s="768"/>
      <c r="H244" s="767"/>
      <c r="I244" s="768"/>
      <c r="J244" s="382"/>
    </row>
    <row r="245" spans="1:10" ht="20.25" hidden="1" customHeight="1">
      <c r="A245" s="436"/>
      <c r="B245" s="455"/>
      <c r="C245" s="455"/>
      <c r="D245" s="456"/>
      <c r="E245" s="456"/>
      <c r="F245" s="456"/>
      <c r="G245" s="456"/>
      <c r="H245" s="456"/>
      <c r="I245" s="456"/>
      <c r="J245" s="382"/>
    </row>
    <row r="246" spans="1:10" ht="32.25" hidden="1" customHeight="1">
      <c r="A246" s="388"/>
      <c r="B246" s="628"/>
      <c r="C246" s="634"/>
      <c r="D246" s="634"/>
      <c r="E246" s="629"/>
      <c r="F246" s="628"/>
      <c r="G246" s="634"/>
      <c r="H246" s="634"/>
      <c r="I246" s="629"/>
      <c r="J246" s="382"/>
    </row>
    <row r="247" spans="1:10" ht="29.25" hidden="1" customHeight="1">
      <c r="A247" s="388"/>
      <c r="B247" s="628"/>
      <c r="C247" s="634"/>
      <c r="D247" s="634"/>
      <c r="E247" s="634"/>
      <c r="F247" s="634"/>
      <c r="G247" s="634"/>
      <c r="H247" s="634"/>
      <c r="I247" s="634"/>
      <c r="J247" s="382"/>
    </row>
    <row r="248" spans="1:10" ht="19.5" hidden="1" customHeight="1">
      <c r="A248" s="431"/>
      <c r="B248" s="432"/>
      <c r="C248" s="433"/>
      <c r="D248" s="710"/>
      <c r="E248" s="711"/>
      <c r="F248" s="648"/>
      <c r="G248" s="652"/>
      <c r="H248" s="648"/>
      <c r="I248" s="652"/>
      <c r="J248" s="382"/>
    </row>
    <row r="249" spans="1:10" ht="47.25" hidden="1" customHeight="1">
      <c r="A249" s="431"/>
      <c r="B249" s="432"/>
      <c r="C249" s="433"/>
      <c r="D249" s="434"/>
      <c r="E249" s="435"/>
      <c r="F249" s="712"/>
      <c r="G249" s="714"/>
      <c r="H249" s="712"/>
      <c r="I249" s="714"/>
      <c r="J249" s="382"/>
    </row>
    <row r="250" spans="1:10" ht="17.25" hidden="1" customHeight="1">
      <c r="A250" s="436"/>
      <c r="B250" s="717"/>
      <c r="C250" s="718"/>
      <c r="D250" s="724"/>
      <c r="E250" s="725"/>
      <c r="F250" s="724"/>
      <c r="G250" s="725"/>
      <c r="H250" s="724"/>
      <c r="I250" s="725"/>
      <c r="J250" s="382"/>
    </row>
    <row r="251" spans="1:10" ht="17.25" hidden="1" customHeight="1">
      <c r="A251" s="436"/>
      <c r="B251" s="717"/>
      <c r="C251" s="731"/>
      <c r="D251" s="731"/>
      <c r="E251" s="718"/>
      <c r="F251" s="437"/>
      <c r="G251" s="438"/>
      <c r="H251" s="438"/>
      <c r="I251" s="439"/>
      <c r="J251" s="382"/>
    </row>
    <row r="252" spans="1:10" ht="15.75" hidden="1" customHeight="1">
      <c r="A252" s="436"/>
      <c r="B252" s="732"/>
      <c r="C252" s="733"/>
      <c r="D252" s="771"/>
      <c r="E252" s="772"/>
      <c r="F252" s="440"/>
      <c r="G252" s="441"/>
      <c r="H252" s="771"/>
      <c r="I252" s="772"/>
      <c r="J252" s="382"/>
    </row>
    <row r="253" spans="1:10" ht="15.75" hidden="1" customHeight="1">
      <c r="A253" s="436"/>
      <c r="B253" s="769"/>
      <c r="C253" s="770"/>
      <c r="D253" s="719"/>
      <c r="E253" s="720"/>
      <c r="F253" s="442"/>
      <c r="G253" s="443"/>
      <c r="H253" s="719"/>
      <c r="I253" s="720"/>
    </row>
    <row r="254" spans="1:10" ht="15.75" hidden="1" customHeight="1">
      <c r="A254" s="436"/>
      <c r="B254" s="769"/>
      <c r="C254" s="770"/>
      <c r="D254" s="719"/>
      <c r="E254" s="720"/>
      <c r="F254" s="442"/>
      <c r="G254" s="443"/>
      <c r="H254" s="719"/>
      <c r="I254" s="720"/>
      <c r="J254" s="382"/>
    </row>
    <row r="255" spans="1:10" ht="16.5" hidden="1" customHeight="1">
      <c r="A255" s="436"/>
      <c r="B255" s="769"/>
      <c r="C255" s="770"/>
      <c r="D255" s="719"/>
      <c r="E255" s="720"/>
      <c r="F255" s="442"/>
      <c r="G255" s="443"/>
      <c r="H255" s="719"/>
      <c r="I255" s="720"/>
      <c r="J255" s="382"/>
    </row>
    <row r="256" spans="1:10" hidden="1">
      <c r="A256" s="436"/>
      <c r="B256" s="769"/>
      <c r="C256" s="770"/>
      <c r="D256" s="719"/>
      <c r="E256" s="720"/>
      <c r="F256" s="442"/>
      <c r="G256" s="443"/>
      <c r="H256" s="719"/>
      <c r="I256" s="720"/>
      <c r="J256" s="382"/>
    </row>
    <row r="257" spans="1:10" ht="32.25" hidden="1" customHeight="1">
      <c r="A257" s="436"/>
      <c r="B257" s="743"/>
      <c r="C257" s="831"/>
      <c r="D257" s="741"/>
      <c r="E257" s="742"/>
      <c r="F257" s="450"/>
      <c r="G257" s="451"/>
      <c r="H257" s="741"/>
      <c r="I257" s="742"/>
      <c r="J257" s="382"/>
    </row>
    <row r="258" spans="1:10" ht="32.25" hidden="1" customHeight="1">
      <c r="A258" s="399"/>
      <c r="B258" s="702"/>
      <c r="C258" s="702"/>
      <c r="D258" s="702"/>
      <c r="E258" s="702"/>
      <c r="F258" s="702"/>
      <c r="G258" s="702"/>
      <c r="H258" s="702"/>
      <c r="I258" s="703"/>
      <c r="J258" s="382"/>
    </row>
    <row r="259" spans="1:10" ht="32.25" hidden="1" customHeight="1">
      <c r="A259" s="388"/>
      <c r="B259" s="453"/>
      <c r="C259" s="453"/>
      <c r="D259" s="453"/>
      <c r="E259" s="453"/>
      <c r="F259" s="453"/>
      <c r="G259" s="453"/>
      <c r="H259" s="453"/>
      <c r="I259" s="453"/>
      <c r="J259" s="382"/>
    </row>
    <row r="260" spans="1:10" ht="20.25" hidden="1" customHeight="1">
      <c r="A260" s="431"/>
      <c r="B260" s="628"/>
      <c r="C260" s="634"/>
      <c r="D260" s="634"/>
      <c r="E260" s="634"/>
      <c r="F260" s="634"/>
      <c r="G260" s="634"/>
      <c r="H260" s="634"/>
      <c r="I260" s="634"/>
      <c r="J260" s="382"/>
    </row>
    <row r="261" spans="1:10" ht="19.5" hidden="1" customHeight="1">
      <c r="A261" s="431"/>
      <c r="B261" s="454"/>
      <c r="C261" s="433"/>
      <c r="D261" s="710"/>
      <c r="E261" s="711"/>
      <c r="F261" s="648"/>
      <c r="G261" s="652"/>
      <c r="H261" s="648"/>
      <c r="I261" s="652"/>
      <c r="J261" s="382"/>
    </row>
    <row r="262" spans="1:10" ht="47.25" hidden="1" customHeight="1">
      <c r="A262" s="431"/>
      <c r="B262" s="454"/>
      <c r="C262" s="433"/>
      <c r="D262" s="434"/>
      <c r="E262" s="435"/>
      <c r="F262" s="712"/>
      <c r="G262" s="714"/>
      <c r="H262" s="712"/>
      <c r="I262" s="714"/>
      <c r="J262" s="382"/>
    </row>
    <row r="263" spans="1:10" ht="17.25" hidden="1" customHeight="1">
      <c r="A263" s="436"/>
      <c r="B263" s="717"/>
      <c r="C263" s="718"/>
      <c r="D263" s="724"/>
      <c r="E263" s="725"/>
      <c r="F263" s="724"/>
      <c r="G263" s="725"/>
      <c r="H263" s="724"/>
      <c r="I263" s="725"/>
      <c r="J263" s="382"/>
    </row>
    <row r="264" spans="1:10" ht="17.25" hidden="1" customHeight="1">
      <c r="A264" s="436"/>
      <c r="B264" s="717"/>
      <c r="C264" s="731"/>
      <c r="D264" s="731"/>
      <c r="E264" s="718"/>
      <c r="F264" s="437"/>
      <c r="G264" s="438"/>
      <c r="H264" s="438"/>
      <c r="I264" s="439"/>
      <c r="J264" s="382"/>
    </row>
    <row r="265" spans="1:10" ht="15.75" hidden="1" customHeight="1">
      <c r="A265" s="436"/>
      <c r="B265" s="732"/>
      <c r="C265" s="733"/>
      <c r="D265" s="771"/>
      <c r="E265" s="772"/>
      <c r="F265" s="440"/>
      <c r="G265" s="441"/>
      <c r="H265" s="771"/>
      <c r="I265" s="772"/>
      <c r="J265" s="382"/>
    </row>
    <row r="266" spans="1:10" ht="15.75" hidden="1" customHeight="1">
      <c r="A266" s="436"/>
      <c r="B266" s="769"/>
      <c r="C266" s="770"/>
      <c r="D266" s="719"/>
      <c r="E266" s="720"/>
      <c r="F266" s="442"/>
      <c r="G266" s="443"/>
      <c r="H266" s="719"/>
      <c r="I266" s="720"/>
    </row>
    <row r="267" spans="1:10" ht="15.75" hidden="1" customHeight="1">
      <c r="A267" s="436"/>
      <c r="B267" s="769"/>
      <c r="C267" s="770"/>
      <c r="D267" s="719"/>
      <c r="E267" s="720"/>
      <c r="F267" s="442"/>
      <c r="G267" s="443"/>
      <c r="H267" s="719"/>
      <c r="I267" s="720"/>
      <c r="J267" s="382"/>
    </row>
    <row r="268" spans="1:10" ht="16.5" hidden="1" customHeight="1">
      <c r="A268" s="436"/>
      <c r="B268" s="769"/>
      <c r="C268" s="770"/>
      <c r="D268" s="719"/>
      <c r="E268" s="720"/>
      <c r="F268" s="442"/>
      <c r="G268" s="443"/>
      <c r="H268" s="719"/>
      <c r="I268" s="720"/>
      <c r="J268" s="382"/>
    </row>
    <row r="269" spans="1:10" hidden="1">
      <c r="A269" s="436"/>
      <c r="B269" s="769"/>
      <c r="C269" s="770"/>
      <c r="D269" s="719"/>
      <c r="E269" s="720"/>
      <c r="F269" s="442"/>
      <c r="G269" s="443"/>
      <c r="H269" s="719"/>
      <c r="I269" s="720"/>
      <c r="J269" s="382"/>
    </row>
    <row r="270" spans="1:10" ht="32.25" hidden="1" customHeight="1">
      <c r="A270" s="436"/>
      <c r="B270" s="743"/>
      <c r="C270" s="831"/>
      <c r="D270" s="741"/>
      <c r="E270" s="742"/>
      <c r="F270" s="450"/>
      <c r="G270" s="451"/>
      <c r="H270" s="741"/>
      <c r="I270" s="742"/>
      <c r="J270" s="382"/>
    </row>
    <row r="271" spans="1:10" ht="32.25" hidden="1" customHeight="1">
      <c r="A271" s="399"/>
      <c r="B271" s="746"/>
      <c r="C271" s="746"/>
      <c r="D271" s="746"/>
      <c r="E271" s="746"/>
      <c r="F271" s="746"/>
      <c r="G271" s="746"/>
      <c r="H271" s="746"/>
      <c r="I271" s="832"/>
      <c r="J271" s="382"/>
    </row>
    <row r="272" spans="1:10" ht="16.5" hidden="1" customHeight="1">
      <c r="A272" s="399"/>
      <c r="B272" s="452"/>
      <c r="C272" s="452"/>
      <c r="D272" s="420"/>
      <c r="E272" s="420"/>
      <c r="F272" s="420"/>
      <c r="G272" s="420"/>
      <c r="H272" s="420"/>
      <c r="I272" s="420"/>
      <c r="J272" s="382"/>
    </row>
    <row r="273" spans="1:10" ht="16.5" hidden="1" customHeight="1">
      <c r="A273" s="431"/>
      <c r="B273" s="628"/>
      <c r="C273" s="629"/>
      <c r="D273" s="626"/>
      <c r="E273" s="627"/>
      <c r="F273" s="626"/>
      <c r="G273" s="627"/>
      <c r="H273" s="626"/>
      <c r="I273" s="627"/>
      <c r="J273" s="382"/>
    </row>
    <row r="274" spans="1:10" ht="28.5" hidden="1" customHeight="1">
      <c r="A274" s="431"/>
      <c r="B274" s="628"/>
      <c r="C274" s="629"/>
      <c r="D274" s="763"/>
      <c r="E274" s="764"/>
      <c r="F274" s="763"/>
      <c r="G274" s="764"/>
      <c r="H274" s="763"/>
      <c r="I274" s="764"/>
      <c r="J274" s="382"/>
    </row>
    <row r="275" spans="1:10" ht="56.25" hidden="1" customHeight="1">
      <c r="A275" s="436"/>
      <c r="B275" s="765"/>
      <c r="C275" s="766"/>
      <c r="D275" s="767"/>
      <c r="E275" s="768"/>
      <c r="F275" s="767"/>
      <c r="G275" s="768"/>
      <c r="H275" s="767"/>
      <c r="I275" s="768"/>
    </row>
    <row r="276" spans="1:10" ht="15.75" hidden="1" customHeight="1">
      <c r="A276" s="436"/>
      <c r="B276" s="717"/>
      <c r="C276" s="718"/>
      <c r="D276" s="717"/>
      <c r="E276" s="718"/>
      <c r="F276" s="717"/>
      <c r="G276" s="718"/>
      <c r="H276" s="717"/>
      <c r="I276" s="718"/>
      <c r="J276" s="382"/>
    </row>
    <row r="277" spans="1:10" ht="49.5" hidden="1" customHeight="1">
      <c r="A277" s="436"/>
      <c r="B277" s="765"/>
      <c r="C277" s="766"/>
      <c r="D277" s="767"/>
      <c r="E277" s="768"/>
      <c r="F277" s="767"/>
      <c r="G277" s="768"/>
      <c r="H277" s="767"/>
      <c r="I277" s="768"/>
      <c r="J277" s="382"/>
    </row>
    <row r="278" spans="1:10" ht="20.25" hidden="1" customHeight="1">
      <c r="A278" s="399"/>
      <c r="B278" s="455"/>
      <c r="C278" s="455"/>
      <c r="D278" s="456"/>
      <c r="E278" s="456"/>
      <c r="F278" s="456"/>
      <c r="G278" s="456"/>
      <c r="H278" s="456"/>
      <c r="I278" s="456"/>
      <c r="J278" s="382"/>
    </row>
    <row r="279" spans="1:10" ht="22.5" hidden="1" customHeight="1">
      <c r="A279" s="457"/>
      <c r="B279" s="723"/>
      <c r="C279" s="723"/>
      <c r="D279" s="723"/>
      <c r="E279" s="723"/>
      <c r="F279" s="723"/>
      <c r="G279" s="723"/>
      <c r="H279" s="723"/>
      <c r="I279" s="723"/>
      <c r="J279" s="382"/>
    </row>
    <row r="280" spans="1:10" ht="15.75" hidden="1" customHeight="1">
      <c r="A280" s="382"/>
      <c r="B280" s="458"/>
      <c r="C280" s="458"/>
      <c r="D280" s="458"/>
      <c r="E280" s="458"/>
      <c r="F280" s="458"/>
      <c r="G280" s="458"/>
      <c r="H280" s="458"/>
      <c r="I280" s="326"/>
    </row>
    <row r="281" spans="1:10" ht="59.25" hidden="1" customHeight="1">
      <c r="A281" s="459"/>
      <c r="B281" s="726"/>
      <c r="C281" s="784"/>
      <c r="D281" s="784"/>
      <c r="E281" s="784"/>
      <c r="F281" s="784"/>
      <c r="G281" s="784"/>
      <c r="H281" s="784"/>
      <c r="I281" s="784"/>
    </row>
    <row r="282" spans="1:10" ht="32.25" hidden="1" customHeight="1">
      <c r="A282" s="494"/>
      <c r="B282" s="784"/>
      <c r="C282" s="784"/>
      <c r="D282" s="784"/>
      <c r="E282" s="784"/>
      <c r="F282" s="784"/>
      <c r="G282" s="784"/>
      <c r="H282" s="784"/>
      <c r="I282" s="784"/>
      <c r="J282" s="382"/>
    </row>
    <row r="283" spans="1:10" ht="9" hidden="1" customHeight="1">
      <c r="A283" s="494"/>
      <c r="B283" s="382"/>
      <c r="C283" s="382"/>
      <c r="D283" s="382"/>
      <c r="E283" s="382"/>
      <c r="F283" s="382"/>
      <c r="G283" s="382"/>
      <c r="H283" s="382"/>
      <c r="I283" s="382"/>
      <c r="J283" s="382"/>
    </row>
    <row r="284" spans="1:10" ht="59.25" hidden="1" customHeight="1">
      <c r="A284" s="494"/>
      <c r="B284" s="726"/>
      <c r="C284" s="784"/>
      <c r="D284" s="784"/>
      <c r="E284" s="784"/>
      <c r="F284" s="784"/>
      <c r="G284" s="784"/>
      <c r="H284" s="784"/>
      <c r="I284" s="784"/>
      <c r="J284" s="382"/>
    </row>
    <row r="285" spans="1:10" ht="63" hidden="1" customHeight="1">
      <c r="A285" s="494"/>
      <c r="B285" s="784"/>
      <c r="C285" s="784"/>
      <c r="D285" s="784"/>
      <c r="E285" s="784"/>
      <c r="F285" s="784"/>
      <c r="G285" s="784"/>
      <c r="H285" s="784"/>
      <c r="I285" s="784"/>
    </row>
    <row r="286" spans="1:10" ht="24.75" hidden="1" customHeight="1">
      <c r="A286" s="494"/>
      <c r="B286" s="520"/>
      <c r="C286" s="520"/>
      <c r="D286" s="520"/>
      <c r="E286" s="520"/>
      <c r="F286" s="520"/>
      <c r="G286" s="520"/>
      <c r="H286" s="520"/>
      <c r="I286" s="520"/>
    </row>
    <row r="287" spans="1:10" ht="36" hidden="1" customHeight="1">
      <c r="A287" s="459"/>
      <c r="B287" s="784"/>
      <c r="C287" s="784"/>
      <c r="D287" s="784"/>
      <c r="E287" s="784"/>
      <c r="F287" s="784"/>
      <c r="G287" s="784"/>
      <c r="H287" s="784"/>
      <c r="I287" s="784"/>
      <c r="J287" s="382"/>
    </row>
    <row r="288" spans="1:10" ht="11.25" hidden="1" customHeight="1">
      <c r="A288" s="401"/>
      <c r="B288" s="382"/>
      <c r="C288" s="382"/>
      <c r="D288" s="382"/>
      <c r="E288" s="382"/>
      <c r="F288" s="382"/>
      <c r="G288" s="382"/>
      <c r="H288" s="382"/>
      <c r="I288" s="382"/>
      <c r="J288" s="382"/>
    </row>
    <row r="289" spans="1:10" ht="54.75" hidden="1" customHeight="1">
      <c r="A289" s="459"/>
      <c r="B289" s="784"/>
      <c r="C289" s="784"/>
      <c r="D289" s="784"/>
      <c r="E289" s="784"/>
      <c r="F289" s="784"/>
      <c r="G289" s="784"/>
      <c r="H289" s="784"/>
      <c r="I289" s="784"/>
      <c r="J289" s="382"/>
    </row>
    <row r="290" spans="1:10" hidden="1">
      <c r="A290" s="382"/>
      <c r="B290" s="401"/>
      <c r="C290" s="401"/>
      <c r="D290" s="401"/>
      <c r="E290" s="401"/>
      <c r="F290" s="401"/>
      <c r="G290" s="401"/>
      <c r="H290" s="401"/>
      <c r="I290" s="382"/>
      <c r="J290" s="382"/>
    </row>
    <row r="291" spans="1:10" ht="72" hidden="1" customHeight="1">
      <c r="A291" s="459"/>
      <c r="B291" s="637"/>
      <c r="C291" s="637"/>
      <c r="D291" s="637"/>
      <c r="E291" s="637"/>
      <c r="F291" s="637"/>
      <c r="G291" s="637"/>
      <c r="H291" s="637"/>
      <c r="I291" s="637"/>
    </row>
    <row r="292" spans="1:10" ht="21.75" hidden="1" customHeight="1">
      <c r="A292" s="460"/>
      <c r="B292" s="827"/>
      <c r="C292" s="827"/>
      <c r="D292" s="827"/>
      <c r="E292" s="827"/>
      <c r="F292" s="827"/>
      <c r="G292" s="827"/>
      <c r="H292" s="382"/>
      <c r="I292" s="382"/>
      <c r="J292" s="382"/>
    </row>
    <row r="293" spans="1:10" hidden="1">
      <c r="A293" s="382"/>
      <c r="B293" s="461"/>
      <c r="C293" s="783"/>
      <c r="D293" s="783"/>
      <c r="E293" s="783"/>
      <c r="F293" s="783"/>
      <c r="G293" s="783"/>
      <c r="H293" s="783"/>
      <c r="I293" s="783"/>
      <c r="J293" s="382"/>
    </row>
    <row r="294" spans="1:10" hidden="1">
      <c r="A294" s="382"/>
      <c r="B294" s="461"/>
      <c r="C294" s="783"/>
      <c r="D294" s="783"/>
      <c r="E294" s="783"/>
      <c r="F294" s="783"/>
      <c r="G294" s="783"/>
      <c r="H294" s="783"/>
      <c r="I294" s="783"/>
      <c r="J294" s="382"/>
    </row>
    <row r="295" spans="1:10" hidden="1">
      <c r="A295" s="382"/>
      <c r="B295" s="461"/>
      <c r="C295" s="780"/>
      <c r="D295" s="781"/>
      <c r="E295" s="781"/>
      <c r="F295" s="781"/>
      <c r="G295" s="781"/>
      <c r="H295" s="781"/>
      <c r="I295" s="782"/>
      <c r="J295" s="382"/>
    </row>
    <row r="296" spans="1:10" hidden="1">
      <c r="A296" s="382"/>
      <c r="B296" s="461"/>
      <c r="C296" s="783"/>
      <c r="D296" s="783"/>
      <c r="E296" s="783"/>
      <c r="F296" s="783"/>
      <c r="G296" s="783"/>
      <c r="H296" s="783"/>
      <c r="I296" s="783"/>
      <c r="J296" s="382"/>
    </row>
    <row r="297" spans="1:10" hidden="1">
      <c r="A297" s="382"/>
      <c r="B297" s="461"/>
      <c r="C297" s="783"/>
      <c r="D297" s="783"/>
      <c r="E297" s="783"/>
      <c r="F297" s="783"/>
      <c r="G297" s="783"/>
      <c r="H297" s="783"/>
      <c r="I297" s="783"/>
      <c r="J297" s="382"/>
    </row>
    <row r="298" spans="1:10" hidden="1">
      <c r="A298" s="382"/>
      <c r="B298" s="461"/>
      <c r="C298" s="783"/>
      <c r="D298" s="783"/>
      <c r="E298" s="783"/>
      <c r="F298" s="783"/>
      <c r="G298" s="783"/>
      <c r="H298" s="783"/>
      <c r="I298" s="783"/>
      <c r="J298" s="382"/>
    </row>
    <row r="299" spans="1:10" hidden="1">
      <c r="A299" s="382"/>
      <c r="B299" s="461"/>
      <c r="C299" s="783"/>
      <c r="D299" s="783"/>
      <c r="E299" s="783"/>
      <c r="F299" s="783"/>
      <c r="G299" s="783"/>
      <c r="H299" s="783"/>
      <c r="I299" s="783"/>
      <c r="J299" s="382"/>
    </row>
    <row r="300" spans="1:10" hidden="1">
      <c r="A300" s="382"/>
      <c r="B300" s="461"/>
      <c r="C300" s="783"/>
      <c r="D300" s="783"/>
      <c r="E300" s="783"/>
      <c r="F300" s="783"/>
      <c r="G300" s="783"/>
      <c r="H300" s="783"/>
      <c r="I300" s="783"/>
      <c r="J300" s="382"/>
    </row>
    <row r="301" spans="1:10" hidden="1">
      <c r="A301" s="382"/>
      <c r="B301" s="461"/>
      <c r="C301" s="783"/>
      <c r="D301" s="783"/>
      <c r="E301" s="783"/>
      <c r="F301" s="783"/>
      <c r="G301" s="783"/>
      <c r="H301" s="783"/>
      <c r="I301" s="783"/>
      <c r="J301" s="382"/>
    </row>
    <row r="302" spans="1:10" hidden="1">
      <c r="A302" s="382"/>
      <c r="B302" s="461"/>
      <c r="C302" s="783"/>
      <c r="D302" s="783"/>
      <c r="E302" s="783"/>
      <c r="F302" s="783"/>
      <c r="G302" s="783"/>
      <c r="H302" s="783"/>
      <c r="I302" s="783"/>
      <c r="J302" s="382"/>
    </row>
    <row r="303" spans="1:10" hidden="1">
      <c r="A303" s="382"/>
      <c r="B303" s="382"/>
      <c r="C303" s="382"/>
      <c r="D303" s="382"/>
      <c r="E303" s="382"/>
      <c r="F303" s="382"/>
      <c r="G303" s="382"/>
      <c r="H303" s="382"/>
      <c r="I303" s="382"/>
      <c r="J303" s="382"/>
    </row>
    <row r="304" spans="1:10" ht="20.25" hidden="1" customHeight="1">
      <c r="A304" s="460"/>
      <c r="B304" s="827"/>
      <c r="C304" s="827"/>
      <c r="D304" s="827"/>
      <c r="E304" s="827"/>
      <c r="F304" s="827"/>
      <c r="G304" s="827"/>
      <c r="H304" s="382"/>
      <c r="I304" s="382"/>
      <c r="J304" s="382"/>
    </row>
    <row r="305" spans="1:10" hidden="1">
      <c r="A305" s="382"/>
      <c r="B305" s="461"/>
      <c r="C305" s="783"/>
      <c r="D305" s="783"/>
      <c r="E305" s="783"/>
      <c r="F305" s="783"/>
      <c r="G305" s="783"/>
      <c r="H305" s="783"/>
      <c r="I305" s="783"/>
      <c r="J305" s="382"/>
    </row>
    <row r="306" spans="1:10" hidden="1">
      <c r="A306" s="382"/>
      <c r="B306" s="461"/>
      <c r="C306" s="783"/>
      <c r="D306" s="783"/>
      <c r="E306" s="783"/>
      <c r="F306" s="783"/>
      <c r="G306" s="783"/>
      <c r="H306" s="783"/>
      <c r="I306" s="783"/>
      <c r="J306" s="382"/>
    </row>
    <row r="307" spans="1:10" hidden="1">
      <c r="A307" s="382"/>
      <c r="B307" s="461"/>
      <c r="C307" s="780"/>
      <c r="D307" s="781"/>
      <c r="E307" s="781"/>
      <c r="F307" s="781"/>
      <c r="G307" s="781"/>
      <c r="H307" s="781"/>
      <c r="I307" s="782"/>
      <c r="J307" s="382"/>
    </row>
    <row r="308" spans="1:10" hidden="1">
      <c r="A308" s="382"/>
      <c r="B308" s="461"/>
      <c r="C308" s="783"/>
      <c r="D308" s="783"/>
      <c r="E308" s="783"/>
      <c r="F308" s="783"/>
      <c r="G308" s="783"/>
      <c r="H308" s="783"/>
      <c r="I308" s="783"/>
      <c r="J308" s="382"/>
    </row>
    <row r="309" spans="1:10" hidden="1">
      <c r="A309" s="382"/>
      <c r="B309" s="461"/>
      <c r="C309" s="783"/>
      <c r="D309" s="783"/>
      <c r="E309" s="783"/>
      <c r="F309" s="783"/>
      <c r="G309" s="783"/>
      <c r="H309" s="783"/>
      <c r="I309" s="783"/>
      <c r="J309" s="382"/>
    </row>
    <row r="310" spans="1:10" hidden="1">
      <c r="A310" s="382"/>
      <c r="B310" s="461"/>
      <c r="C310" s="783"/>
      <c r="D310" s="783"/>
      <c r="E310" s="783"/>
      <c r="F310" s="783"/>
      <c r="G310" s="783"/>
      <c r="H310" s="783"/>
      <c r="I310" s="783"/>
      <c r="J310" s="382"/>
    </row>
    <row r="311" spans="1:10" hidden="1">
      <c r="A311" s="382"/>
      <c r="B311" s="461"/>
      <c r="C311" s="783"/>
      <c r="D311" s="783"/>
      <c r="E311" s="783"/>
      <c r="F311" s="783"/>
      <c r="G311" s="783"/>
      <c r="H311" s="783"/>
      <c r="I311" s="783"/>
      <c r="J311" s="382"/>
    </row>
    <row r="312" spans="1:10" hidden="1">
      <c r="A312" s="382"/>
      <c r="B312" s="461"/>
      <c r="C312" s="783"/>
      <c r="D312" s="783"/>
      <c r="E312" s="783"/>
      <c r="F312" s="783"/>
      <c r="G312" s="783"/>
      <c r="H312" s="783"/>
      <c r="I312" s="783"/>
      <c r="J312" s="382"/>
    </row>
    <row r="313" spans="1:10" hidden="1">
      <c r="A313" s="382"/>
      <c r="B313" s="461"/>
      <c r="C313" s="783"/>
      <c r="D313" s="783"/>
      <c r="E313" s="783"/>
      <c r="F313" s="783"/>
      <c r="G313" s="783"/>
      <c r="H313" s="783"/>
      <c r="I313" s="783"/>
      <c r="J313" s="382"/>
    </row>
    <row r="314" spans="1:10" hidden="1">
      <c r="A314" s="382"/>
      <c r="B314" s="461"/>
      <c r="C314" s="783"/>
      <c r="D314" s="783"/>
      <c r="E314" s="783"/>
      <c r="F314" s="783"/>
      <c r="G314" s="783"/>
      <c r="H314" s="783"/>
      <c r="I314" s="783"/>
      <c r="J314" s="382"/>
    </row>
    <row r="315" spans="1:10" hidden="1">
      <c r="A315" s="382"/>
      <c r="B315" s="462"/>
      <c r="C315" s="511"/>
      <c r="D315" s="511"/>
      <c r="E315" s="511"/>
      <c r="F315" s="511"/>
      <c r="G315" s="511"/>
      <c r="H315" s="511"/>
      <c r="I315" s="511"/>
      <c r="J315" s="382"/>
    </row>
    <row r="316" spans="1:10" ht="42.75" hidden="1" customHeight="1">
      <c r="A316" s="459"/>
      <c r="B316" s="784"/>
      <c r="C316" s="784"/>
      <c r="D316" s="784"/>
      <c r="E316" s="784"/>
      <c r="F316" s="784"/>
      <c r="G316" s="784"/>
      <c r="H316" s="784"/>
      <c r="I316" s="784"/>
      <c r="J316" s="382"/>
    </row>
    <row r="317" spans="1:10" hidden="1">
      <c r="A317" s="382"/>
      <c r="B317" s="462"/>
      <c r="C317" s="511"/>
      <c r="D317" s="511"/>
      <c r="E317" s="511"/>
      <c r="F317" s="511"/>
      <c r="G317" s="511"/>
      <c r="H317" s="511"/>
      <c r="I317" s="511"/>
      <c r="J317" s="382"/>
    </row>
    <row r="318" spans="1:10" hidden="1">
      <c r="A318" s="382"/>
      <c r="B318" s="462"/>
      <c r="C318" s="511"/>
      <c r="D318" s="511"/>
      <c r="E318" s="511"/>
      <c r="F318" s="511"/>
      <c r="G318" s="511"/>
      <c r="H318" s="511"/>
      <c r="I318" s="511"/>
      <c r="J318" s="382"/>
    </row>
    <row r="319" spans="1:10" ht="24" hidden="1" customHeight="1">
      <c r="A319" s="457"/>
      <c r="B319" s="641"/>
      <c r="C319" s="641"/>
      <c r="D319" s="641"/>
      <c r="E319" s="641"/>
      <c r="F319" s="641"/>
      <c r="G319" s="641"/>
      <c r="H319" s="641"/>
      <c r="I319" s="641"/>
      <c r="J319" s="382"/>
    </row>
    <row r="320" spans="1:10" ht="36" hidden="1" customHeight="1">
      <c r="A320" s="399"/>
      <c r="B320" s="726"/>
      <c r="C320" s="726"/>
      <c r="D320" s="726"/>
      <c r="E320" s="726"/>
      <c r="F320" s="726"/>
      <c r="G320" s="726"/>
      <c r="H320" s="726"/>
      <c r="I320" s="726"/>
    </row>
    <row r="321" spans="1:13" ht="106.5" hidden="1" customHeight="1">
      <c r="A321" s="382"/>
      <c r="B321" s="398"/>
      <c r="C321" s="726"/>
      <c r="D321" s="726"/>
      <c r="E321" s="726"/>
      <c r="F321" s="726"/>
      <c r="G321" s="726"/>
      <c r="H321" s="726"/>
      <c r="I321" s="726"/>
      <c r="J321" s="463"/>
    </row>
    <row r="322" spans="1:13" ht="12.75" hidden="1" customHeight="1">
      <c r="A322" s="382"/>
      <c r="B322" s="424"/>
      <c r="C322" s="382"/>
      <c r="D322" s="382"/>
      <c r="E322" s="382"/>
      <c r="F322" s="382"/>
      <c r="G322" s="382"/>
      <c r="H322" s="382"/>
      <c r="I322" s="382"/>
      <c r="J322" s="382"/>
    </row>
    <row r="323" spans="1:13" ht="71.25" hidden="1" customHeight="1">
      <c r="A323" s="382"/>
      <c r="B323" s="398"/>
      <c r="C323" s="726"/>
      <c r="D323" s="726"/>
      <c r="E323" s="726"/>
      <c r="F323" s="726"/>
      <c r="G323" s="726"/>
      <c r="H323" s="726"/>
      <c r="I323" s="726"/>
      <c r="J323" s="382"/>
    </row>
    <row r="324" spans="1:13" ht="9" hidden="1" customHeight="1">
      <c r="A324" s="382"/>
      <c r="B324" s="382"/>
      <c r="C324" s="382"/>
      <c r="D324" s="382"/>
      <c r="E324" s="382"/>
      <c r="F324" s="382"/>
      <c r="G324" s="382"/>
      <c r="H324" s="382"/>
      <c r="I324" s="382"/>
      <c r="J324" s="382"/>
    </row>
    <row r="325" spans="1:13" ht="36.75" hidden="1" customHeight="1">
      <c r="A325" s="399"/>
      <c r="B325" s="637"/>
      <c r="C325" s="637"/>
      <c r="D325" s="637"/>
      <c r="E325" s="637"/>
      <c r="F325" s="637"/>
      <c r="G325" s="637"/>
      <c r="H325" s="637"/>
      <c r="I325" s="637"/>
    </row>
    <row r="326" spans="1:13" ht="10.5" hidden="1" customHeight="1">
      <c r="A326" s="382"/>
      <c r="B326" s="382"/>
      <c r="C326" s="382"/>
      <c r="D326" s="382"/>
      <c r="E326" s="382"/>
      <c r="F326" s="382"/>
      <c r="G326" s="382"/>
      <c r="H326" s="382"/>
      <c r="I326" s="382"/>
      <c r="J326" s="382"/>
    </row>
    <row r="327" spans="1:13" ht="23.25" hidden="1" customHeight="1">
      <c r="A327" s="382"/>
      <c r="B327" s="637"/>
      <c r="C327" s="637"/>
      <c r="D327" s="637"/>
      <c r="E327" s="637"/>
      <c r="F327" s="637"/>
      <c r="G327" s="637"/>
      <c r="H327" s="637"/>
      <c r="I327" s="637"/>
      <c r="J327" s="382"/>
    </row>
    <row r="328" spans="1:13" ht="55.5" hidden="1" customHeight="1">
      <c r="A328" s="399"/>
      <c r="B328" s="785"/>
      <c r="C328" s="785"/>
      <c r="D328" s="786"/>
      <c r="E328" s="786"/>
      <c r="F328" s="786"/>
      <c r="G328" s="786"/>
      <c r="H328" s="786"/>
      <c r="I328" s="786"/>
      <c r="J328" s="382"/>
    </row>
    <row r="329" spans="1:13" ht="44.25" hidden="1" customHeight="1">
      <c r="A329" s="431"/>
      <c r="B329" s="828"/>
      <c r="C329" s="829"/>
      <c r="D329" s="829"/>
      <c r="E329" s="830"/>
      <c r="F329" s="779"/>
      <c r="G329" s="779"/>
      <c r="H329" s="779"/>
      <c r="I329" s="779"/>
      <c r="J329" s="382"/>
    </row>
    <row r="330" spans="1:13" ht="21" hidden="1" customHeight="1">
      <c r="A330" s="436"/>
      <c r="B330" s="717"/>
      <c r="C330" s="731"/>
      <c r="D330" s="731"/>
      <c r="E330" s="718"/>
      <c r="F330" s="704"/>
      <c r="G330" s="778"/>
      <c r="H330" s="704"/>
      <c r="I330" s="778"/>
      <c r="J330" s="464"/>
      <c r="K330" s="465"/>
      <c r="L330" s="464"/>
    </row>
    <row r="331" spans="1:13" ht="23.25" hidden="1" customHeight="1">
      <c r="A331" s="436"/>
      <c r="B331" s="717"/>
      <c r="C331" s="731"/>
      <c r="D331" s="731"/>
      <c r="E331" s="718"/>
      <c r="F331" s="704"/>
      <c r="G331" s="778"/>
      <c r="H331" s="704"/>
      <c r="I331" s="778"/>
      <c r="J331" s="466"/>
      <c r="K331" s="467"/>
      <c r="L331" s="466"/>
    </row>
    <row r="332" spans="1:13" ht="21.75" hidden="1" customHeight="1">
      <c r="A332" s="436"/>
      <c r="B332" s="717"/>
      <c r="C332" s="731"/>
      <c r="D332" s="731"/>
      <c r="E332" s="718"/>
      <c r="F332" s="704"/>
      <c r="G332" s="778"/>
      <c r="H332" s="704"/>
      <c r="I332" s="778"/>
      <c r="J332" s="464"/>
      <c r="K332" s="465"/>
      <c r="L332" s="464"/>
      <c r="M332" s="378"/>
    </row>
    <row r="333" spans="1:13" ht="20.25" hidden="1" customHeight="1">
      <c r="A333" s="436"/>
      <c r="B333" s="717"/>
      <c r="C333" s="731"/>
      <c r="D333" s="731"/>
      <c r="E333" s="718"/>
      <c r="F333" s="704"/>
      <c r="G333" s="778"/>
      <c r="H333" s="704"/>
      <c r="I333" s="778"/>
      <c r="J333" s="464"/>
      <c r="K333" s="465"/>
      <c r="L333" s="464"/>
      <c r="M333" s="378"/>
    </row>
    <row r="334" spans="1:13" ht="21.75" hidden="1" customHeight="1">
      <c r="A334" s="436"/>
      <c r="B334" s="717"/>
      <c r="C334" s="731"/>
      <c r="D334" s="731"/>
      <c r="E334" s="718"/>
      <c r="F334" s="704"/>
      <c r="G334" s="778"/>
      <c r="H334" s="704"/>
      <c r="I334" s="778"/>
      <c r="J334" s="464"/>
      <c r="K334" s="465"/>
      <c r="L334" s="464"/>
      <c r="M334" s="378"/>
    </row>
    <row r="335" spans="1:13" ht="21.75" hidden="1" customHeight="1">
      <c r="A335" s="826"/>
      <c r="B335" s="826"/>
      <c r="C335" s="826"/>
      <c r="D335" s="826"/>
      <c r="E335" s="826"/>
      <c r="F335" s="826"/>
      <c r="G335" s="826"/>
      <c r="H335" s="826"/>
      <c r="I335" s="826"/>
      <c r="J335" s="464"/>
      <c r="K335" s="465"/>
      <c r="L335" s="464"/>
      <c r="M335" s="378"/>
    </row>
    <row r="336" spans="1:13" ht="16.5" hidden="1" customHeight="1">
      <c r="A336" s="382"/>
      <c r="B336" s="382"/>
      <c r="C336" s="382"/>
      <c r="D336" s="382"/>
      <c r="E336" s="382"/>
      <c r="F336" s="382"/>
      <c r="G336" s="382"/>
      <c r="H336" s="382"/>
      <c r="I336" s="382"/>
      <c r="J336" s="382"/>
    </row>
    <row r="337" spans="1:10" hidden="1">
      <c r="A337" s="382"/>
      <c r="B337" s="382"/>
      <c r="C337" s="382"/>
      <c r="D337" s="382"/>
      <c r="E337" s="382"/>
      <c r="F337" s="382"/>
      <c r="G337" s="382"/>
      <c r="H337" s="382"/>
      <c r="I337" s="382"/>
      <c r="J337" s="382"/>
    </row>
    <row r="339" spans="1:10" ht="16.5">
      <c r="B339" s="376" t="s">
        <v>6</v>
      </c>
      <c r="C339" s="773" t="str">
        <f>'Attach 3(JV)'!B24</f>
        <v/>
      </c>
      <c r="D339" s="773"/>
      <c r="F339" s="348" t="s">
        <v>4</v>
      </c>
      <c r="G339" s="774" t="str">
        <f>'Attach 3(JV)'!E24</f>
        <v/>
      </c>
      <c r="H339" s="774"/>
      <c r="I339" s="774"/>
    </row>
    <row r="340" spans="1:10" ht="16.5">
      <c r="B340" s="376" t="s">
        <v>7</v>
      </c>
      <c r="C340" s="773" t="str">
        <f>'Attach 3(JV)'!B25</f>
        <v/>
      </c>
      <c r="D340" s="773"/>
      <c r="F340" s="348" t="s">
        <v>5</v>
      </c>
      <c r="G340" s="774" t="str">
        <f>'Attach 3(JV)'!E25</f>
        <v/>
      </c>
      <c r="H340" s="774"/>
      <c r="I340" s="774"/>
    </row>
  </sheetData>
  <sheetProtection password="DECE" sheet="1" objects="1" scenarios="1"/>
  <customSheetViews>
    <customSheetView guid="{B7CC3635-BEA1-4EB6-9397-ABEDC5D04D5E}" showPageBreaks="1" showGridLines="0" zeroValues="0" fitToPage="1" printArea="1" hiddenRows="1" view="pageBreakPreview">
      <selection activeCell="A5" sqref="A5:I5"/>
      <rowBreaks count="4" manualBreakCount="4">
        <brk id="34" max="8" man="1"/>
        <brk id="169" max="8" man="1"/>
        <brk id="216" max="8" man="1"/>
        <brk id="302" max="8" man="1"/>
      </rowBreaks>
      <pageMargins left="0.42" right="0.28999999999999998" top="0.4" bottom="0.31" header="0.32" footer="0.24"/>
      <printOptions horizontalCentered="1"/>
      <pageSetup paperSize="9" scale="81" orientation="portrait" horizontalDpi="4294967295" verticalDpi="4294967295" r:id="rId1"/>
      <headerFooter alignWithMargins="0"/>
    </customSheetView>
    <customSheetView guid="{7518E083-431A-45D0-A3DD-DF0866826B90}" showPageBreaks="1" showGridLines="0" zeroValues="0" fitToPage="1" printArea="1" hiddenRows="1" view="pageBreakPreview">
      <selection activeCell="A5" sqref="A5:I5"/>
      <rowBreaks count="4" manualBreakCount="4">
        <brk id="34" max="8" man="1"/>
        <brk id="169" max="8" man="1"/>
        <brk id="216" max="8" man="1"/>
        <brk id="302" max="8" man="1"/>
      </rowBreaks>
      <pageMargins left="0.42" right="0.28999999999999998" top="0.4" bottom="0.31" header="0.32" footer="0.24"/>
      <printOptions horizontalCentered="1"/>
      <pageSetup paperSize="9" scale="81" orientation="portrait" horizontalDpi="4294967295" verticalDpi="4294967295" r:id="rId2"/>
      <headerFooter alignWithMargins="0"/>
    </customSheetView>
    <customSheetView guid="{CD28740F-9825-447C-B887-B18F0232D126}" showPageBreaks="1" showGridLines="0" zeroValues="0" fitToPage="1" printArea="1" hiddenRows="1" view="pageBreakPreview">
      <selection activeCell="A5" sqref="A5:I5"/>
      <rowBreaks count="4" manualBreakCount="4">
        <brk id="34" max="8" man="1"/>
        <brk id="169" max="8" man="1"/>
        <brk id="216" max="8" man="1"/>
        <brk id="302" max="8" man="1"/>
      </rowBreaks>
      <pageMargins left="0.42" right="0.28999999999999998" top="0.4" bottom="0.31" header="0.32" footer="0.24"/>
      <printOptions horizontalCentered="1"/>
      <pageSetup paperSize="9" scale="81" orientation="portrait" horizontalDpi="4294967295" verticalDpi="4294967295" r:id="rId3"/>
      <headerFooter alignWithMargins="0"/>
    </customSheetView>
    <customSheetView guid="{012A8702-091E-4FD1-8E26-12B65B8B3B8C}" scale="110" showPageBreaks="1" showGridLines="0" zeroValues="0" printArea="1" hiddenRows="1" view="pageBreakPreview">
      <selection activeCell="C14" sqref="C14"/>
      <rowBreaks count="4" manualBreakCount="4">
        <brk id="34" max="8" man="1"/>
        <brk id="169" max="8" man="1"/>
        <brk id="216" max="8" man="1"/>
        <brk id="302" max="8" man="1"/>
      </rowBreaks>
      <pageMargins left="0.42" right="0.28999999999999998" top="0.4" bottom="0.31" header="0.32" footer="0.24"/>
      <printOptions horizontalCentered="1"/>
      <pageSetup paperSize="9" scale="77" fitToHeight="0" orientation="portrait" horizontalDpi="4294967295" verticalDpi="4294967295" r:id="rId4"/>
      <headerFooter alignWithMargins="0"/>
    </customSheetView>
    <customSheetView guid="{0D490C87-B003-4943-9825-ACE0B8E7CC06}" scale="110" showPageBreaks="1" showGridLines="0" zeroValues="0" printArea="1" hiddenRows="1" view="pageBreakPreview" topLeftCell="A95">
      <selection activeCell="H105" sqref="H105:I105"/>
      <rowBreaks count="8" manualBreakCount="8">
        <brk id="34" max="8" man="1"/>
        <brk id="68" max="8" man="1"/>
        <brk id="101" max="8" man="1"/>
        <brk id="137" max="8" man="1"/>
        <brk id="169" max="8" man="1"/>
        <brk id="216" max="8" man="1"/>
        <brk id="290" max="8" man="1"/>
        <brk id="302" max="8" man="1"/>
      </rowBreaks>
      <pageMargins left="0.42" right="0.28999999999999998" top="0.4" bottom="0.31" header="0.32" footer="0.24"/>
      <printOptions horizontalCentered="1"/>
      <pageSetup paperSize="9" scale="77" fitToHeight="0" orientation="portrait" horizontalDpi="4294967295" verticalDpi="4294967295" r:id="rId5"/>
      <headerFooter alignWithMargins="0"/>
    </customSheetView>
    <customSheetView guid="{4D67A8FB-66CE-4EFD-8932-C754BE25ED43}" scale="110" showPageBreaks="1" showGridLines="0" zeroValues="0" printArea="1" hiddenRows="1" view="pageBreakPreview" topLeftCell="A2">
      <selection activeCell="J17" sqref="J17"/>
      <rowBreaks count="9" manualBreakCount="9">
        <brk id="34" max="8" man="1"/>
        <brk id="71" max="8" man="1"/>
        <brk id="108" max="8" man="1"/>
        <brk id="141" max="8" man="1"/>
        <brk id="203" max="8" man="1"/>
        <brk id="206" max="8" man="1"/>
        <brk id="253" max="8" man="1"/>
        <brk id="328" max="8" man="1"/>
        <brk id="339" max="8" man="1"/>
      </rowBreaks>
      <pageMargins left="0.42" right="0.28999999999999998" top="0.4" bottom="0.31" header="0.32" footer="0.24"/>
      <printOptions horizontalCentered="1"/>
      <pageSetup paperSize="9" scale="77" fitToHeight="0" orientation="portrait" horizontalDpi="4294967295" verticalDpi="4294967295" r:id="rId6"/>
      <headerFooter alignWithMargins="0"/>
    </customSheetView>
    <customSheetView guid="{B07CB001-8FAF-40AD-8AD5-A65A64B33B35}" scale="110" showPageBreaks="1" showGridLines="0" zeroValues="0" printArea="1" hiddenRows="1" view="pageBreakPreview" topLeftCell="A53">
      <selection activeCell="F64" sqref="F64:G64"/>
      <rowBreaks count="8" manualBreakCount="8">
        <brk id="34" max="8" man="1"/>
        <brk id="70" max="8" man="1"/>
        <brk id="102" max="8" man="1"/>
        <brk id="139" max="8" man="1"/>
        <brk id="170" max="8" man="1"/>
        <brk id="217" max="8" man="1"/>
        <brk id="291" max="8" man="1"/>
        <brk id="303" max="8" man="1"/>
      </rowBreaks>
      <pageMargins left="0.42" right="0.28999999999999998" top="0.4" bottom="0.31" header="0.32" footer="0.24"/>
      <printOptions horizontalCentered="1"/>
      <pageSetup paperSize="9" scale="77" fitToHeight="0" orientation="portrait" horizontalDpi="4294967295" verticalDpi="4294967295" r:id="rId7"/>
      <headerFooter alignWithMargins="0"/>
    </customSheetView>
    <customSheetView guid="{8CF338B0-8CA3-4AF4-816D-CB7A6D8E33BC}" scale="85" showPageBreaks="1" showGridLines="0" zeroValues="0" printArea="1" hiddenRows="1" view="pageBreakPreview" topLeftCell="A177">
      <selection activeCell="F177" sqref="F177"/>
      <rowBreaks count="8" manualBreakCount="8">
        <brk id="34" max="8" man="1"/>
        <brk id="70" max="8" man="1"/>
        <brk id="102" max="8" man="1"/>
        <brk id="139" max="8" man="1"/>
        <brk id="170" max="8" man="1"/>
        <brk id="217" max="8" man="1"/>
        <brk id="291" max="8" man="1"/>
        <brk id="303" max="8" man="1"/>
      </rowBreaks>
      <pageMargins left="0.42" right="0.28999999999999998" top="0.4" bottom="0.31" header="0.32" footer="0.24"/>
      <printOptions horizontalCentered="1"/>
      <pageSetup paperSize="9" scale="77" fitToHeight="0" orientation="portrait" horizontalDpi="4294967295" verticalDpi="4294967295" r:id="rId8"/>
      <headerFooter alignWithMargins="0"/>
    </customSheetView>
    <customSheetView guid="{D05C69EC-C4A6-4AED-AFBA-A3044FD4B3FB}" scale="85" showPageBreaks="1" showGridLines="0" zeroValues="0" printArea="1" hiddenRows="1" view="pageBreakPreview" topLeftCell="A242">
      <selection activeCell="C298" sqref="C298:I298"/>
      <rowBreaks count="9" manualBreakCount="9">
        <brk id="34" max="8" man="1"/>
        <brk id="67" max="8" man="1"/>
        <brk id="99" max="8" man="1"/>
        <brk id="155" max="8" man="1"/>
        <brk id="162" max="8" man="1"/>
        <brk id="209" max="8" man="1"/>
        <brk id="250" max="8" man="1"/>
        <brk id="283" max="8" man="1"/>
        <brk id="294" max="8" man="1"/>
      </rowBreaks>
      <pageMargins left="0.42" right="0.28999999999999998" top="0.4" bottom="0.31" header="0.32" footer="0.24"/>
      <printOptions horizontalCentered="1"/>
      <pageSetup paperSize="9" scale="77" fitToHeight="0" orientation="portrait" horizontalDpi="4294967295" verticalDpi="4294967295" r:id="rId9"/>
      <headerFooter alignWithMargins="0"/>
    </customSheetView>
    <customSheetView guid="{BE615921-12B2-47E1-81BB-292B559B4C46}" showPageBreaks="1" showGridLines="0" zeroValues="0" printArea="1" hiddenColumns="1" view="pageBreakPreview" topLeftCell="A135">
      <selection activeCell="F152" sqref="F152:G152"/>
      <rowBreaks count="10" manualBreakCount="10">
        <brk id="34" max="8" man="1"/>
        <brk id="65" max="8" man="1"/>
        <brk id="98" max="8" man="1"/>
        <brk id="133" max="8" man="1"/>
        <brk id="146" max="8" man="1"/>
        <brk id="178" max="8" man="1"/>
        <brk id="225" max="8" man="1"/>
        <brk id="266" max="8" man="1"/>
        <brk id="305" max="8" man="1"/>
        <brk id="310" max="8" man="1"/>
      </rowBreaks>
      <pageMargins left="0.42" right="0.28999999999999998" top="0.4" bottom="0.31" header="0.32" footer="0.24"/>
      <printOptions horizontalCentered="1"/>
      <pageSetup paperSize="9" scale="77" fitToHeight="0" orientation="portrait" horizontalDpi="4294967295" verticalDpi="4294967295" r:id="rId10"/>
      <headerFooter alignWithMargins="0"/>
    </customSheetView>
    <customSheetView guid="{13A93EBF-985A-49FD-9FE0-DC75D238EC8C}" scale="110" showPageBreaks="1" showGridLines="0" zeroValues="0" printArea="1" hiddenRows="1" hiddenColumns="1" view="pageBreakPreview">
      <selection activeCell="F208" sqref="F208"/>
      <rowBreaks count="7" manualBreakCount="7">
        <brk id="34" max="8" man="1"/>
        <brk id="62" max="8" man="1"/>
        <brk id="96" max="8" man="1"/>
        <brk id="125" max="8" man="1"/>
        <brk id="167" max="8" man="1"/>
        <brk id="214" max="8" man="1"/>
        <brk id="299" max="8" man="1"/>
      </rowBreaks>
      <pageMargins left="0.42" right="0.28999999999999998" top="0.4" bottom="0.31" header="0.32" footer="0.24"/>
      <printOptions horizontalCentered="1"/>
      <pageSetup paperSize="9" scale="77" fitToHeight="0" orientation="portrait" horizontalDpi="4294967295" verticalDpi="4294967295" r:id="rId11"/>
      <headerFooter alignWithMargins="0"/>
    </customSheetView>
    <customSheetView guid="{1F125E51-1799-42D0-B41E-DC039BB17D59}" scale="85" showPageBreaks="1" showGridLines="0" zeroValues="0" printArea="1" hiddenRows="1" view="pageBreakPreview" topLeftCell="A283">
      <selection activeCell="C308" sqref="C308:I308"/>
      <rowBreaks count="8" manualBreakCount="8">
        <brk id="34" max="8" man="1"/>
        <brk id="67" max="8" man="1"/>
        <brk id="100" max="8" man="1"/>
        <brk id="165" max="8" man="1"/>
        <brk id="170" max="8" man="1"/>
        <brk id="217" max="8" man="1"/>
        <brk id="291" max="8" man="1"/>
        <brk id="303" max="8" man="1"/>
      </rowBreaks>
      <pageMargins left="0.42" right="0.28999999999999998" top="0.4" bottom="0.31" header="0.32" footer="0.24"/>
      <printOptions horizontalCentered="1"/>
      <pageSetup paperSize="9" scale="77" fitToHeight="0" orientation="portrait" horizontalDpi="4294967295" verticalDpi="4294967295" r:id="rId12"/>
      <headerFooter alignWithMargins="0"/>
    </customSheetView>
    <customSheetView guid="{77353208-2D17-4D2E-ADE3-4F168F350B73}" scale="110" showPageBreaks="1" showGridLines="0" zeroValues="0" printArea="1" hiddenRows="1" view="pageBreakPreview" topLeftCell="A53">
      <selection activeCell="F64" sqref="F64:G64"/>
      <rowBreaks count="8" manualBreakCount="8">
        <brk id="34" max="8" man="1"/>
        <brk id="69" max="8" man="1"/>
        <brk id="102" max="8" man="1"/>
        <brk id="139" max="8" man="1"/>
        <brk id="170" max="8" man="1"/>
        <brk id="217" max="8" man="1"/>
        <brk id="291" max="8" man="1"/>
        <brk id="303" max="8" man="1"/>
      </rowBreaks>
      <pageMargins left="0.42" right="0.28999999999999998" top="0.4" bottom="0.31" header="0.32" footer="0.24"/>
      <printOptions horizontalCentered="1"/>
      <pageSetup paperSize="9" scale="77" fitToHeight="0" orientation="portrait" horizontalDpi="4294967295" verticalDpi="4294967295" r:id="rId13"/>
      <headerFooter alignWithMargins="0"/>
    </customSheetView>
    <customSheetView guid="{010B040B-83D1-42E5-9354-A9BE9113BDAC}" scale="110" showPageBreaks="1" showGridLines="0" zeroValues="0" printArea="1" hiddenRows="1" view="pageBreakPreview">
      <selection activeCell="C14" sqref="C14"/>
      <rowBreaks count="4" manualBreakCount="4">
        <brk id="34" max="8" man="1"/>
        <brk id="169" max="8" man="1"/>
        <brk id="216" max="8" man="1"/>
        <brk id="302" max="8" man="1"/>
      </rowBreaks>
      <pageMargins left="0.42" right="0.28999999999999998" top="0.4" bottom="0.31" header="0.32" footer="0.24"/>
      <printOptions horizontalCentered="1"/>
      <pageSetup paperSize="9" scale="77" fitToHeight="0" orientation="portrait" horizontalDpi="4294967295" verticalDpi="4294967295" r:id="rId14"/>
      <headerFooter alignWithMargins="0"/>
    </customSheetView>
    <customSheetView guid="{FC200EB0-6614-47DB-96CE-7610471486D9}" scale="110" showPageBreaks="1" showGridLines="0" zeroValues="0" fitToPage="1" printArea="1" hiddenRows="1" view="pageBreakPreview">
      <selection activeCell="A15" sqref="A15:I15"/>
      <rowBreaks count="4" manualBreakCount="4">
        <brk id="34" max="8" man="1"/>
        <brk id="169" max="8" man="1"/>
        <brk id="216" max="8" man="1"/>
        <brk id="302" max="8" man="1"/>
      </rowBreaks>
      <pageMargins left="0.42" right="0.28999999999999998" top="0.4" bottom="0.31" header="0.32" footer="0.24"/>
      <printOptions horizontalCentered="1"/>
      <pageSetup paperSize="9" scale="81" orientation="portrait" horizontalDpi="4294967295" verticalDpi="4294967295" r:id="rId15"/>
      <headerFooter alignWithMargins="0"/>
    </customSheetView>
    <customSheetView guid="{35C772BD-8F05-4A18-BEC8-6AF744E22539}" showPageBreaks="1" showGridLines="0" zeroValues="0" fitToPage="1" printArea="1" hiddenRows="1" view="pageBreakPreview">
      <selection activeCell="A15" sqref="A15:I15"/>
      <rowBreaks count="4" manualBreakCount="4">
        <brk id="34" max="8" man="1"/>
        <brk id="169" max="8" man="1"/>
        <brk id="216" max="8" man="1"/>
        <brk id="302" max="8" man="1"/>
      </rowBreaks>
      <pageMargins left="0.42" right="0.28999999999999998" top="0.4" bottom="0.31" header="0.32" footer="0.24"/>
      <printOptions horizontalCentered="1"/>
      <pageSetup paperSize="9" scale="81" orientation="portrait" horizontalDpi="4294967295" verticalDpi="4294967295" r:id="rId16"/>
      <headerFooter alignWithMargins="0"/>
    </customSheetView>
    <customSheetView guid="{FADCBE67-C557-4BB1-9129-D4D2EFCC4742}" showPageBreaks="1" showGridLines="0" zeroValues="0" fitToPage="1" printArea="1" hiddenRows="1" view="pageBreakPreview">
      <selection activeCell="A5" sqref="A5:I5"/>
      <rowBreaks count="4" manualBreakCount="4">
        <brk id="34" max="8" man="1"/>
        <brk id="169" max="8" man="1"/>
        <brk id="216" max="8" man="1"/>
        <brk id="302" max="8" man="1"/>
      </rowBreaks>
      <pageMargins left="0.42" right="0.28999999999999998" top="0.4" bottom="0.31" header="0.32" footer="0.24"/>
      <printOptions horizontalCentered="1"/>
      <pageSetup paperSize="9" scale="81" orientation="portrait" horizontalDpi="4294967295" verticalDpi="4294967295" r:id="rId17"/>
      <headerFooter alignWithMargins="0"/>
    </customSheetView>
    <customSheetView guid="{E1B28BB1-ED8F-4C22-9AA1-AB162FCA7917}" showPageBreaks="1" showGridLines="0" zeroValues="0" fitToPage="1" printArea="1" hiddenRows="1" view="pageBreakPreview">
      <selection activeCell="A5" sqref="A5:I5"/>
      <rowBreaks count="4" manualBreakCount="4">
        <brk id="34" max="8" man="1"/>
        <brk id="169" max="8" man="1"/>
        <brk id="216" max="8" man="1"/>
        <brk id="302" max="8" man="1"/>
      </rowBreaks>
      <pageMargins left="0.42" right="0.28999999999999998" top="0.4" bottom="0.31" header="0.32" footer="0.24"/>
      <printOptions horizontalCentered="1"/>
      <pageSetup paperSize="9" scale="81" orientation="portrait" horizontalDpi="4294967295" verticalDpi="4294967295" r:id="rId18"/>
      <headerFooter alignWithMargins="0"/>
    </customSheetView>
  </customSheetViews>
  <mergeCells count="535">
    <mergeCell ref="B269:C269"/>
    <mergeCell ref="B274:C274"/>
    <mergeCell ref="D274:E274"/>
    <mergeCell ref="F274:G274"/>
    <mergeCell ref="H274:I274"/>
    <mergeCell ref="B260:I260"/>
    <mergeCell ref="D261:E261"/>
    <mergeCell ref="F261:F262"/>
    <mergeCell ref="G261:G262"/>
    <mergeCell ref="H261:I262"/>
    <mergeCell ref="B213:C213"/>
    <mergeCell ref="C321:I321"/>
    <mergeCell ref="C323:I323"/>
    <mergeCell ref="B304:G304"/>
    <mergeCell ref="C305:I305"/>
    <mergeCell ref="C306:I306"/>
    <mergeCell ref="F275:G275"/>
    <mergeCell ref="H275:I275"/>
    <mergeCell ref="B270:C270"/>
    <mergeCell ref="D270:E270"/>
    <mergeCell ref="H270:I270"/>
    <mergeCell ref="B271:I271"/>
    <mergeCell ref="B273:C273"/>
    <mergeCell ref="D273:E273"/>
    <mergeCell ref="F273:G273"/>
    <mergeCell ref="H273:I273"/>
    <mergeCell ref="B268:C268"/>
    <mergeCell ref="D268:E268"/>
    <mergeCell ref="B287:I287"/>
    <mergeCell ref="B289:I289"/>
    <mergeCell ref="B285:I285"/>
    <mergeCell ref="H256:I256"/>
    <mergeCell ref="B257:C257"/>
    <mergeCell ref="H268:I268"/>
    <mergeCell ref="H330:I330"/>
    <mergeCell ref="B330:E330"/>
    <mergeCell ref="B329:E329"/>
    <mergeCell ref="C310:I310"/>
    <mergeCell ref="C311:I311"/>
    <mergeCell ref="B275:C275"/>
    <mergeCell ref="D275:E275"/>
    <mergeCell ref="B327:I327"/>
    <mergeCell ref="B320:I320"/>
    <mergeCell ref="B325:I325"/>
    <mergeCell ref="C312:I312"/>
    <mergeCell ref="C313:I313"/>
    <mergeCell ref="C314:I314"/>
    <mergeCell ref="B276:C276"/>
    <mergeCell ref="D276:E276"/>
    <mergeCell ref="F276:G276"/>
    <mergeCell ref="H276:I276"/>
    <mergeCell ref="B277:C277"/>
    <mergeCell ref="D277:E277"/>
    <mergeCell ref="F277:G277"/>
    <mergeCell ref="H277:I277"/>
    <mergeCell ref="C300:I300"/>
    <mergeCell ref="C301:I301"/>
    <mergeCell ref="H141:I141"/>
    <mergeCell ref="B142:E142"/>
    <mergeCell ref="H142:I142"/>
    <mergeCell ref="H331:I331"/>
    <mergeCell ref="B209:C209"/>
    <mergeCell ref="B229:C229"/>
    <mergeCell ref="A335:I335"/>
    <mergeCell ref="B193:C193"/>
    <mergeCell ref="B214:C214"/>
    <mergeCell ref="B230:C230"/>
    <mergeCell ref="F330:G330"/>
    <mergeCell ref="C302:I302"/>
    <mergeCell ref="B291:I291"/>
    <mergeCell ref="B292:G292"/>
    <mergeCell ref="C293:I293"/>
    <mergeCell ref="C294:I294"/>
    <mergeCell ref="C295:I295"/>
    <mergeCell ref="C296:I296"/>
    <mergeCell ref="B279:I279"/>
    <mergeCell ref="B281:I281"/>
    <mergeCell ref="B282:I282"/>
    <mergeCell ref="B284:I284"/>
    <mergeCell ref="B258:I258"/>
    <mergeCell ref="D256:E256"/>
    <mergeCell ref="B124:F125"/>
    <mergeCell ref="B119:F119"/>
    <mergeCell ref="G134:I134"/>
    <mergeCell ref="G119:I119"/>
    <mergeCell ref="B120:F120"/>
    <mergeCell ref="B121:F121"/>
    <mergeCell ref="B108:G108"/>
    <mergeCell ref="H108:I108"/>
    <mergeCell ref="B104:I104"/>
    <mergeCell ref="B105:G105"/>
    <mergeCell ref="B112:F112"/>
    <mergeCell ref="A127:I127"/>
    <mergeCell ref="B133:I133"/>
    <mergeCell ref="B134:F134"/>
    <mergeCell ref="A122:A123"/>
    <mergeCell ref="B122:F123"/>
    <mergeCell ref="B128:I128"/>
    <mergeCell ref="B129:I129"/>
    <mergeCell ref="B131:I131"/>
    <mergeCell ref="G111:I111"/>
    <mergeCell ref="G112:I112"/>
    <mergeCell ref="A114:A115"/>
    <mergeCell ref="B113:F113"/>
    <mergeCell ref="B118:I118"/>
    <mergeCell ref="A72:A74"/>
    <mergeCell ref="H81:I81"/>
    <mergeCell ref="F81:G81"/>
    <mergeCell ref="A75:I75"/>
    <mergeCell ref="F79:G79"/>
    <mergeCell ref="B92:I92"/>
    <mergeCell ref="H72:I72"/>
    <mergeCell ref="F73:G73"/>
    <mergeCell ref="H73:I73"/>
    <mergeCell ref="F74:G74"/>
    <mergeCell ref="B76:E77"/>
    <mergeCell ref="B86:E86"/>
    <mergeCell ref="F86:I86"/>
    <mergeCell ref="B87:E87"/>
    <mergeCell ref="F83:G83"/>
    <mergeCell ref="H82:I82"/>
    <mergeCell ref="B88:E88"/>
    <mergeCell ref="B82:E82"/>
    <mergeCell ref="B83:E83"/>
    <mergeCell ref="B84:E84"/>
    <mergeCell ref="B85:E85"/>
    <mergeCell ref="H83:I83"/>
    <mergeCell ref="F82:G82"/>
    <mergeCell ref="H85:I85"/>
    <mergeCell ref="H88:I88"/>
    <mergeCell ref="F88:G88"/>
    <mergeCell ref="H84:I84"/>
    <mergeCell ref="F84:G84"/>
    <mergeCell ref="F85:G85"/>
    <mergeCell ref="F87:G87"/>
    <mergeCell ref="H87:I87"/>
    <mergeCell ref="B12:D12"/>
    <mergeCell ref="B30:I30"/>
    <mergeCell ref="B51:I51"/>
    <mergeCell ref="B57:I57"/>
    <mergeCell ref="H80:I80"/>
    <mergeCell ref="F78:G78"/>
    <mergeCell ref="H78:I78"/>
    <mergeCell ref="F72:G72"/>
    <mergeCell ref="H74:I74"/>
    <mergeCell ref="F80:G80"/>
    <mergeCell ref="B65:I65"/>
    <mergeCell ref="B66:E66"/>
    <mergeCell ref="F66:G66"/>
    <mergeCell ref="H66:I66"/>
    <mergeCell ref="B67:I67"/>
    <mergeCell ref="F70:G70"/>
    <mergeCell ref="H63:I63"/>
    <mergeCell ref="C339:D339"/>
    <mergeCell ref="G339:I339"/>
    <mergeCell ref="B266:C266"/>
    <mergeCell ref="D266:E266"/>
    <mergeCell ref="H266:I266"/>
    <mergeCell ref="B267:C267"/>
    <mergeCell ref="D267:E267"/>
    <mergeCell ref="H267:I267"/>
    <mergeCell ref="B263:C263"/>
    <mergeCell ref="D263:E263"/>
    <mergeCell ref="F263:G263"/>
    <mergeCell ref="H263:I263"/>
    <mergeCell ref="B264:E264"/>
    <mergeCell ref="B265:C265"/>
    <mergeCell ref="D265:E265"/>
    <mergeCell ref="H265:I265"/>
    <mergeCell ref="F334:G334"/>
    <mergeCell ref="B331:E331"/>
    <mergeCell ref="F331:G331"/>
    <mergeCell ref="B328:C328"/>
    <mergeCell ref="D328:E328"/>
    <mergeCell ref="F328:G328"/>
    <mergeCell ref="H328:I328"/>
    <mergeCell ref="B319:I319"/>
    <mergeCell ref="C340:D340"/>
    <mergeCell ref="G340:I340"/>
    <mergeCell ref="B81:E81"/>
    <mergeCell ref="H106:I106"/>
    <mergeCell ref="H105:I105"/>
    <mergeCell ref="F333:G333"/>
    <mergeCell ref="F329:G329"/>
    <mergeCell ref="H329:I329"/>
    <mergeCell ref="H334:I334"/>
    <mergeCell ref="B334:E334"/>
    <mergeCell ref="B333:E333"/>
    <mergeCell ref="H332:I332"/>
    <mergeCell ref="B332:E332"/>
    <mergeCell ref="F332:G332"/>
    <mergeCell ref="H333:I333"/>
    <mergeCell ref="C307:I307"/>
    <mergeCell ref="C308:I308"/>
    <mergeCell ref="C309:I309"/>
    <mergeCell ref="B316:I316"/>
    <mergeCell ref="C297:I297"/>
    <mergeCell ref="C298:I298"/>
    <mergeCell ref="C299:I299"/>
    <mergeCell ref="D269:E269"/>
    <mergeCell ref="H269:I269"/>
    <mergeCell ref="D257:E257"/>
    <mergeCell ref="H257:I257"/>
    <mergeCell ref="B254:C254"/>
    <mergeCell ref="D254:E254"/>
    <mergeCell ref="H254:I254"/>
    <mergeCell ref="B255:C255"/>
    <mergeCell ref="D255:E255"/>
    <mergeCell ref="H255:I255"/>
    <mergeCell ref="B251:E251"/>
    <mergeCell ref="B252:C252"/>
    <mergeCell ref="D252:E252"/>
    <mergeCell ref="H252:I252"/>
    <mergeCell ref="B253:C253"/>
    <mergeCell ref="D253:E253"/>
    <mergeCell ref="H253:I253"/>
    <mergeCell ref="B256:C256"/>
    <mergeCell ref="B247:I247"/>
    <mergeCell ref="D248:E248"/>
    <mergeCell ref="F248:F249"/>
    <mergeCell ref="G248:G249"/>
    <mergeCell ref="H248:I249"/>
    <mergeCell ref="B250:C250"/>
    <mergeCell ref="D250:E250"/>
    <mergeCell ref="F250:G250"/>
    <mergeCell ref="H250:I250"/>
    <mergeCell ref="B244:C244"/>
    <mergeCell ref="D244:E244"/>
    <mergeCell ref="F244:G244"/>
    <mergeCell ref="H244:I244"/>
    <mergeCell ref="B246:E246"/>
    <mergeCell ref="F246:I246"/>
    <mergeCell ref="B242:C242"/>
    <mergeCell ref="D242:E242"/>
    <mergeCell ref="F242:G242"/>
    <mergeCell ref="H242:I242"/>
    <mergeCell ref="B243:C243"/>
    <mergeCell ref="D243:E243"/>
    <mergeCell ref="F243:G243"/>
    <mergeCell ref="H243:I243"/>
    <mergeCell ref="F237:G237"/>
    <mergeCell ref="H237:I237"/>
    <mergeCell ref="B238:I238"/>
    <mergeCell ref="B237:E237"/>
    <mergeCell ref="B241:C241"/>
    <mergeCell ref="D241:E241"/>
    <mergeCell ref="F241:G241"/>
    <mergeCell ref="H241:I241"/>
    <mergeCell ref="H240:I240"/>
    <mergeCell ref="F240:G240"/>
    <mergeCell ref="F235:G235"/>
    <mergeCell ref="H235:I235"/>
    <mergeCell ref="B236:C236"/>
    <mergeCell ref="D236:E236"/>
    <mergeCell ref="F236:G236"/>
    <mergeCell ref="H236:I236"/>
    <mergeCell ref="B235:E235"/>
    <mergeCell ref="B233:C233"/>
    <mergeCell ref="D233:E233"/>
    <mergeCell ref="F233:G233"/>
    <mergeCell ref="H233:I233"/>
    <mergeCell ref="B234:C234"/>
    <mergeCell ref="D234:E234"/>
    <mergeCell ref="F234:G234"/>
    <mergeCell ref="H234:I234"/>
    <mergeCell ref="H230:I230"/>
    <mergeCell ref="D231:E231"/>
    <mergeCell ref="H231:I231"/>
    <mergeCell ref="D232:E232"/>
    <mergeCell ref="H232:I232"/>
    <mergeCell ref="D228:E228"/>
    <mergeCell ref="H228:I228"/>
    <mergeCell ref="D229:E229"/>
    <mergeCell ref="H229:I229"/>
    <mergeCell ref="D230:E230"/>
    <mergeCell ref="H227:I227"/>
    <mergeCell ref="B217:I217"/>
    <mergeCell ref="B222:I222"/>
    <mergeCell ref="D223:E223"/>
    <mergeCell ref="F223:I224"/>
    <mergeCell ref="D224:E224"/>
    <mergeCell ref="D225:E225"/>
    <mergeCell ref="F225:G225"/>
    <mergeCell ref="H225:I225"/>
    <mergeCell ref="B225:C225"/>
    <mergeCell ref="B226:E226"/>
    <mergeCell ref="D227:E227"/>
    <mergeCell ref="H214:I214"/>
    <mergeCell ref="D215:E215"/>
    <mergeCell ref="H215:I215"/>
    <mergeCell ref="D216:E216"/>
    <mergeCell ref="H216:I216"/>
    <mergeCell ref="D212:E212"/>
    <mergeCell ref="H212:I212"/>
    <mergeCell ref="D213:E213"/>
    <mergeCell ref="H213:I213"/>
    <mergeCell ref="D214:E214"/>
    <mergeCell ref="D209:E209"/>
    <mergeCell ref="F209:G209"/>
    <mergeCell ref="H209:I209"/>
    <mergeCell ref="B210:E210"/>
    <mergeCell ref="D211:E211"/>
    <mergeCell ref="H211:I211"/>
    <mergeCell ref="F211:G211"/>
    <mergeCell ref="B205:E205"/>
    <mergeCell ref="F205:I205"/>
    <mergeCell ref="B206:I206"/>
    <mergeCell ref="D207:E207"/>
    <mergeCell ref="F207:I208"/>
    <mergeCell ref="D208:E208"/>
    <mergeCell ref="B202:C202"/>
    <mergeCell ref="D202:E202"/>
    <mergeCell ref="F202:G202"/>
    <mergeCell ref="H202:I202"/>
    <mergeCell ref="B203:E203"/>
    <mergeCell ref="F203:I203"/>
    <mergeCell ref="B200:C200"/>
    <mergeCell ref="D200:E200"/>
    <mergeCell ref="F200:G200"/>
    <mergeCell ref="H200:I200"/>
    <mergeCell ref="B201:E201"/>
    <mergeCell ref="F201:I201"/>
    <mergeCell ref="H182:I182"/>
    <mergeCell ref="B196:C196"/>
    <mergeCell ref="D196:E196"/>
    <mergeCell ref="H196:I196"/>
    <mergeCell ref="B197:I197"/>
    <mergeCell ref="B199:C199"/>
    <mergeCell ref="D199:E199"/>
    <mergeCell ref="F199:G199"/>
    <mergeCell ref="H199:I199"/>
    <mergeCell ref="D193:E193"/>
    <mergeCell ref="H193:I193"/>
    <mergeCell ref="D194:E194"/>
    <mergeCell ref="H194:I194"/>
    <mergeCell ref="D195:E195"/>
    <mergeCell ref="H195:I195"/>
    <mergeCell ref="D179:E179"/>
    <mergeCell ref="H179:I179"/>
    <mergeCell ref="B180:C180"/>
    <mergeCell ref="D180:E180"/>
    <mergeCell ref="D181:E181"/>
    <mergeCell ref="D191:E191"/>
    <mergeCell ref="H191:I191"/>
    <mergeCell ref="B192:C192"/>
    <mergeCell ref="D192:E192"/>
    <mergeCell ref="H192:I192"/>
    <mergeCell ref="B188:C188"/>
    <mergeCell ref="D188:E188"/>
    <mergeCell ref="F188:G188"/>
    <mergeCell ref="D190:E190"/>
    <mergeCell ref="H190:I190"/>
    <mergeCell ref="B183:I183"/>
    <mergeCell ref="B185:I185"/>
    <mergeCell ref="D186:E186"/>
    <mergeCell ref="F186:I187"/>
    <mergeCell ref="D187:E187"/>
    <mergeCell ref="H188:I188"/>
    <mergeCell ref="B189:E189"/>
    <mergeCell ref="H181:I181"/>
    <mergeCell ref="D182:E182"/>
    <mergeCell ref="B172:I172"/>
    <mergeCell ref="D173:E173"/>
    <mergeCell ref="F173:I174"/>
    <mergeCell ref="D174:E174"/>
    <mergeCell ref="B175:C175"/>
    <mergeCell ref="H180:I180"/>
    <mergeCell ref="F178:G178"/>
    <mergeCell ref="F142:G142"/>
    <mergeCell ref="B156:I156"/>
    <mergeCell ref="D175:E175"/>
    <mergeCell ref="F175:G175"/>
    <mergeCell ref="H175:I175"/>
    <mergeCell ref="B165:I165"/>
    <mergeCell ref="B167:I167"/>
    <mergeCell ref="B169:I169"/>
    <mergeCell ref="B150:G150"/>
    <mergeCell ref="B151:G151"/>
    <mergeCell ref="B176:E176"/>
    <mergeCell ref="D177:E177"/>
    <mergeCell ref="H177:I177"/>
    <mergeCell ref="D178:E178"/>
    <mergeCell ref="H178:I178"/>
    <mergeCell ref="F177:G177"/>
    <mergeCell ref="B179:C179"/>
    <mergeCell ref="B135:F135"/>
    <mergeCell ref="B144:I144"/>
    <mergeCell ref="G135:I135"/>
    <mergeCell ref="B161:I161"/>
    <mergeCell ref="B163:I163"/>
    <mergeCell ref="B137:E137"/>
    <mergeCell ref="F137:G137"/>
    <mergeCell ref="H137:I137"/>
    <mergeCell ref="B136:I136"/>
    <mergeCell ref="B154:I154"/>
    <mergeCell ref="H138:I138"/>
    <mergeCell ref="B139:E139"/>
    <mergeCell ref="F139:G139"/>
    <mergeCell ref="H139:I139"/>
    <mergeCell ref="B138:E138"/>
    <mergeCell ref="F138:G138"/>
    <mergeCell ref="B143:E143"/>
    <mergeCell ref="F143:G143"/>
    <mergeCell ref="H143:I143"/>
    <mergeCell ref="B141:E141"/>
    <mergeCell ref="F141:G141"/>
    <mergeCell ref="F140:G140"/>
    <mergeCell ref="H140:I140"/>
    <mergeCell ref="B140:E140"/>
    <mergeCell ref="B110:C110"/>
    <mergeCell ref="G120:I120"/>
    <mergeCell ref="B116:F117"/>
    <mergeCell ref="B111:F111"/>
    <mergeCell ref="B109:I109"/>
    <mergeCell ref="B114:F115"/>
    <mergeCell ref="B106:G106"/>
    <mergeCell ref="B101:I101"/>
    <mergeCell ref="H89:I89"/>
    <mergeCell ref="F89:G89"/>
    <mergeCell ref="B99:I99"/>
    <mergeCell ref="B100:I100"/>
    <mergeCell ref="B102:I102"/>
    <mergeCell ref="B107:G107"/>
    <mergeCell ref="H107:I107"/>
    <mergeCell ref="B93:I93"/>
    <mergeCell ref="B95:I95"/>
    <mergeCell ref="B97:I97"/>
    <mergeCell ref="B89:E89"/>
    <mergeCell ref="B63:E63"/>
    <mergeCell ref="F63:G63"/>
    <mergeCell ref="H70:I70"/>
    <mergeCell ref="B53:I53"/>
    <mergeCell ref="B55:I55"/>
    <mergeCell ref="B56:I56"/>
    <mergeCell ref="A59:I59"/>
    <mergeCell ref="B60:I60"/>
    <mergeCell ref="B61:I61"/>
    <mergeCell ref="B62:E62"/>
    <mergeCell ref="A68:A71"/>
    <mergeCell ref="B68:E71"/>
    <mergeCell ref="F68:G68"/>
    <mergeCell ref="H68:I68"/>
    <mergeCell ref="F69:G69"/>
    <mergeCell ref="B64:E64"/>
    <mergeCell ref="F64:G64"/>
    <mergeCell ref="H64:I64"/>
    <mergeCell ref="H69:I69"/>
    <mergeCell ref="F71:G71"/>
    <mergeCell ref="H71:I71"/>
    <mergeCell ref="D49:E49"/>
    <mergeCell ref="F49:G49"/>
    <mergeCell ref="H49:I49"/>
    <mergeCell ref="D50:E50"/>
    <mergeCell ref="F50:G50"/>
    <mergeCell ref="H50:I50"/>
    <mergeCell ref="F62:G62"/>
    <mergeCell ref="H62:I62"/>
    <mergeCell ref="B47:C47"/>
    <mergeCell ref="D47:E47"/>
    <mergeCell ref="F47:G47"/>
    <mergeCell ref="H47:I47"/>
    <mergeCell ref="D48:E48"/>
    <mergeCell ref="F48:G48"/>
    <mergeCell ref="H48:I48"/>
    <mergeCell ref="B42:C42"/>
    <mergeCell ref="D42:E42"/>
    <mergeCell ref="F42:G42"/>
    <mergeCell ref="H42:I42"/>
    <mergeCell ref="B45:C45"/>
    <mergeCell ref="D45:E45"/>
    <mergeCell ref="F45:G45"/>
    <mergeCell ref="H45:I45"/>
    <mergeCell ref="F44:G44"/>
    <mergeCell ref="H44:I44"/>
    <mergeCell ref="B46:C46"/>
    <mergeCell ref="D46:E46"/>
    <mergeCell ref="F46:G46"/>
    <mergeCell ref="H46:I46"/>
    <mergeCell ref="B43:C43"/>
    <mergeCell ref="D43:E43"/>
    <mergeCell ref="F43:G43"/>
    <mergeCell ref="H43:I43"/>
    <mergeCell ref="B44:C44"/>
    <mergeCell ref="D44:E44"/>
    <mergeCell ref="A39:A41"/>
    <mergeCell ref="B39:C41"/>
    <mergeCell ref="D39:E39"/>
    <mergeCell ref="F39:G39"/>
    <mergeCell ref="H39:I39"/>
    <mergeCell ref="D40:E40"/>
    <mergeCell ref="F40:G40"/>
    <mergeCell ref="H40:I40"/>
    <mergeCell ref="D41:E41"/>
    <mergeCell ref="F41:G41"/>
    <mergeCell ref="H41:I41"/>
    <mergeCell ref="B18:I18"/>
    <mergeCell ref="A19:I19"/>
    <mergeCell ref="A21:I21"/>
    <mergeCell ref="B22:I22"/>
    <mergeCell ref="B32:I32"/>
    <mergeCell ref="B33:I33"/>
    <mergeCell ref="B34:I34"/>
    <mergeCell ref="B38:C38"/>
    <mergeCell ref="D38:E38"/>
    <mergeCell ref="F38:G38"/>
    <mergeCell ref="H38:I38"/>
    <mergeCell ref="A36:A37"/>
    <mergeCell ref="B36:C37"/>
    <mergeCell ref="D36:E37"/>
    <mergeCell ref="F36:G37"/>
    <mergeCell ref="H36:I37"/>
    <mergeCell ref="A3:I3"/>
    <mergeCell ref="A5:I5"/>
    <mergeCell ref="A8:E8"/>
    <mergeCell ref="B9:D9"/>
    <mergeCell ref="B10:D10"/>
    <mergeCell ref="B11:D11"/>
    <mergeCell ref="D240:E240"/>
    <mergeCell ref="B240:C240"/>
    <mergeCell ref="B145:I145"/>
    <mergeCell ref="B147:I147"/>
    <mergeCell ref="B148:I148"/>
    <mergeCell ref="B158:I158"/>
    <mergeCell ref="B159:I159"/>
    <mergeCell ref="B170:I170"/>
    <mergeCell ref="B171:E171"/>
    <mergeCell ref="F171:I171"/>
    <mergeCell ref="B23:I23"/>
    <mergeCell ref="B24:I24"/>
    <mergeCell ref="B25:I25"/>
    <mergeCell ref="B27:I27"/>
    <mergeCell ref="B28:I28"/>
    <mergeCell ref="B29:I29"/>
    <mergeCell ref="A15:I15"/>
    <mergeCell ref="A17:I17"/>
  </mergeCells>
  <conditionalFormatting sqref="A17">
    <cfRule type="expression" dxfId="41" priority="30" stopIfTrue="1">
      <formula>#REF!=2</formula>
    </cfRule>
  </conditionalFormatting>
  <conditionalFormatting sqref="A18">
    <cfRule type="expression" dxfId="40" priority="72" stopIfTrue="1">
      <formula>#REF!="Sole Bidder"</formula>
    </cfRule>
    <cfRule type="expression" dxfId="39" priority="73" stopIfTrue="1">
      <formula>#REF!=1</formula>
    </cfRule>
  </conditionalFormatting>
  <conditionalFormatting sqref="A29:I29">
    <cfRule type="expression" dxfId="38" priority="18" stopIfTrue="1">
      <formula>#REF!&lt;2</formula>
    </cfRule>
  </conditionalFormatting>
  <conditionalFormatting sqref="A246:I246 A259:I265 A266:A269 D266:I269 A270:I277">
    <cfRule type="expression" dxfId="37" priority="83" stopIfTrue="1">
      <formula>#REF!&lt;2</formula>
    </cfRule>
    <cfRule type="expression" dxfId="36" priority="84" stopIfTrue="1">
      <formula>#REF!=1</formula>
    </cfRule>
  </conditionalFormatting>
  <conditionalFormatting sqref="A279:I291 A319">
    <cfRule type="expression" dxfId="35" priority="69" stopIfTrue="1">
      <formula>#REF!="Sole Bidder"</formula>
    </cfRule>
  </conditionalFormatting>
  <conditionalFormatting sqref="A304:I314 F328:I334">
    <cfRule type="expression" dxfId="34" priority="93" stopIfTrue="1">
      <formula>#REF!&lt;2</formula>
    </cfRule>
  </conditionalFormatting>
  <conditionalFormatting sqref="A315:I318">
    <cfRule type="expression" dxfId="33" priority="1" stopIfTrue="1">
      <formula>#REF!="Sole Bidder"</formula>
    </cfRule>
  </conditionalFormatting>
  <conditionalFormatting sqref="B18:I18">
    <cfRule type="expression" dxfId="32" priority="29" stopIfTrue="1">
      <formula>#REF!&lt;2</formula>
    </cfRule>
  </conditionalFormatting>
  <conditionalFormatting sqref="D190:I190 A252:I252">
    <cfRule type="expression" dxfId="31" priority="15" stopIfTrue="1">
      <formula>$F$189="No"</formula>
    </cfRule>
  </conditionalFormatting>
  <conditionalFormatting sqref="F39:G50">
    <cfRule type="expression" dxfId="30" priority="2" stopIfTrue="1">
      <formula>$K$36=1</formula>
    </cfRule>
  </conditionalFormatting>
  <conditionalFormatting sqref="F38:I38">
    <cfRule type="expression" dxfId="29" priority="19" stopIfTrue="1">
      <formula>#REF!=2</formula>
    </cfRule>
  </conditionalFormatting>
  <conditionalFormatting sqref="F190:I194 F252:I257 A19:I19 A27:I28 D173:F173 D174 F175:I175 F179:I182 D186:F186 D187 F188:I188 F195:H195 F196:I196 F198:I198 F201 F202:I202 F203 D207:F207 D208 F209:I209 F212:I216 F235:I237 F245:I245 F248 H248 D248:E249 F250:I250 F278:I278 D328:E328">
    <cfRule type="expression" dxfId="28" priority="41" stopIfTrue="1">
      <formula>#REF!="Sole Bidder"</formula>
    </cfRule>
  </conditionalFormatting>
  <conditionalFormatting sqref="H39:I50">
    <cfRule type="expression" dxfId="27" priority="10" stopIfTrue="1">
      <formula>OR($K$36=1,$L$36=1)</formula>
    </cfRule>
  </conditionalFormatting>
  <conditionalFormatting sqref="H328:I334">
    <cfRule type="expression" dxfId="26" priority="96" stopIfTrue="1">
      <formula>#REF!=1</formula>
    </cfRule>
  </conditionalFormatting>
  <dataValidations count="5">
    <dataValidation type="list" allowBlank="1" showInputMessage="1" showErrorMessage="1" sqref="F65380:I65380" xr:uid="{00000000-0002-0000-0400-000000000000}">
      <formula1>"SUPPLIED, TYPE TESTED, BOTH SUPPLIED AND TYPE TESTED"</formula1>
    </dataValidation>
    <dataValidation type="list" allowBlank="1" showInputMessage="1" showErrorMessage="1" sqref="F65368:I65368" xr:uid="{00000000-0002-0000-0400-000001000000}">
      <formula1>"SUBSIDIARY COMPANY, GROUP COMPANY, JOINT VENTURE COMPANY (JVC)"</formula1>
    </dataValidation>
    <dataValidation type="list" allowBlank="1" showInputMessage="1" showErrorMessage="1" sqref="F176 F226 F210" xr:uid="{00000000-0002-0000-0400-000002000000}">
      <formula1>"Yes, NO"</formula1>
    </dataValidation>
    <dataValidation type="list" allowBlank="1" showInputMessage="1" showErrorMessage="1" sqref="F189" xr:uid="{00000000-0002-0000-0400-000003000000}">
      <formula1>"Yes, No"</formula1>
    </dataValidation>
    <dataValidation type="list" allowBlank="1" showInputMessage="1" showErrorMessage="1" sqref="H150" xr:uid="{00000000-0002-0000-0400-000004000000}">
      <formula1>"Own, Access"</formula1>
    </dataValidation>
  </dataValidations>
  <printOptions horizontalCentered="1"/>
  <pageMargins left="0.42" right="0.28999999999999998" top="0.4" bottom="0.31" header="0.32" footer="0.24"/>
  <pageSetup paperSize="9" scale="81" orientation="portrait" horizontalDpi="4294967295" verticalDpi="4294967295" r:id="rId19"/>
  <headerFooter alignWithMargins="0"/>
  <rowBreaks count="4" manualBreakCount="4">
    <brk id="34" max="8" man="1"/>
    <brk id="169" max="8" man="1"/>
    <brk id="216" max="8" man="1"/>
    <brk id="302" max="8" man="1"/>
  </rowBreaks>
  <drawing r:id="rId20"/>
  <legacyDrawing r:id="rId21"/>
  <mc:AlternateContent xmlns:mc="http://schemas.openxmlformats.org/markup-compatibility/2006">
    <mc:Choice Requires="x14">
      <controls>
        <mc:AlternateContent xmlns:mc="http://schemas.openxmlformats.org/markup-compatibility/2006">
          <mc:Choice Requires="x14">
            <control shapeId="50344" r:id="rId22" name="Check Box 168">
              <controlPr defaultSize="0" autoFill="0" autoLine="0" autoPict="0">
                <anchor moveWithCells="1" sizeWithCells="1">
                  <from>
                    <xdr:col>8</xdr:col>
                    <xdr:colOff>457200</xdr:colOff>
                    <xdr:row>15</xdr:row>
                    <xdr:rowOff>0</xdr:rowOff>
                  </from>
                  <to>
                    <xdr:col>9</xdr:col>
                    <xdr:colOff>0</xdr:colOff>
                    <xdr:row>15</xdr:row>
                    <xdr:rowOff>0</xdr:rowOff>
                  </to>
                </anchor>
              </controlPr>
            </control>
          </mc:Choice>
        </mc:AlternateContent>
        <mc:AlternateContent xmlns:mc="http://schemas.openxmlformats.org/markup-compatibility/2006">
          <mc:Choice Requires="x14">
            <control shapeId="50345" r:id="rId23" name="Check Box 169">
              <controlPr defaultSize="0" autoFill="0" autoLine="0" autoPict="0">
                <anchor moveWithCells="1" sizeWithCells="1">
                  <from>
                    <xdr:col>8</xdr:col>
                    <xdr:colOff>466725</xdr:colOff>
                    <xdr:row>15</xdr:row>
                    <xdr:rowOff>0</xdr:rowOff>
                  </from>
                  <to>
                    <xdr:col>8</xdr:col>
                    <xdr:colOff>1000125</xdr:colOff>
                    <xdr:row>15</xdr:row>
                    <xdr:rowOff>0</xdr:rowOff>
                  </to>
                </anchor>
              </controlPr>
            </control>
          </mc:Choice>
        </mc:AlternateContent>
        <mc:AlternateContent xmlns:mc="http://schemas.openxmlformats.org/markup-compatibility/2006">
          <mc:Choice Requires="x14">
            <control shapeId="50346" r:id="rId24" name="Check Box 170">
              <controlPr defaultSize="0" autoFill="0" autoLine="0" autoPict="0">
                <anchor moveWithCells="1" sizeWithCells="1">
                  <from>
                    <xdr:col>7</xdr:col>
                    <xdr:colOff>114300</xdr:colOff>
                    <xdr:row>15</xdr:row>
                    <xdr:rowOff>0</xdr:rowOff>
                  </from>
                  <to>
                    <xdr:col>7</xdr:col>
                    <xdr:colOff>571500</xdr:colOff>
                    <xdr:row>15</xdr:row>
                    <xdr:rowOff>0</xdr:rowOff>
                  </to>
                </anchor>
              </controlPr>
            </control>
          </mc:Choice>
        </mc:AlternateContent>
        <mc:AlternateContent xmlns:mc="http://schemas.openxmlformats.org/markup-compatibility/2006">
          <mc:Choice Requires="x14">
            <control shapeId="50335" r:id="rId25" name="Check Box 159">
              <controlPr defaultSize="0" autoFill="0" autoLine="0" autoPict="0">
                <anchor moveWithCells="1" sizeWithCells="1">
                  <from>
                    <xdr:col>5</xdr:col>
                    <xdr:colOff>657225</xdr:colOff>
                    <xdr:row>15</xdr:row>
                    <xdr:rowOff>0</xdr:rowOff>
                  </from>
                  <to>
                    <xdr:col>6</xdr:col>
                    <xdr:colOff>819150</xdr:colOff>
                    <xdr:row>15</xdr:row>
                    <xdr:rowOff>0</xdr:rowOff>
                  </to>
                </anchor>
              </controlPr>
            </control>
          </mc:Choice>
        </mc:AlternateContent>
        <mc:AlternateContent xmlns:mc="http://schemas.openxmlformats.org/markup-compatibility/2006">
          <mc:Choice Requires="x14">
            <control shapeId="50336" r:id="rId26" name="Check Box 160">
              <controlPr defaultSize="0" autoFill="0" autoLine="0" autoPict="0">
                <anchor moveWithCells="1" sizeWithCells="1">
                  <from>
                    <xdr:col>5</xdr:col>
                    <xdr:colOff>685800</xdr:colOff>
                    <xdr:row>15</xdr:row>
                    <xdr:rowOff>0</xdr:rowOff>
                  </from>
                  <to>
                    <xdr:col>6</xdr:col>
                    <xdr:colOff>771525</xdr:colOff>
                    <xdr:row>15</xdr:row>
                    <xdr:rowOff>0</xdr:rowOff>
                  </to>
                </anchor>
              </controlPr>
            </control>
          </mc:Choice>
        </mc:AlternateContent>
        <mc:AlternateContent xmlns:mc="http://schemas.openxmlformats.org/markup-compatibility/2006">
          <mc:Choice Requires="x14">
            <control shapeId="50337" r:id="rId27" name="Check Box 161">
              <controlPr defaultSize="0" autoFill="0" autoLine="0" autoPict="0">
                <anchor moveWithCells="1" sizeWithCells="1">
                  <from>
                    <xdr:col>5</xdr:col>
                    <xdr:colOff>104775</xdr:colOff>
                    <xdr:row>15</xdr:row>
                    <xdr:rowOff>0</xdr:rowOff>
                  </from>
                  <to>
                    <xdr:col>6</xdr:col>
                    <xdr:colOff>47625</xdr:colOff>
                    <xdr:row>15</xdr:row>
                    <xdr:rowOff>0</xdr:rowOff>
                  </to>
                </anchor>
              </controlPr>
            </control>
          </mc:Choice>
        </mc:AlternateContent>
        <mc:AlternateContent xmlns:mc="http://schemas.openxmlformats.org/markup-compatibility/2006">
          <mc:Choice Requires="x14">
            <control shapeId="50220" r:id="rId28" name="Check Box 44">
              <controlPr defaultSize="0" autoFill="0" autoLine="0" autoPict="0">
                <anchor moveWithCells="1" sizeWithCells="1">
                  <from>
                    <xdr:col>7</xdr:col>
                    <xdr:colOff>962025</xdr:colOff>
                    <xdr:row>15</xdr:row>
                    <xdr:rowOff>0</xdr:rowOff>
                  </from>
                  <to>
                    <xdr:col>8</xdr:col>
                    <xdr:colOff>323850</xdr:colOff>
                    <xdr:row>15</xdr:row>
                    <xdr:rowOff>0</xdr:rowOff>
                  </to>
                </anchor>
              </controlPr>
            </control>
          </mc:Choice>
        </mc:AlternateContent>
        <mc:AlternateContent xmlns:mc="http://schemas.openxmlformats.org/markup-compatibility/2006">
          <mc:Choice Requires="x14">
            <control shapeId="50221" r:id="rId29" name="Check Box 45">
              <controlPr defaultSize="0" autoFill="0" autoLine="0" autoPict="0">
                <anchor moveWithCells="1" sizeWithCells="1">
                  <from>
                    <xdr:col>7</xdr:col>
                    <xdr:colOff>971550</xdr:colOff>
                    <xdr:row>15</xdr:row>
                    <xdr:rowOff>0</xdr:rowOff>
                  </from>
                  <to>
                    <xdr:col>8</xdr:col>
                    <xdr:colOff>314325</xdr:colOff>
                    <xdr:row>15</xdr:row>
                    <xdr:rowOff>0</xdr:rowOff>
                  </to>
                </anchor>
              </controlPr>
            </control>
          </mc:Choice>
        </mc:AlternateContent>
        <mc:AlternateContent xmlns:mc="http://schemas.openxmlformats.org/markup-compatibility/2006">
          <mc:Choice Requires="x14">
            <control shapeId="50222" r:id="rId30" name="Check Box 46">
              <controlPr defaultSize="0" autoFill="0" autoLine="0" autoPict="0">
                <anchor moveWithCells="1" sizeWithCells="1">
                  <from>
                    <xdr:col>7</xdr:col>
                    <xdr:colOff>95250</xdr:colOff>
                    <xdr:row>15</xdr:row>
                    <xdr:rowOff>0</xdr:rowOff>
                  </from>
                  <to>
                    <xdr:col>7</xdr:col>
                    <xdr:colOff>447675</xdr:colOff>
                    <xdr:row>15</xdr:row>
                    <xdr:rowOff>0</xdr:rowOff>
                  </to>
                </anchor>
              </controlPr>
            </control>
          </mc:Choice>
        </mc:AlternateContent>
        <mc:AlternateContent xmlns:mc="http://schemas.openxmlformats.org/markup-compatibility/2006">
          <mc:Choice Requires="x14">
            <control shapeId="50215" r:id="rId31" name="Check Box 39">
              <controlPr defaultSize="0" autoFill="0" autoLine="0" autoPict="0">
                <anchor moveWithCells="1" sizeWithCells="1">
                  <from>
                    <xdr:col>5</xdr:col>
                    <xdr:colOff>190500</xdr:colOff>
                    <xdr:row>15</xdr:row>
                    <xdr:rowOff>0</xdr:rowOff>
                  </from>
                  <to>
                    <xdr:col>6</xdr:col>
                    <xdr:colOff>323850</xdr:colOff>
                    <xdr:row>15</xdr:row>
                    <xdr:rowOff>0</xdr:rowOff>
                  </to>
                </anchor>
              </controlPr>
            </control>
          </mc:Choice>
        </mc:AlternateContent>
        <mc:AlternateContent xmlns:mc="http://schemas.openxmlformats.org/markup-compatibility/2006">
          <mc:Choice Requires="x14">
            <control shapeId="50216" r:id="rId32" name="Check Box 40">
              <controlPr defaultSize="0" autoFill="0" autoLine="0" autoPict="0">
                <anchor moveWithCells="1" sizeWithCells="1">
                  <from>
                    <xdr:col>5</xdr:col>
                    <xdr:colOff>228600</xdr:colOff>
                    <xdr:row>15</xdr:row>
                    <xdr:rowOff>0</xdr:rowOff>
                  </from>
                  <to>
                    <xdr:col>6</xdr:col>
                    <xdr:colOff>285750</xdr:colOff>
                    <xdr:row>15</xdr:row>
                    <xdr:rowOff>0</xdr:rowOff>
                  </to>
                </anchor>
              </controlPr>
            </control>
          </mc:Choice>
        </mc:AlternateContent>
        <mc:AlternateContent xmlns:mc="http://schemas.openxmlformats.org/markup-compatibility/2006">
          <mc:Choice Requires="x14">
            <control shapeId="50217" r:id="rId33" name="Check Box 41">
              <controlPr defaultSize="0" autoFill="0" autoLine="0" autoPict="0">
                <anchor moveWithCells="1" sizeWithCells="1">
                  <from>
                    <xdr:col>5</xdr:col>
                    <xdr:colOff>104775</xdr:colOff>
                    <xdr:row>15</xdr:row>
                    <xdr:rowOff>0</xdr:rowOff>
                  </from>
                  <to>
                    <xdr:col>6</xdr:col>
                    <xdr:colOff>9525</xdr:colOff>
                    <xdr:row>15</xdr:row>
                    <xdr:rowOff>0</xdr:rowOff>
                  </to>
                </anchor>
              </controlPr>
            </control>
          </mc:Choice>
        </mc:AlternateContent>
        <mc:AlternateContent xmlns:mc="http://schemas.openxmlformats.org/markup-compatibility/2006">
          <mc:Choice Requires="x14">
            <control shapeId="50210" r:id="rId34" name="Check Box 34">
              <controlPr defaultSize="0" autoFill="0" autoLine="0" autoPict="0">
                <anchor moveWithCells="1" sizeWithCells="1">
                  <from>
                    <xdr:col>8</xdr:col>
                    <xdr:colOff>295275</xdr:colOff>
                    <xdr:row>15</xdr:row>
                    <xdr:rowOff>0</xdr:rowOff>
                  </from>
                  <to>
                    <xdr:col>9</xdr:col>
                    <xdr:colOff>0</xdr:colOff>
                    <xdr:row>15</xdr:row>
                    <xdr:rowOff>0</xdr:rowOff>
                  </to>
                </anchor>
              </controlPr>
            </control>
          </mc:Choice>
        </mc:AlternateContent>
        <mc:AlternateContent xmlns:mc="http://schemas.openxmlformats.org/markup-compatibility/2006">
          <mc:Choice Requires="x14">
            <control shapeId="50211" r:id="rId35" name="Check Box 35">
              <controlPr defaultSize="0" autoFill="0" autoLine="0" autoPict="0">
                <anchor moveWithCells="1" sizeWithCells="1">
                  <from>
                    <xdr:col>8</xdr:col>
                    <xdr:colOff>457200</xdr:colOff>
                    <xdr:row>15</xdr:row>
                    <xdr:rowOff>0</xdr:rowOff>
                  </from>
                  <to>
                    <xdr:col>8</xdr:col>
                    <xdr:colOff>857250</xdr:colOff>
                    <xdr:row>15</xdr:row>
                    <xdr:rowOff>0</xdr:rowOff>
                  </to>
                </anchor>
              </controlPr>
            </control>
          </mc:Choice>
        </mc:AlternateContent>
        <mc:AlternateContent xmlns:mc="http://schemas.openxmlformats.org/markup-compatibility/2006">
          <mc:Choice Requires="x14">
            <control shapeId="50212" r:id="rId36" name="Check Box 36">
              <controlPr defaultSize="0" autoFill="0" autoLine="0" autoPict="0">
                <anchor moveWithCells="1" sizeWithCells="1">
                  <from>
                    <xdr:col>7</xdr:col>
                    <xdr:colOff>95250</xdr:colOff>
                    <xdr:row>15</xdr:row>
                    <xdr:rowOff>0</xdr:rowOff>
                  </from>
                  <to>
                    <xdr:col>7</xdr:col>
                    <xdr:colOff>952500</xdr:colOff>
                    <xdr:row>15</xdr:row>
                    <xdr:rowOff>0</xdr:rowOff>
                  </to>
                </anchor>
              </controlPr>
            </control>
          </mc:Choice>
        </mc:AlternateContent>
        <mc:AlternateContent xmlns:mc="http://schemas.openxmlformats.org/markup-compatibility/2006">
          <mc:Choice Requires="x14">
            <control shapeId="50187" r:id="rId37" name="Check Box 11">
              <controlPr defaultSize="0" autoFill="0" autoLine="0" autoPict="0">
                <anchor moveWithCells="1" sizeWithCells="1">
                  <from>
                    <xdr:col>5</xdr:col>
                    <xdr:colOff>152400</xdr:colOff>
                    <xdr:row>15</xdr:row>
                    <xdr:rowOff>0</xdr:rowOff>
                  </from>
                  <to>
                    <xdr:col>6</xdr:col>
                    <xdr:colOff>781050</xdr:colOff>
                    <xdr:row>15</xdr:row>
                    <xdr:rowOff>0</xdr:rowOff>
                  </to>
                </anchor>
              </controlPr>
            </control>
          </mc:Choice>
        </mc:AlternateContent>
        <mc:AlternateContent xmlns:mc="http://schemas.openxmlformats.org/markup-compatibility/2006">
          <mc:Choice Requires="x14">
            <control shapeId="50189" r:id="rId38" name="Check Box 13">
              <controlPr defaultSize="0" autoFill="0" autoLine="0" autoPict="0">
                <anchor moveWithCells="1" sizeWithCells="1">
                  <from>
                    <xdr:col>5</xdr:col>
                    <xdr:colOff>85725</xdr:colOff>
                    <xdr:row>15</xdr:row>
                    <xdr:rowOff>0</xdr:rowOff>
                  </from>
                  <to>
                    <xdr:col>5</xdr:col>
                    <xdr:colOff>1019175</xdr:colOff>
                    <xdr:row>15</xdr:row>
                    <xdr:rowOff>0</xdr:rowOff>
                  </to>
                </anchor>
              </controlPr>
            </control>
          </mc:Choice>
        </mc:AlternateContent>
        <mc:AlternateContent xmlns:mc="http://schemas.openxmlformats.org/markup-compatibility/2006">
          <mc:Choice Requires="x14">
            <control shapeId="50190" r:id="rId39" name="Check Box 14">
              <controlPr defaultSize="0" autoFill="0" autoLine="0" autoPict="0">
                <anchor moveWithCells="1" sizeWithCells="1">
                  <from>
                    <xdr:col>5</xdr:col>
                    <xdr:colOff>19050</xdr:colOff>
                    <xdr:row>15</xdr:row>
                    <xdr:rowOff>0</xdr:rowOff>
                  </from>
                  <to>
                    <xdr:col>6</xdr:col>
                    <xdr:colOff>962025</xdr:colOff>
                    <xdr:row>15</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57"/>
  </sheetPr>
  <dimension ref="A1:I42"/>
  <sheetViews>
    <sheetView showGridLines="0" showZeros="0" view="pageBreakPreview" topLeftCell="A7" zoomScaleNormal="100" zoomScaleSheetLayoutView="100" workbookViewId="0">
      <selection activeCell="F18" sqref="F18"/>
    </sheetView>
  </sheetViews>
  <sheetFormatPr defaultRowHeight="16.5"/>
  <cols>
    <col min="1" max="1" width="12.140625" style="30" customWidth="1"/>
    <col min="2" max="2" width="20.5703125" style="30" customWidth="1"/>
    <col min="3" max="3" width="11.42578125" style="30" customWidth="1"/>
    <col min="4" max="4" width="14.140625" style="30" customWidth="1"/>
    <col min="5" max="5" width="39.28515625" style="30" customWidth="1"/>
    <col min="6" max="7" width="24.28515625" style="169" customWidth="1"/>
    <col min="8" max="9" width="9.140625" style="164"/>
    <col min="10" max="16384" width="9.140625" style="26"/>
  </cols>
  <sheetData>
    <row r="1" spans="1:8">
      <c r="A1" s="22" t="str">
        <f>Basic!A3&amp;Basic!B3</f>
        <v>Specification No. :CC/NT/W-MISC/DOM/A06/26/08429</v>
      </c>
      <c r="B1" s="23"/>
      <c r="C1" s="23"/>
      <c r="D1" s="23"/>
      <c r="E1" s="24" t="str">
        <f>"Attachment-4 "</f>
        <v xml:space="preserve">Attachment-4 </v>
      </c>
    </row>
    <row r="3" spans="1:8" ht="101.25" customHeight="1">
      <c r="A3" s="616" t="str">
        <f>'Attach 3(JV)'!A3</f>
        <v>Package P01 for Development of Pole Structures for 765 kV D/C Transmission Lines.</v>
      </c>
      <c r="B3" s="616"/>
      <c r="C3" s="616"/>
      <c r="D3" s="616"/>
      <c r="E3" s="616"/>
      <c r="F3" s="170"/>
      <c r="G3" s="170"/>
    </row>
    <row r="4" spans="1:8" ht="20.100000000000001" customHeight="1">
      <c r="A4" s="29"/>
      <c r="H4" s="174"/>
    </row>
    <row r="5" spans="1:8" ht="20.100000000000001" customHeight="1">
      <c r="A5" s="617" t="s">
        <v>353</v>
      </c>
      <c r="B5" s="617"/>
      <c r="C5" s="617"/>
      <c r="D5" s="617"/>
      <c r="E5" s="617"/>
      <c r="F5" s="171"/>
      <c r="G5" s="171"/>
      <c r="H5" s="174"/>
    </row>
    <row r="6" spans="1:8" ht="20.100000000000001" customHeight="1">
      <c r="A6" s="33"/>
      <c r="H6" s="174"/>
    </row>
    <row r="7" spans="1:8" ht="20.100000000000001" customHeight="1">
      <c r="A7" s="34" t="str">
        <f>'Attach 3(JV)'!A7</f>
        <v>Bidder’s Name and Address :</v>
      </c>
      <c r="E7" s="14" t="str">
        <f>'Attach 3(JV)'!E7</f>
        <v>To:</v>
      </c>
      <c r="H7" s="174"/>
    </row>
    <row r="8" spans="1:8" ht="36" customHeight="1">
      <c r="A8" s="615">
        <f>'Attach 3(JV)'!A8</f>
        <v>0</v>
      </c>
      <c r="B8" s="615"/>
      <c r="C8" s="615"/>
      <c r="D8" s="615"/>
      <c r="E8" s="155" t="str">
        <f>'Attach 3(JV)'!E8</f>
        <v>Contract Services</v>
      </c>
      <c r="H8" s="174"/>
    </row>
    <row r="9" spans="1:8" ht="20.100000000000001" customHeight="1">
      <c r="A9" s="12" t="s">
        <v>347</v>
      </c>
      <c r="B9" s="619">
        <f>'Attach 3(JV)'!B9</f>
        <v>0</v>
      </c>
      <c r="C9" s="619"/>
      <c r="D9" s="619"/>
      <c r="E9" s="155" t="str">
        <f>'Attach 3(JV)'!E9</f>
        <v>Power Grid Corporation of India Ltd.,</v>
      </c>
      <c r="H9" s="174"/>
    </row>
    <row r="10" spans="1:8" ht="20.100000000000001" customHeight="1">
      <c r="A10" s="12" t="s">
        <v>349</v>
      </c>
      <c r="B10" s="619">
        <f>'Attach 3(JV)'!B10</f>
        <v>0</v>
      </c>
      <c r="C10" s="619"/>
      <c r="D10" s="619"/>
      <c r="E10" s="155" t="str">
        <f>'Attach 3(JV)'!E10</f>
        <v>"Saudamini", Plot No. 2, Sector 29</v>
      </c>
      <c r="H10" s="174"/>
    </row>
    <row r="11" spans="1:8" ht="20.100000000000001" customHeight="1">
      <c r="B11" s="619">
        <f>'Attach 3(JV)'!B11</f>
        <v>0</v>
      </c>
      <c r="C11" s="619"/>
      <c r="D11" s="619"/>
      <c r="E11" s="155" t="str">
        <f>'Attach 3(JV)'!E11</f>
        <v>Gurgaon (Haryana) - 122001</v>
      </c>
    </row>
    <row r="12" spans="1:8" ht="20.100000000000001" customHeight="1">
      <c r="A12" s="33"/>
      <c r="B12" s="619">
        <f>'Attach 3(JV)'!B12</f>
        <v>0</v>
      </c>
      <c r="C12" s="619"/>
      <c r="D12" s="619"/>
      <c r="E12" s="14"/>
    </row>
    <row r="13" spans="1:8" ht="20.100000000000001" customHeight="1">
      <c r="A13" s="33"/>
      <c r="B13" s="136"/>
      <c r="C13" s="136"/>
      <c r="D13" s="136"/>
      <c r="E13" s="26"/>
      <c r="F13" s="172"/>
      <c r="G13" s="172"/>
    </row>
    <row r="14" spans="1:8" ht="20.100000000000001" customHeight="1">
      <c r="A14" s="33"/>
      <c r="B14" s="136"/>
      <c r="C14" s="136"/>
      <c r="D14" s="136"/>
    </row>
    <row r="15" spans="1:8" ht="20.100000000000001" customHeight="1">
      <c r="A15" s="30" t="s">
        <v>341</v>
      </c>
    </row>
    <row r="16" spans="1:8" ht="20.100000000000001" customHeight="1">
      <c r="A16" s="33"/>
    </row>
    <row r="17" spans="1:9" ht="50.1" customHeight="1">
      <c r="A17" s="834" t="str">
        <f>"We hereby certify that equipment and materials to be supplied are produced in " &amp;H26 &amp; " eligible source " &amp; F26</f>
        <v>We hereby certify that equipment and materials to be supplied are produced in [Name of Countries],  eligible source country.</v>
      </c>
      <c r="B17" s="834"/>
      <c r="C17" s="834"/>
      <c r="D17" s="834"/>
      <c r="E17" s="834"/>
      <c r="F17" s="173" t="s">
        <v>178</v>
      </c>
      <c r="G17" s="173" t="s">
        <v>179</v>
      </c>
    </row>
    <row r="18" spans="1:9" ht="45" customHeight="1">
      <c r="A18" s="833" t="str">
        <f>"We hereby certify that our company is incorporated and registered in " &amp;I26 &amp; " eligible source " &amp;G26</f>
        <v>We hereby certify that our company is incorporated and registered in [Name of Countries],  eligible source country.</v>
      </c>
      <c r="B18" s="833"/>
      <c r="C18" s="833"/>
      <c r="D18" s="833"/>
      <c r="E18" s="833"/>
      <c r="F18" s="178" t="s">
        <v>148</v>
      </c>
      <c r="G18" s="178" t="s">
        <v>148</v>
      </c>
      <c r="H18" s="161" t="str">
        <f t="shared" ref="H18:I25" si="0">IF(F18 = "", "", F18&amp; ", ")</f>
        <v xml:space="preserve">[Name of Countries], </v>
      </c>
      <c r="I18" s="161" t="str">
        <f t="shared" si="0"/>
        <v xml:space="preserve">[Name of Countries], </v>
      </c>
    </row>
    <row r="19" spans="1:9" ht="33" customHeight="1">
      <c r="A19" s="176"/>
      <c r="B19" s="176"/>
      <c r="C19" s="176"/>
      <c r="D19" s="176"/>
      <c r="E19" s="176"/>
      <c r="F19" s="178"/>
      <c r="G19" s="178"/>
      <c r="H19" s="161" t="str">
        <f t="shared" si="0"/>
        <v/>
      </c>
      <c r="I19" s="161" t="str">
        <f t="shared" si="0"/>
        <v/>
      </c>
    </row>
    <row r="20" spans="1:9" ht="33" customHeight="1">
      <c r="A20" s="176"/>
      <c r="B20" s="176"/>
      <c r="C20" s="176"/>
      <c r="D20" s="38"/>
      <c r="E20" s="176"/>
      <c r="F20" s="178"/>
      <c r="G20" s="178"/>
      <c r="H20" s="161" t="str">
        <f t="shared" si="0"/>
        <v/>
      </c>
      <c r="I20" s="161" t="str">
        <f t="shared" si="0"/>
        <v/>
      </c>
    </row>
    <row r="21" spans="1:9" ht="33" customHeight="1">
      <c r="A21" s="37" t="s">
        <v>6</v>
      </c>
      <c r="B21" s="73" t="str">
        <f>'Attach 3(JV)'!B24</f>
        <v/>
      </c>
      <c r="D21" s="38" t="s">
        <v>4</v>
      </c>
      <c r="E21" s="265" t="str">
        <f>'Attach 3(JV)'!E24</f>
        <v/>
      </c>
      <c r="F21" s="178"/>
      <c r="G21" s="178"/>
      <c r="H21" s="161" t="str">
        <f t="shared" si="0"/>
        <v/>
      </c>
      <c r="I21" s="161" t="str">
        <f t="shared" si="0"/>
        <v/>
      </c>
    </row>
    <row r="22" spans="1:9" ht="33" customHeight="1">
      <c r="A22" s="37" t="s">
        <v>7</v>
      </c>
      <c r="B22" s="265" t="str">
        <f>'Attach 3(JV)'!B25</f>
        <v/>
      </c>
      <c r="D22" s="38" t="s">
        <v>5</v>
      </c>
      <c r="E22" s="265" t="str">
        <f>'Attach 3(JV)'!E25</f>
        <v/>
      </c>
      <c r="F22" s="178"/>
      <c r="G22" s="178"/>
      <c r="H22" s="161" t="str">
        <f t="shared" si="0"/>
        <v/>
      </c>
      <c r="I22" s="161" t="str">
        <f t="shared" si="0"/>
        <v/>
      </c>
    </row>
    <row r="23" spans="1:9" ht="33" customHeight="1">
      <c r="D23" s="38"/>
      <c r="F23" s="178"/>
      <c r="G23" s="178"/>
      <c r="H23" s="161" t="str">
        <f t="shared" si="0"/>
        <v/>
      </c>
      <c r="I23" s="161" t="str">
        <f t="shared" si="0"/>
        <v/>
      </c>
    </row>
    <row r="24" spans="1:9" ht="33" customHeight="1">
      <c r="D24" s="38"/>
      <c r="F24" s="178"/>
      <c r="G24" s="178"/>
      <c r="H24" s="161" t="str">
        <f t="shared" si="0"/>
        <v/>
      </c>
      <c r="I24" s="161" t="str">
        <f t="shared" si="0"/>
        <v/>
      </c>
    </row>
    <row r="25" spans="1:9" ht="33" customHeight="1">
      <c r="A25" s="26"/>
      <c r="B25" s="26"/>
      <c r="C25" s="26"/>
      <c r="D25" s="26"/>
      <c r="E25" s="26"/>
      <c r="F25" s="178"/>
      <c r="G25" s="178"/>
      <c r="H25" s="161" t="str">
        <f t="shared" si="0"/>
        <v/>
      </c>
      <c r="I25" s="161" t="str">
        <f t="shared" si="0"/>
        <v/>
      </c>
    </row>
    <row r="26" spans="1:9" ht="33" customHeight="1">
      <c r="A26" s="26"/>
      <c r="B26" s="26"/>
      <c r="C26" s="26"/>
      <c r="D26" s="26"/>
      <c r="E26" s="26"/>
      <c r="F26" s="175" t="str">
        <f>IF((8-COUNTBLANK(F18:F25)) &lt;2, "country.", "countries.")</f>
        <v>country.</v>
      </c>
      <c r="G26" s="175" t="str">
        <f>IF((8-COUNTBLANK(G18:G25)) &lt;2, "country.", "countries.")</f>
        <v>country.</v>
      </c>
      <c r="H26" s="161" t="str">
        <f>IF(COUNTBLANK(F18:F25) =8, "[Enter the name of country where from equipments &amp; material shall be supplied]",CONCATENATE(H18,H19,H20,H21,H22,H23,H24,H25))</f>
        <v xml:space="preserve">[Name of Countries], </v>
      </c>
      <c r="I26" s="161" t="str">
        <f>IF(COUNTBLANK(G18:G25) =8, "[Enter the name of country where from equipments &amp; material shall be supplied]",CONCATENATE(I18,I19,I20,I21,I22,I23,I24,I25))</f>
        <v xml:space="preserve">[Name of Countries], </v>
      </c>
    </row>
    <row r="27" spans="1:9" ht="33" customHeight="1">
      <c r="A27" s="26"/>
      <c r="B27" s="26"/>
      <c r="C27" s="26"/>
      <c r="D27" s="26"/>
      <c r="E27" s="26"/>
    </row>
    <row r="28" spans="1:9" ht="33" customHeight="1">
      <c r="A28" s="26"/>
      <c r="B28" s="26"/>
      <c r="C28" s="26"/>
      <c r="D28" s="26"/>
      <c r="E28" s="26"/>
    </row>
    <row r="29" spans="1:9" ht="33" customHeight="1">
      <c r="A29" s="26"/>
      <c r="B29" s="26"/>
      <c r="C29" s="26"/>
      <c r="D29" s="26"/>
      <c r="E29" s="26"/>
    </row>
    <row r="30" spans="1:9" ht="20.100000000000001" customHeight="1"/>
    <row r="31" spans="1:9" ht="20.100000000000001" customHeight="1">
      <c r="A31" s="39"/>
    </row>
    <row r="32" spans="1:9" ht="20.100000000000001" customHeight="1"/>
    <row r="33" spans="1:1" ht="20.100000000000001" customHeight="1"/>
    <row r="34" spans="1:1" ht="20.100000000000001" customHeight="1">
      <c r="A34" s="39"/>
    </row>
    <row r="35" spans="1:1" ht="20.100000000000001" customHeight="1"/>
    <row r="36" spans="1:1" ht="20.100000000000001" customHeight="1">
      <c r="A36" s="39"/>
    </row>
    <row r="37" spans="1:1" ht="20.100000000000001" customHeight="1"/>
    <row r="38" spans="1:1" ht="20.100000000000001" customHeight="1">
      <c r="A38" s="39"/>
    </row>
    <row r="39" spans="1:1" ht="20.100000000000001" customHeight="1"/>
    <row r="40" spans="1:1" ht="20.100000000000001" customHeight="1"/>
    <row r="41" spans="1:1" ht="20.100000000000001" customHeight="1"/>
    <row r="42" spans="1:1" ht="20.100000000000001" customHeight="1"/>
  </sheetData>
  <sheetProtection password="DECE" sheet="1" objects="1" scenarios="1"/>
  <customSheetViews>
    <customSheetView guid="{B7CC3635-BEA1-4EB6-9397-ABEDC5D04D5E}" showPageBreaks="1" showGridLines="0" zeroValues="0" printArea="1" view="pageBreakPreview">
      <selection activeCell="F18" sqref="F18"/>
      <pageMargins left="0.75" right="0.63" top="0.57999999999999996" bottom="0.6" header="0.34" footer="0.35"/>
      <pageSetup scale="69" orientation="portrait" r:id="rId1"/>
      <headerFooter alignWithMargins="0">
        <oddFooter>&amp;R&amp;"Book Antiqua,Bold"&amp;8 Page &amp;P of &amp;N</oddFooter>
      </headerFooter>
    </customSheetView>
    <customSheetView guid="{7518E083-431A-45D0-A3DD-DF0866826B90}" showPageBreaks="1" showGridLines="0" zeroValues="0" printArea="1" view="pageBreakPreview" topLeftCell="A10">
      <selection activeCell="F18" sqref="F18"/>
      <pageMargins left="0.75" right="0.63" top="0.57999999999999996" bottom="0.6" header="0.34" footer="0.35"/>
      <pageSetup scale="69" orientation="portrait" r:id="rId2"/>
      <headerFooter alignWithMargins="0">
        <oddFooter>&amp;R&amp;"Book Antiqua,Bold"&amp;8 Page &amp;P of &amp;N</oddFooter>
      </headerFooter>
    </customSheetView>
    <customSheetView guid="{CD28740F-9825-447C-B887-B18F0232D126}" showPageBreaks="1" showGridLines="0" zeroValues="0" printArea="1" view="pageBreakPreview">
      <selection activeCell="F18" sqref="F18"/>
      <pageMargins left="0.75" right="0.63" top="0.57999999999999996" bottom="0.6" header="0.34" footer="0.35"/>
      <pageSetup scale="69" orientation="portrait" r:id="rId3"/>
      <headerFooter alignWithMargins="0">
        <oddFooter>&amp;R&amp;"Book Antiqua,Bold"&amp;8 Page &amp;P of &amp;N</oddFooter>
      </headerFooter>
    </customSheetView>
    <customSheetView guid="{012A8702-091E-4FD1-8E26-12B65B8B3B8C}" showPageBreaks="1" showGridLines="0" zeroValues="0" printArea="1" view="pageBreakPreview" topLeftCell="A13">
      <selection activeCell="F18" sqref="F18"/>
      <pageMargins left="0.75" right="0.63" top="0.57999999999999996" bottom="0.6" header="0.34" footer="0.35"/>
      <pageSetup orientation="portrait" r:id="rId4"/>
      <headerFooter alignWithMargins="0">
        <oddFooter>&amp;R&amp;"Book Antiqua,Bold"&amp;8 Page &amp;P of &amp;N</oddFooter>
      </headerFooter>
    </customSheetView>
    <customSheetView guid="{0D490C87-B003-4943-9825-ACE0B8E7CC06}" showPageBreaks="1" showGridLines="0" zeroValues="0" printArea="1" view="pageBreakPreview" topLeftCell="A4">
      <selection activeCell="F18" sqref="F18"/>
      <pageMargins left="0.75" right="0.63" top="0.57999999999999996" bottom="0.6" header="0.34" footer="0.35"/>
      <pageSetup orientation="portrait" r:id="rId5"/>
      <headerFooter alignWithMargins="0">
        <oddFooter>&amp;R&amp;"Book Antiqua,Bold"&amp;8 Page &amp;P of &amp;N</oddFooter>
      </headerFooter>
    </customSheetView>
    <customSheetView guid="{4D67A8FB-66CE-4EFD-8932-C754BE25ED43}" showPageBreaks="1" showGridLines="0" zeroValues="0" printArea="1" view="pageBreakPreview" topLeftCell="A4">
      <selection activeCell="F18" sqref="F18"/>
      <pageMargins left="0.75" right="0.63" top="0.57999999999999996" bottom="0.6" header="0.34" footer="0.35"/>
      <pageSetup orientation="portrait" r:id="rId6"/>
      <headerFooter alignWithMargins="0">
        <oddFooter>&amp;R&amp;"Book Antiqua,Bold"&amp;8 Page &amp;P of &amp;N</oddFooter>
      </headerFooter>
    </customSheetView>
    <customSheetView guid="{B07CB001-8FAF-40AD-8AD5-A65A64B33B35}" showPageBreaks="1" showGridLines="0" zeroValues="0" printArea="1" view="pageBreakPreview">
      <selection activeCell="F18" sqref="F18"/>
      <pageMargins left="0.75" right="0.63" top="0.57999999999999996" bottom="0.6" header="0.34" footer="0.35"/>
      <pageSetup orientation="portrait" r:id="rId7"/>
      <headerFooter alignWithMargins="0">
        <oddFooter>&amp;R&amp;"Book Antiqua,Bold"&amp;8 Page &amp;P of &amp;N</oddFooter>
      </headerFooter>
    </customSheetView>
    <customSheetView guid="{8CF338B0-8CA3-4AF4-816D-CB7A6D8E33BC}" showPageBreaks="1" showGridLines="0" zeroValues="0" printArea="1" view="pageBreakPreview" topLeftCell="A19">
      <selection activeCell="F19" sqref="F19"/>
      <pageMargins left="0.75" right="0.63" top="0.57999999999999996" bottom="0.6" header="0.34" footer="0.35"/>
      <pageSetup orientation="portrait" r:id="rId8"/>
      <headerFooter alignWithMargins="0">
        <oddFooter>&amp;R&amp;"Book Antiqua,Bold"&amp;8 Page &amp;P of &amp;N</oddFooter>
      </headerFooter>
    </customSheetView>
    <customSheetView guid="{D05C69EC-C4A6-4AED-AFBA-A3044FD4B3FB}" showPageBreaks="1" showGridLines="0" zeroValues="0" printArea="1" view="pageBreakPreview" topLeftCell="A10">
      <selection activeCell="G18" sqref="G18"/>
      <pageMargins left="0.75" right="0.63" top="0.57999999999999996" bottom="0.6" header="0.34" footer="0.35"/>
      <pageSetup orientation="portrait" r:id="rId9"/>
      <headerFooter alignWithMargins="0">
        <oddFooter>&amp;R&amp;"Book Antiqua,Bold"&amp;8 Page &amp;P of &amp;N</oddFooter>
      </headerFooter>
    </customSheetView>
    <customSheetView guid="{BE615921-12B2-47E1-81BB-292B559B4C46}" showPageBreaks="1" showGridLines="0" zeroValues="0" printArea="1" view="pageBreakPreview" topLeftCell="A10">
      <selection activeCell="G21" sqref="G21"/>
      <pageMargins left="0.75" right="0.63" top="0.57999999999999996" bottom="0.6" header="0.34" footer="0.35"/>
      <pageSetup orientation="portrait" r:id="rId10"/>
      <headerFooter alignWithMargins="0">
        <oddFooter>&amp;R&amp;"Book Antiqua,Bold"&amp;8 Page &amp;P of &amp;N</oddFooter>
      </headerFooter>
    </customSheetView>
    <customSheetView guid="{13A93EBF-985A-49FD-9FE0-DC75D238EC8C}" showPageBreaks="1" showGridLines="0" zeroValues="0" printArea="1" view="pageBreakPreview" topLeftCell="A4">
      <selection activeCell="F18" sqref="F18"/>
      <pageMargins left="0.75" right="0.63" top="0.57999999999999996" bottom="0.6" header="0.34" footer="0.35"/>
      <pageSetup orientation="portrait" r:id="rId11"/>
      <headerFooter alignWithMargins="0">
        <oddFooter>&amp;R&amp;"Book Antiqua,Bold"&amp;8 Page &amp;P of &amp;N</oddFooter>
      </headerFooter>
    </customSheetView>
    <customSheetView guid="{1E2D7167-D6B7-4690-9A83-BF768C4223A4}" showPageBreaks="1" showGridLines="0" zeroValues="0" printArea="1" view="pageBreakPreview">
      <selection activeCell="F19" sqref="F19"/>
      <pageMargins left="0.75" right="0.63" top="0.57999999999999996" bottom="0.6" header="0.34" footer="0.35"/>
      <pageSetup orientation="portrait" r:id="rId12"/>
      <headerFooter alignWithMargins="0">
        <oddFooter>&amp;R&amp;"Book Antiqua,Bold"&amp;8 Page &amp;P of &amp;N</oddFooter>
      </headerFooter>
    </customSheetView>
    <customSheetView guid="{7A88FC7A-7690-48AB-B789-172043AFADC8}" showPageBreaks="1" showGridLines="0" zeroValues="0" printArea="1" view="pageBreakPreview">
      <selection activeCell="F20" sqref="F20"/>
      <pageMargins left="0.75" right="0.63" top="0.57999999999999996" bottom="0.6" header="0.34" footer="0.35"/>
      <pageSetup orientation="portrait" r:id="rId13"/>
      <headerFooter alignWithMargins="0">
        <oddFooter>&amp;R&amp;"Book Antiqua,Bold"&amp;8 Page &amp;P of &amp;N</oddFooter>
      </headerFooter>
    </customSheetView>
    <customSheetView guid="{CB7CD015-9A92-451A-BEF4-2BC98E3768DD}" showPageBreaks="1" showGridLines="0" zeroValues="0" printArea="1" view="pageBreakPreview">
      <selection activeCell="G19" sqref="G19"/>
      <pageMargins left="0.75" right="0.63" top="0.57999999999999996" bottom="0.6" header="0.34" footer="0.35"/>
      <pageSetup orientation="portrait" r:id="rId14"/>
      <headerFooter alignWithMargins="0">
        <oddFooter>&amp;R&amp;"Book Antiqua,Bold"&amp;8 Page &amp;P of &amp;N</oddFooter>
      </headerFooter>
    </customSheetView>
    <customSheetView guid="{44C1C443-3199-4288-884A-D16AF7B2CD69}" showPageBreaks="1" showGridLines="0" zeroValues="0" printArea="1" view="pageBreakPreview">
      <selection activeCell="G19" sqref="G19"/>
      <pageMargins left="0.75" right="0.63" top="0.57999999999999996" bottom="0.6" header="0.34" footer="0.35"/>
      <pageSetup orientation="portrait" r:id="rId15"/>
      <headerFooter alignWithMargins="0">
        <oddFooter>&amp;R&amp;"Book Antiqua,Bold"&amp;8 Page &amp;P of &amp;N</oddFooter>
      </headerFooter>
    </customSheetView>
    <customSheetView guid="{82E8A0F5-0020-4355-95CF-28601763A783}" showPageBreaks="1" showGridLines="0" zeroValues="0" printArea="1" view="pageBreakPreview" topLeftCell="A10">
      <selection activeCell="G19" sqref="G19"/>
      <pageMargins left="0.75" right="0.63" top="0.57999999999999996" bottom="0.6" header="0.34" footer="0.35"/>
      <pageSetup orientation="portrait" r:id="rId16"/>
      <headerFooter alignWithMargins="0">
        <oddFooter>&amp;R&amp;"Book Antiqua,Bold"&amp;8 Page &amp;P of &amp;N</oddFooter>
      </headerFooter>
    </customSheetView>
    <customSheetView guid="{240327DD-375F-45D4-BA52-89AFD79FE6A1}" showPageBreaks="1" showGridLines="0" zeroValues="0" printArea="1" view="pageBreakPreview">
      <selection activeCell="F18" sqref="F18"/>
      <pageMargins left="0.75" right="0.63" top="0.57999999999999996" bottom="0.6" header="0.34" footer="0.35"/>
      <pageSetup orientation="portrait" r:id="rId17"/>
      <headerFooter alignWithMargins="0">
        <oddFooter>&amp;R&amp;"Book Antiqua,Bold"&amp;8 Page &amp;P of &amp;N</oddFooter>
      </headerFooter>
    </customSheetView>
    <customSheetView guid="{DC28ED1E-3E35-4094-9C2B-5C0A1C1D459C}" showGridLines="0" zeroValues="0">
      <selection activeCell="E36" sqref="E36"/>
      <pageMargins left="0.75" right="0.63" top="0.57999999999999996" bottom="0.6" header="0.34" footer="0.35"/>
      <pageSetup orientation="portrait" r:id="rId18"/>
      <headerFooter alignWithMargins="0">
        <oddFooter>&amp;R&amp;"Book Antiqua,Bold"&amp;8 Page &amp;P of &amp;N</oddFooter>
      </headerFooter>
    </customSheetView>
    <customSheetView guid="{7A9EA6D6-4DDF-43D9-92E6-C6AFAD14E266}" showGridLines="0" zeroValues="0" topLeftCell="A16">
      <selection activeCell="F20" sqref="F20"/>
      <pageMargins left="0.75" right="0.63" top="0.57999999999999996" bottom="0.6" header="0.34" footer="0.35"/>
      <pageSetup orientation="portrait" r:id="rId19"/>
      <headerFooter alignWithMargins="0">
        <oddFooter>&amp;R&amp;"Book Antiqua,Bold"&amp;8 Page &amp;P of &amp;N</oddFooter>
      </headerFooter>
    </customSheetView>
    <customSheetView guid="{43BCBF1E-CDCF-4541-8D79-87EDCECBC1FD}" showGridLines="0" zeroValues="0">
      <selection activeCell="F18" sqref="F18"/>
      <pageMargins left="0.75" right="0.63" top="0.57999999999999996" bottom="0.6" header="0.34" footer="0.35"/>
      <pageSetup orientation="portrait" r:id="rId20"/>
      <headerFooter alignWithMargins="0">
        <oddFooter>&amp;R&amp;"Book Antiqua,Bold"&amp;8 Page &amp;P of &amp;N</oddFooter>
      </headerFooter>
    </customSheetView>
    <customSheetView guid="{ECEBABD0-566A-41C4-AA9A-38EA30EFEDA8}" showPageBreaks="1" showGridLines="0" zeroValues="0" printArea="1" showRuler="0" topLeftCell="A19">
      <pageMargins left="0.75" right="0.63" top="0.55000000000000004" bottom="0.64" header="0.34" footer="0.38"/>
      <pageSetup orientation="portrait" r:id="rId21"/>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showPageBreaks="1" zeroValues="0" printArea="1" view="pageBreakPreview" showRuler="0">
      <selection activeCell="A18" sqref="A18:E18"/>
      <pageMargins left="0.75" right="0.75" top="0.77" bottom="1" header="0.5" footer="0.5"/>
      <pageSetup orientation="portrait" r:id="rId22"/>
      <headerFooter alignWithMargins="0">
        <oddFooter>&amp;L&amp;8Tower Package-P238-TW04, TL associated with Phase-I Generation Project in Orissa (Part-C)&amp;R&amp;"Book Antiqua,Bold"&amp;8Attachment-4 TW04  / Page &amp;P of &amp;N</oddFooter>
      </headerFooter>
    </customSheetView>
    <customSheetView guid="{8E7B022F-1113-4BA2-B2BA-8EDBE02A2557}" showPageBreaks="1" showGridLines="0" zeroValues="0" printArea="1" showRuler="0">
      <selection activeCell="F18" sqref="F18"/>
      <pageMargins left="0.75" right="0.63" top="0.57999999999999996" bottom="0.6" header="0.34" footer="0.35"/>
      <pageSetup orientation="portrait" r:id="rId23"/>
      <headerFooter alignWithMargins="0">
        <oddFooter>&amp;L&amp;8Tower Package-TW05, TL associated with Phase-I Generation Project in Orissa (Part-C)&amp;R&amp;"Book Antiqua,Bold"&amp;8 Page &amp;P of &amp;N</oddFooter>
      </headerFooter>
    </customSheetView>
    <customSheetView guid="{CD4CA1A8-824A-452F-BDBA-32A47C1B3013}" showGridLines="0" zeroValues="0">
      <selection activeCell="F18" sqref="F18"/>
      <pageMargins left="0.75" right="0.63" top="0.57999999999999996" bottom="0.6" header="0.34" footer="0.35"/>
      <pageSetup orientation="portrait" r:id="rId24"/>
      <headerFooter alignWithMargins="0">
        <oddFooter>&amp;R&amp;"Book Antiqua,Bold"&amp;8 Page &amp;P of &amp;N</oddFooter>
      </headerFooter>
    </customSheetView>
    <customSheetView guid="{494F6778-23FE-4AAC-B37D-6C7543FC13B9}" showGridLines="0" zeroValues="0" topLeftCell="A16">
      <selection activeCell="F20" sqref="F20"/>
      <pageMargins left="0.75" right="0.63" top="0.57999999999999996" bottom="0.6" header="0.34" footer="0.35"/>
      <pageSetup orientation="portrait" r:id="rId25"/>
      <headerFooter alignWithMargins="0">
        <oddFooter>&amp;R&amp;"Book Antiqua,Bold"&amp;8 Page &amp;P of &amp;N</oddFooter>
      </headerFooter>
    </customSheetView>
    <customSheetView guid="{F9FE2C60-2849-4C32-B532-2B1A89FFA9CD}" showGridLines="0" zeroValues="0">
      <selection activeCell="F18" sqref="F18"/>
      <pageMargins left="0.75" right="0.63" top="0.57999999999999996" bottom="0.6" header="0.34" footer="0.35"/>
      <pageSetup orientation="portrait" r:id="rId26"/>
      <headerFooter alignWithMargins="0">
        <oddFooter>&amp;R&amp;"Book Antiqua,Bold"&amp;8 Page &amp;P of &amp;N</oddFooter>
      </headerFooter>
    </customSheetView>
    <customSheetView guid="{FE4EC9C4-31B9-4D40-8323-5B16C3BC840F}" showPageBreaks="1" showGridLines="0" zeroValues="0" printArea="1" view="pageBreakPreview">
      <selection activeCell="F18" sqref="F18"/>
      <pageMargins left="0.75" right="0.63" top="0.57999999999999996" bottom="0.6" header="0.34" footer="0.35"/>
      <pageSetup orientation="portrait" r:id="rId27"/>
      <headerFooter alignWithMargins="0">
        <oddFooter>&amp;R&amp;"Book Antiqua,Bold"&amp;8 Page &amp;P of &amp;N</oddFooter>
      </headerFooter>
    </customSheetView>
    <customSheetView guid="{82C64B11-1F50-45B5-B7BB-9F1DC733C833}" showPageBreaks="1" showGridLines="0" zeroValues="0" printArea="1" view="pageBreakPreview">
      <selection activeCell="B75" sqref="B75:C75"/>
      <pageMargins left="0.75" right="0.63" top="0.57999999999999996" bottom="0.6" header="0.34" footer="0.35"/>
      <pageSetup orientation="portrait" r:id="rId28"/>
      <headerFooter alignWithMargins="0">
        <oddFooter>&amp;R&amp;"Book Antiqua,Bold"&amp;8 Page &amp;P of &amp;N</oddFooter>
      </headerFooter>
    </customSheetView>
    <customSheetView guid="{CFBF18EC-8277-4311-991B-395AF21BB33B}" showPageBreaks="1" showGridLines="0" zeroValues="0" printArea="1" view="pageBreakPreview">
      <selection activeCell="F19" sqref="F19"/>
      <pageMargins left="0.75" right="0.63" top="0.57999999999999996" bottom="0.6" header="0.34" footer="0.35"/>
      <pageSetup orientation="portrait" r:id="rId29"/>
      <headerFooter alignWithMargins="0">
        <oddFooter>&amp;R&amp;"Book Antiqua,Bold"&amp;8 Page &amp;P of &amp;N</oddFooter>
      </headerFooter>
    </customSheetView>
    <customSheetView guid="{AA750348-930C-43DE-ADD0-8D60980F5013}" showPageBreaks="1" showGridLines="0" zeroValues="0" printArea="1" view="pageBreakPreview">
      <selection activeCell="F19" sqref="F19"/>
      <pageMargins left="0.75" right="0.63" top="0.57999999999999996" bottom="0.6" header="0.34" footer="0.35"/>
      <pageSetup orientation="portrait" r:id="rId30"/>
      <headerFooter alignWithMargins="0">
        <oddFooter>&amp;R&amp;"Book Antiqua,Bold"&amp;8 Page &amp;P of &amp;N</oddFooter>
      </headerFooter>
    </customSheetView>
    <customSheetView guid="{14C32814-5A59-4863-9FB1-822FBB75D7D1}" showPageBreaks="1" showGridLines="0" zeroValues="0" printArea="1" view="pageBreakPreview">
      <selection activeCell="F18" sqref="F18"/>
      <pageMargins left="0.75" right="0.63" top="0.57999999999999996" bottom="0.6" header="0.34" footer="0.35"/>
      <pageSetup orientation="portrait" r:id="rId31"/>
      <headerFooter alignWithMargins="0">
        <oddFooter>&amp;R&amp;"Book Antiqua,Bold"&amp;8 Page &amp;P of &amp;N</oddFooter>
      </headerFooter>
    </customSheetView>
    <customSheetView guid="{1F125E51-1799-42D0-B41E-DC039BB17D59}" showPageBreaks="1" showGridLines="0" zeroValues="0" printArea="1" view="pageBreakPreview">
      <selection activeCell="F19" sqref="F19"/>
      <pageMargins left="0.75" right="0.63" top="0.57999999999999996" bottom="0.6" header="0.34" footer="0.35"/>
      <pageSetup orientation="portrait" r:id="rId32"/>
      <headerFooter alignWithMargins="0">
        <oddFooter>&amp;R&amp;"Book Antiqua,Bold"&amp;8 Page &amp;P of &amp;N</oddFooter>
      </headerFooter>
    </customSheetView>
    <customSheetView guid="{77353208-2D17-4D2E-ADE3-4F168F350B73}" showPageBreaks="1" showGridLines="0" zeroValues="0" printArea="1" view="pageBreakPreview">
      <selection activeCell="F18" sqref="F18"/>
      <pageMargins left="0.75" right="0.63" top="0.57999999999999996" bottom="0.6" header="0.34" footer="0.35"/>
      <pageSetup orientation="portrait" r:id="rId33"/>
      <headerFooter alignWithMargins="0">
        <oddFooter>&amp;R&amp;"Book Antiqua,Bold"&amp;8 Page &amp;P of &amp;N</oddFooter>
      </headerFooter>
    </customSheetView>
    <customSheetView guid="{010B040B-83D1-42E5-9354-A9BE9113BDAC}" showPageBreaks="1" showGridLines="0" zeroValues="0" printArea="1" view="pageBreakPreview" topLeftCell="A13">
      <selection activeCell="F18" sqref="F18"/>
      <pageMargins left="0.75" right="0.63" top="0.57999999999999996" bottom="0.6" header="0.34" footer="0.35"/>
      <pageSetup orientation="portrait" r:id="rId34"/>
      <headerFooter alignWithMargins="0">
        <oddFooter>&amp;R&amp;"Book Antiqua,Bold"&amp;8 Page &amp;P of &amp;N</oddFooter>
      </headerFooter>
    </customSheetView>
    <customSheetView guid="{FC200EB0-6614-47DB-96CE-7610471486D9}" showPageBreaks="1" showGridLines="0" zeroValues="0" printArea="1" view="pageBreakPreview">
      <selection activeCell="F18" sqref="F18"/>
      <pageMargins left="0.75" right="0.63" top="0.57999999999999996" bottom="0.6" header="0.34" footer="0.35"/>
      <pageSetup orientation="portrait" r:id="rId35"/>
      <headerFooter alignWithMargins="0">
        <oddFooter>&amp;R&amp;"Book Antiqua,Bold"&amp;8 Page &amp;P of &amp;N</oddFooter>
      </headerFooter>
    </customSheetView>
    <customSheetView guid="{35C772BD-8F05-4A18-BEC8-6AF744E22539}" showPageBreaks="1" showGridLines="0" zeroValues="0" printArea="1" view="pageBreakPreview">
      <selection activeCell="F18" sqref="F18"/>
      <pageMargins left="0.75" right="0.63" top="0.57999999999999996" bottom="0.6" header="0.34" footer="0.35"/>
      <pageSetup orientation="portrait" r:id="rId36"/>
      <headerFooter alignWithMargins="0">
        <oddFooter>&amp;R&amp;"Book Antiqua,Bold"&amp;8 Page &amp;P of &amp;N</oddFooter>
      </headerFooter>
    </customSheetView>
    <customSheetView guid="{FADCBE67-C557-4BB1-9129-D4D2EFCC4742}" showPageBreaks="1" showGridLines="0" zeroValues="0" printArea="1" view="pageBreakPreview" topLeftCell="A10">
      <selection activeCell="F18" sqref="F18"/>
      <pageMargins left="0.75" right="0.63" top="0.57999999999999996" bottom="0.6" header="0.34" footer="0.35"/>
      <pageSetup scale="69" orientation="portrait" r:id="rId37"/>
      <headerFooter alignWithMargins="0">
        <oddFooter>&amp;R&amp;"Book Antiqua,Bold"&amp;8 Page &amp;P of &amp;N</oddFooter>
      </headerFooter>
    </customSheetView>
    <customSheetView guid="{E1B28BB1-ED8F-4C22-9AA1-AB162FCA7917}" showPageBreaks="1" showGridLines="0" zeroValues="0" printArea="1" view="pageBreakPreview">
      <selection activeCell="F18" sqref="F18"/>
      <pageMargins left="0.75" right="0.63" top="0.57999999999999996" bottom="0.6" header="0.34" footer="0.35"/>
      <pageSetup scale="69" orientation="portrait" r:id="rId38"/>
      <headerFooter alignWithMargins="0">
        <oddFooter>&amp;R&amp;"Book Antiqua,Bold"&amp;8 Page &amp;P of &amp;N</oddFooter>
      </headerFooter>
    </customSheetView>
  </customSheetViews>
  <mergeCells count="9">
    <mergeCell ref="A8:D8"/>
    <mergeCell ref="A18:E18"/>
    <mergeCell ref="B9:D9"/>
    <mergeCell ref="A3:E3"/>
    <mergeCell ref="A5:E5"/>
    <mergeCell ref="A17:E17"/>
    <mergeCell ref="B10:D10"/>
    <mergeCell ref="B11:D11"/>
    <mergeCell ref="B12:D12"/>
  </mergeCells>
  <phoneticPr fontId="6" type="noConversion"/>
  <pageMargins left="0.75" right="0.63" top="0.57999999999999996" bottom="0.6" header="0.34" footer="0.35"/>
  <pageSetup scale="69" orientation="portrait" r:id="rId39"/>
  <headerFooter alignWithMargins="0">
    <oddFooter>&amp;R&amp;"Book Antiqua,Bold"&amp;8 Page &amp;P of &amp;N</oddFooter>
  </headerFooter>
  <drawing r:id="rId4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10"/>
  </sheetPr>
  <dimension ref="A1:AL40"/>
  <sheetViews>
    <sheetView showGridLines="0" showZeros="0" view="pageBreakPreview" topLeftCell="A5" zoomScaleNormal="100" zoomScaleSheetLayoutView="100" workbookViewId="0">
      <selection activeCell="A3" sqref="A3:E3"/>
    </sheetView>
  </sheetViews>
  <sheetFormatPr defaultRowHeight="16.5"/>
  <cols>
    <col min="1" max="1" width="12.140625" style="30" customWidth="1"/>
    <col min="2" max="2" width="22.42578125" style="30" customWidth="1"/>
    <col min="3" max="3" width="26.42578125" style="30" customWidth="1"/>
    <col min="4" max="4" width="12.28515625" style="30" customWidth="1"/>
    <col min="5" max="5" width="26.7109375" style="30" customWidth="1"/>
    <col min="6" max="8" width="9.140625" style="229"/>
    <col min="9" max="38" width="9.140625" style="230"/>
    <col min="39" max="16384" width="9.140625" style="26"/>
  </cols>
  <sheetData>
    <row r="1" spans="1:38">
      <c r="A1" s="22" t="str">
        <f>Basic!A3&amp;Basic!B3</f>
        <v>Specification No. :CC/NT/W-MISC/DOM/A06/26/08429</v>
      </c>
      <c r="B1" s="23"/>
      <c r="C1" s="23"/>
      <c r="D1" s="23"/>
      <c r="E1" s="41" t="str">
        <f>"Attachment-4(A) "</f>
        <v xml:space="preserve">Attachment-4(A) </v>
      </c>
    </row>
    <row r="2" spans="1:38" ht="11.1" customHeight="1"/>
    <row r="3" spans="1:38" ht="93.75" customHeight="1">
      <c r="A3" s="616" t="str">
        <f>'Attach 3(JV)'!A3</f>
        <v>Package P01 for Development of Pole Structures for 765 kV D/C Transmission Lines.</v>
      </c>
      <c r="B3" s="616"/>
      <c r="C3" s="616"/>
      <c r="D3" s="616"/>
      <c r="E3" s="616"/>
      <c r="F3" s="231"/>
      <c r="G3" s="232"/>
      <c r="H3" s="231"/>
    </row>
    <row r="4" spans="1:38" ht="11.1" customHeight="1">
      <c r="A4" s="29"/>
      <c r="H4" s="233"/>
      <c r="I4" s="234"/>
    </row>
    <row r="5" spans="1:38" ht="20.100000000000001" customHeight="1">
      <c r="A5" s="617" t="s">
        <v>354</v>
      </c>
      <c r="B5" s="617"/>
      <c r="C5" s="617"/>
      <c r="D5" s="617"/>
      <c r="E5" s="617"/>
      <c r="F5" s="231"/>
      <c r="H5" s="233"/>
      <c r="I5" s="234"/>
    </row>
    <row r="6" spans="1:38" ht="11.1" customHeight="1">
      <c r="A6" s="33"/>
      <c r="H6" s="233"/>
      <c r="I6" s="234"/>
    </row>
    <row r="7" spans="1:38" ht="20.100000000000001" customHeight="1">
      <c r="A7" s="34" t="str">
        <f>'Attach 3(JV)'!A7</f>
        <v>Bidder’s Name and Address :</v>
      </c>
      <c r="D7" s="14" t="str">
        <f>'Attach 3(JV)'!E7</f>
        <v>To:</v>
      </c>
      <c r="H7" s="233"/>
      <c r="I7" s="234"/>
    </row>
    <row r="8" spans="1:38" s="177" customFormat="1" ht="36" customHeight="1">
      <c r="A8" s="615">
        <f>'Attach 3(JV)'!A8</f>
        <v>0</v>
      </c>
      <c r="B8" s="615"/>
      <c r="C8" s="615"/>
      <c r="D8" s="11" t="str">
        <f>'Attach 3(JV)'!E8</f>
        <v>Contract Services</v>
      </c>
      <c r="E8" s="33"/>
      <c r="F8" s="235"/>
      <c r="G8" s="235"/>
      <c r="H8" s="236"/>
      <c r="I8" s="237"/>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row>
    <row r="9" spans="1:38" ht="20.100000000000001" customHeight="1">
      <c r="A9" s="12" t="s">
        <v>347</v>
      </c>
      <c r="B9" s="619">
        <f>'Attach 3(JV)'!B9</f>
        <v>0</v>
      </c>
      <c r="C9" s="619"/>
      <c r="D9" s="11" t="str">
        <f>'Attach 3(JV)'!E9</f>
        <v>Power Grid Corporation of India Ltd.,</v>
      </c>
      <c r="H9" s="233"/>
      <c r="I9" s="234"/>
    </row>
    <row r="10" spans="1:38" ht="20.100000000000001" customHeight="1">
      <c r="A10" s="12" t="s">
        <v>349</v>
      </c>
      <c r="B10" s="619">
        <f>'Attach 3(JV)'!B10</f>
        <v>0</v>
      </c>
      <c r="C10" s="619"/>
      <c r="D10" s="11" t="str">
        <f>'Attach 3(JV)'!E10</f>
        <v>"Saudamini", Plot No. 2, Sector 29</v>
      </c>
      <c r="H10" s="233"/>
      <c r="I10" s="234"/>
    </row>
    <row r="11" spans="1:38" ht="20.100000000000001" customHeight="1">
      <c r="B11" s="619">
        <f>'Attach 3(JV)'!B11</f>
        <v>0</v>
      </c>
      <c r="C11" s="619"/>
      <c r="D11" s="11" t="str">
        <f>'Attach 3(JV)'!E11</f>
        <v>Gurgaon (Haryana) - 122001</v>
      </c>
    </row>
    <row r="12" spans="1:38" ht="15" customHeight="1">
      <c r="A12" s="33"/>
      <c r="B12" s="619">
        <f>'Attach 3(JV)'!B12</f>
        <v>0</v>
      </c>
      <c r="C12" s="619"/>
      <c r="D12" s="11"/>
    </row>
    <row r="13" spans="1:38" ht="20.100000000000001" customHeight="1">
      <c r="A13" s="30" t="s">
        <v>341</v>
      </c>
    </row>
    <row r="14" spans="1:38" ht="72" customHeight="1">
      <c r="A14" s="835" t="s">
        <v>355</v>
      </c>
      <c r="B14" s="835"/>
      <c r="C14" s="835"/>
      <c r="D14" s="835"/>
      <c r="E14" s="835"/>
    </row>
    <row r="15" spans="1:38" ht="20.100000000000001" customHeight="1">
      <c r="A15" s="157" t="s">
        <v>361</v>
      </c>
      <c r="B15" s="157" t="s">
        <v>362</v>
      </c>
      <c r="C15" s="157" t="s">
        <v>363</v>
      </c>
      <c r="D15" s="157" t="s">
        <v>343</v>
      </c>
      <c r="E15" s="157" t="s">
        <v>344</v>
      </c>
    </row>
    <row r="16" spans="1:38" ht="30" customHeight="1">
      <c r="A16" s="158">
        <v>1</v>
      </c>
      <c r="B16" s="267"/>
      <c r="C16" s="267"/>
      <c r="D16" s="267"/>
      <c r="E16" s="267"/>
    </row>
    <row r="17" spans="1:5" ht="30" customHeight="1">
      <c r="A17" s="159">
        <v>2</v>
      </c>
      <c r="B17" s="267"/>
      <c r="C17" s="267"/>
      <c r="D17" s="267"/>
      <c r="E17" s="553"/>
    </row>
    <row r="18" spans="1:5" ht="30" customHeight="1">
      <c r="A18" s="159">
        <v>3</v>
      </c>
      <c r="B18" s="267"/>
      <c r="C18" s="267"/>
      <c r="D18" s="267"/>
      <c r="E18" s="268"/>
    </row>
    <row r="19" spans="1:5" ht="30" customHeight="1">
      <c r="A19" s="159">
        <v>4</v>
      </c>
      <c r="B19" s="267"/>
      <c r="C19" s="267"/>
      <c r="D19" s="267"/>
      <c r="E19" s="268"/>
    </row>
    <row r="20" spans="1:5" ht="30" customHeight="1">
      <c r="A20" s="160">
        <v>5</v>
      </c>
      <c r="B20" s="267"/>
      <c r="C20" s="267"/>
      <c r="D20" s="267"/>
      <c r="E20" s="269"/>
    </row>
    <row r="21" spans="1:5" ht="62.25" customHeight="1">
      <c r="A21" s="26"/>
      <c r="B21" s="26"/>
      <c r="C21" s="26"/>
      <c r="D21" s="26"/>
      <c r="E21" s="26"/>
    </row>
    <row r="22" spans="1:5" ht="62.25" customHeight="1">
      <c r="A22" s="835" t="s">
        <v>356</v>
      </c>
      <c r="B22" s="835"/>
      <c r="C22" s="835"/>
      <c r="D22" s="835"/>
      <c r="E22" s="835"/>
    </row>
    <row r="23" spans="1:5" ht="15.95" customHeight="1"/>
    <row r="24" spans="1:5" ht="23.1" customHeight="1">
      <c r="C24" s="38"/>
    </row>
    <row r="25" spans="1:5" ht="23.1" customHeight="1">
      <c r="A25" s="37" t="s">
        <v>6</v>
      </c>
      <c r="B25" s="73" t="str">
        <f>'Attach 3(JV)'!B24</f>
        <v/>
      </c>
      <c r="C25" s="38" t="s">
        <v>4</v>
      </c>
      <c r="D25" s="265" t="str">
        <f>'Attach 3(JV)'!E24</f>
        <v/>
      </c>
    </row>
    <row r="26" spans="1:5" ht="23.1" customHeight="1">
      <c r="A26" s="37" t="s">
        <v>7</v>
      </c>
      <c r="B26" s="265" t="str">
        <f>'Attach 3(JV)'!B25</f>
        <v/>
      </c>
      <c r="C26" s="38" t="s">
        <v>5</v>
      </c>
      <c r="D26" s="265" t="str">
        <f>'Attach 3(JV)'!E25</f>
        <v/>
      </c>
    </row>
    <row r="27" spans="1:5" ht="23.1" customHeight="1">
      <c r="C27" s="38"/>
      <c r="D27" s="38"/>
    </row>
    <row r="28" spans="1:5" ht="20.100000000000001" customHeight="1"/>
    <row r="29" spans="1:5" ht="20.100000000000001" customHeight="1">
      <c r="A29" s="39"/>
    </row>
    <row r="30" spans="1:5" ht="20.100000000000001" customHeight="1"/>
    <row r="31" spans="1:5" ht="20.100000000000001" customHeight="1"/>
    <row r="32" spans="1:5" ht="20.100000000000001" customHeight="1">
      <c r="A32" s="39"/>
    </row>
    <row r="33" spans="1:1" ht="20.100000000000001" customHeight="1"/>
    <row r="34" spans="1:1" ht="20.100000000000001" customHeight="1">
      <c r="A34" s="39"/>
    </row>
    <row r="35" spans="1:1" ht="20.100000000000001" customHeight="1"/>
    <row r="36" spans="1:1" ht="20.100000000000001" customHeight="1">
      <c r="A36" s="39"/>
    </row>
    <row r="37" spans="1:1" ht="20.100000000000001" customHeight="1"/>
    <row r="38" spans="1:1" ht="20.100000000000001" customHeight="1"/>
    <row r="39" spans="1:1" ht="20.100000000000001" customHeight="1"/>
    <row r="40" spans="1:1" ht="20.100000000000001" customHeight="1"/>
  </sheetData>
  <sheetProtection password="DECE" sheet="1" objects="1" scenarios="1"/>
  <customSheetViews>
    <customSheetView guid="{B7CC3635-BEA1-4EB6-9397-ABEDC5D04D5E}" showPageBreaks="1" showGridLines="0" zeroValues="0" printArea="1" view="pageBreakPreview">
      <selection activeCell="B16" sqref="B16"/>
      <pageMargins left="0.75" right="0.63" top="0.57999999999999996" bottom="0.4" header="0.34" footer="0.2"/>
      <pageSetup scale="96" orientation="portrait" r:id="rId1"/>
      <headerFooter alignWithMargins="0">
        <oddFooter>&amp;R&amp;"Book Antiqua,Bold"&amp;8 Page &amp;P of &amp;N</oddFooter>
      </headerFooter>
    </customSheetView>
    <customSheetView guid="{7518E083-431A-45D0-A3DD-DF0866826B90}" showPageBreaks="1" showGridLines="0" zeroValues="0" printArea="1" view="pageBreakPreview" topLeftCell="A4">
      <selection activeCell="B16" sqref="B16"/>
      <pageMargins left="0.75" right="0.63" top="0.57999999999999996" bottom="0.4" header="0.34" footer="0.2"/>
      <pageSetup scale="96" orientation="portrait" r:id="rId2"/>
      <headerFooter alignWithMargins="0">
        <oddFooter>&amp;R&amp;"Book Antiqua,Bold"&amp;8 Page &amp;P of &amp;N</oddFooter>
      </headerFooter>
    </customSheetView>
    <customSheetView guid="{CD28740F-9825-447C-B887-B18F0232D126}" showPageBreaks="1" showGridLines="0" zeroValues="0" printArea="1" view="pageBreakPreview">
      <selection activeCell="B16" sqref="B16"/>
      <pageMargins left="0.75" right="0.63" top="0.57999999999999996" bottom="0.4" header="0.34" footer="0.2"/>
      <pageSetup scale="96" orientation="portrait" r:id="rId3"/>
      <headerFooter alignWithMargins="0">
        <oddFooter>&amp;R&amp;"Book Antiqua,Bold"&amp;8 Page &amp;P of &amp;N</oddFooter>
      </headerFooter>
    </customSheetView>
    <customSheetView guid="{012A8702-091E-4FD1-8E26-12B65B8B3B8C}" showPageBreaks="1" showGridLines="0" zeroValues="0" printArea="1" view="pageBreakPreview" topLeftCell="A13">
      <selection activeCell="C17" sqref="C17"/>
      <pageMargins left="0.75" right="0.63" top="0.57999999999999996" bottom="0.4" header="0.34" footer="0.2"/>
      <pageSetup scale="96" orientation="portrait" r:id="rId4"/>
      <headerFooter alignWithMargins="0">
        <oddFooter>&amp;R&amp;"Book Antiqua,Bold"&amp;8 Page &amp;P of &amp;N</oddFooter>
      </headerFooter>
    </customSheetView>
    <customSheetView guid="{0D490C87-B003-4943-9825-ACE0B8E7CC06}" showPageBreaks="1" showGridLines="0" zeroValues="0" printArea="1" view="pageBreakPreview" topLeftCell="A10">
      <selection activeCell="B16" sqref="B16"/>
      <pageMargins left="0.75" right="0.63" top="0.57999999999999996" bottom="0.4" header="0.34" footer="0.2"/>
      <pageSetup scale="96" orientation="portrait" r:id="rId5"/>
      <headerFooter alignWithMargins="0">
        <oddFooter>&amp;R&amp;"Book Antiqua,Bold"&amp;8 Page &amp;P of &amp;N</oddFooter>
      </headerFooter>
    </customSheetView>
    <customSheetView guid="{4D67A8FB-66CE-4EFD-8932-C754BE25ED43}" showPageBreaks="1" showGridLines="0" zeroValues="0" printArea="1" view="pageBreakPreview" topLeftCell="A10">
      <selection activeCell="B16" sqref="B16"/>
      <pageMargins left="0.75" right="0.63" top="0.57999999999999996" bottom="0.4" header="0.34" footer="0.2"/>
      <pageSetup scale="96" orientation="portrait" r:id="rId6"/>
      <headerFooter alignWithMargins="0">
        <oddFooter>&amp;R&amp;"Book Antiqua,Bold"&amp;8 Page &amp;P of &amp;N</oddFooter>
      </headerFooter>
    </customSheetView>
    <customSheetView guid="{B07CB001-8FAF-40AD-8AD5-A65A64B33B35}" showPageBreaks="1" showGridLines="0" zeroValues="0" printArea="1" view="pageBreakPreview">
      <selection activeCell="B16" sqref="B16"/>
      <pageMargins left="0.75" right="0.63" top="0.57999999999999996" bottom="0.4" header="0.34" footer="0.2"/>
      <pageSetup scale="96" orientation="portrait" r:id="rId7"/>
      <headerFooter alignWithMargins="0">
        <oddFooter>&amp;R&amp;"Book Antiqua,Bold"&amp;8 Page &amp;P of &amp;N</oddFooter>
      </headerFooter>
    </customSheetView>
    <customSheetView guid="{8CF338B0-8CA3-4AF4-816D-CB7A6D8E33BC}" showPageBreaks="1" showGridLines="0" zeroValues="0" printArea="1" view="pageBreakPreview" topLeftCell="A7">
      <selection activeCell="D18" sqref="D18"/>
      <pageMargins left="0.75" right="0.63" top="0.57999999999999996" bottom="0.4" header="0.34" footer="0.2"/>
      <pageSetup scale="96" orientation="portrait" r:id="rId8"/>
      <headerFooter alignWithMargins="0">
        <oddFooter>&amp;R&amp;"Book Antiqua,Bold"&amp;8 Page &amp;P of &amp;N</oddFooter>
      </headerFooter>
    </customSheetView>
    <customSheetView guid="{D05C69EC-C4A6-4AED-AFBA-A3044FD4B3FB}" showPageBreaks="1" showGridLines="0" zeroValues="0" printArea="1" view="pageBreakPreview">
      <selection activeCell="E16" sqref="E16"/>
      <pageMargins left="0.75" right="0.63" top="0.57999999999999996" bottom="0.4" header="0.34" footer="0.2"/>
      <pageSetup scale="96" orientation="portrait" r:id="rId9"/>
      <headerFooter alignWithMargins="0">
        <oddFooter>&amp;R&amp;"Book Antiqua,Bold"&amp;8 Page &amp;P of &amp;N</oddFooter>
      </headerFooter>
    </customSheetView>
    <customSheetView guid="{BE615921-12B2-47E1-81BB-292B559B4C46}" showPageBreaks="1" showGridLines="0" zeroValues="0" printArea="1" view="pageBreakPreview">
      <selection activeCell="D17" sqref="D17"/>
      <pageMargins left="0.75" right="0.63" top="0.57999999999999996" bottom="0.4" header="0.34" footer="0.2"/>
      <pageSetup scale="96" orientation="portrait" r:id="rId10"/>
      <headerFooter alignWithMargins="0">
        <oddFooter>&amp;R&amp;"Book Antiqua,Bold"&amp;8 Page &amp;P of &amp;N</oddFooter>
      </headerFooter>
    </customSheetView>
    <customSheetView guid="{13A93EBF-985A-49FD-9FE0-DC75D238EC8C}" showPageBreaks="1" showGridLines="0" zeroValues="0" printArea="1" view="pageBreakPreview" topLeftCell="A13">
      <selection activeCell="B16" sqref="B16:E20"/>
      <pageMargins left="0.75" right="0.63" top="0.57999999999999996" bottom="0.4" header="0.34" footer="0.2"/>
      <pageSetup scale="96" orientation="portrait" r:id="rId11"/>
      <headerFooter alignWithMargins="0">
        <oddFooter>&amp;R&amp;"Book Antiqua,Bold"&amp;8 Page &amp;P of &amp;N</oddFooter>
      </headerFooter>
    </customSheetView>
    <customSheetView guid="{1E2D7167-D6B7-4690-9A83-BF768C4223A4}" showPageBreaks="1" showGridLines="0" zeroValues="0" printArea="1" view="pageBreakPreview">
      <selection activeCell="C17" sqref="C17"/>
      <pageMargins left="0.75" right="0.63" top="0.57999999999999996" bottom="0.4" header="0.34" footer="0.2"/>
      <pageSetup orientation="portrait" r:id="rId12"/>
      <headerFooter alignWithMargins="0">
        <oddFooter>&amp;R&amp;"Book Antiqua,Bold"&amp;8 Page &amp;P of &amp;N</oddFooter>
      </headerFooter>
    </customSheetView>
    <customSheetView guid="{7A88FC7A-7690-48AB-B789-172043AFADC8}" showPageBreaks="1" showGridLines="0" zeroValues="0" printArea="1" view="pageBreakPreview" topLeftCell="A7">
      <selection activeCell="B75" sqref="B75:C75"/>
      <pageMargins left="0.75" right="0.63" top="0.57999999999999996" bottom="0.4" header="0.34" footer="0.2"/>
      <pageSetup orientation="portrait" r:id="rId13"/>
      <headerFooter alignWithMargins="0">
        <oddFooter>&amp;R&amp;"Book Antiqua,Bold"&amp;8 Page &amp;P of &amp;N</oddFooter>
      </headerFooter>
    </customSheetView>
    <customSheetView guid="{CB7CD015-9A92-451A-BEF4-2BC98E3768DD}" showPageBreaks="1" showGridLines="0" zeroValues="0" printArea="1" view="pageBreakPreview" topLeftCell="A4">
      <selection activeCell="B16" sqref="B16"/>
      <pageMargins left="0.75" right="0.63" top="0.57999999999999996" bottom="0.4" header="0.34" footer="0.2"/>
      <pageSetup orientation="portrait" r:id="rId14"/>
      <headerFooter alignWithMargins="0">
        <oddFooter>&amp;R&amp;"Book Antiqua,Bold"&amp;8 Page &amp;P of &amp;N</oddFooter>
      </headerFooter>
    </customSheetView>
    <customSheetView guid="{44C1C443-3199-4288-884A-D16AF7B2CD69}" showPageBreaks="1" showGridLines="0" zeroValues="0" printArea="1" view="pageBreakPreview" topLeftCell="A4">
      <selection activeCell="B16" sqref="B16"/>
      <pageMargins left="0.75" right="0.63" top="0.57999999999999996" bottom="0.4" header="0.34" footer="0.2"/>
      <pageSetup orientation="portrait" r:id="rId15"/>
      <headerFooter alignWithMargins="0">
        <oddFooter>&amp;R&amp;"Book Antiqua,Bold"&amp;8 Page &amp;P of &amp;N</oddFooter>
      </headerFooter>
    </customSheetView>
    <customSheetView guid="{82E8A0F5-0020-4355-95CF-28601763A783}" showPageBreaks="1" showGridLines="0" zeroValues="0" printArea="1" view="pageBreakPreview" topLeftCell="A16">
      <selection activeCell="B16" sqref="B16"/>
      <pageMargins left="0.75" right="0.63" top="0.57999999999999996" bottom="0.4" header="0.34" footer="0.2"/>
      <pageSetup orientation="portrait" r:id="rId16"/>
      <headerFooter alignWithMargins="0">
        <oddFooter>&amp;R&amp;"Book Antiqua,Bold"&amp;8 Page &amp;P of &amp;N</oddFooter>
      </headerFooter>
    </customSheetView>
    <customSheetView guid="{240327DD-375F-45D4-BA52-89AFD79FE6A1}" scale="60" showPageBreaks="1" showGridLines="0" zeroValues="0" printArea="1" view="pageBreakPreview" topLeftCell="A25">
      <selection activeCell="B16" sqref="B16"/>
      <pageMargins left="0.75" right="0.63" top="0.57999999999999996" bottom="0.4" header="0.34" footer="0.2"/>
      <pageSetup orientation="portrait" r:id="rId17"/>
      <headerFooter alignWithMargins="0">
        <oddFooter>&amp;R&amp;"Book Antiqua,Bold"&amp;8 Page &amp;P of &amp;N</oddFooter>
      </headerFooter>
    </customSheetView>
    <customSheetView guid="{DC28ED1E-3E35-4094-9C2B-5C0A1C1D459C}" showGridLines="0" zeroValues="0">
      <selection activeCell="E36" sqref="E36"/>
      <pageMargins left="0.75" right="0.63" top="0.57999999999999996" bottom="0.4" header="0.34" footer="0.2"/>
      <pageSetup orientation="portrait" r:id="rId18"/>
      <headerFooter alignWithMargins="0">
        <oddFooter>&amp;R&amp;"Book Antiqua,Bold"&amp;8 Page &amp;P of &amp;N</oddFooter>
      </headerFooter>
    </customSheetView>
    <customSheetView guid="{7A9EA6D6-4DDF-43D9-92E6-C6AFAD14E266}" showGridLines="0" zeroValues="0" topLeftCell="A13">
      <selection activeCell="E20" sqref="E20"/>
      <pageMargins left="0.75" right="0.63" top="0.57999999999999996" bottom="0.4" header="0.34" footer="0.2"/>
      <pageSetup orientation="portrait" r:id="rId19"/>
      <headerFooter alignWithMargins="0">
        <oddFooter>&amp;R&amp;"Book Antiqua,Bold"&amp;8 Page &amp;P of &amp;N</oddFooter>
      </headerFooter>
    </customSheetView>
    <customSheetView guid="{43BCBF1E-CDCF-4541-8D79-87EDCECBC1FD}" showGridLines="0" zeroValues="0" topLeftCell="B1">
      <selection activeCell="B15" sqref="B15"/>
      <pageMargins left="0.75" right="0.63" top="0.57999999999999996" bottom="0.4" header="0.34" footer="0.2"/>
      <pageSetup orientation="portrait" r:id="rId20"/>
      <headerFooter alignWithMargins="0">
        <oddFooter>&amp;R&amp;"Book Antiqua,Bold"&amp;8 Page &amp;P of &amp;N</oddFooter>
      </headerFooter>
    </customSheetView>
    <customSheetView guid="{ECEBABD0-566A-41C4-AA9A-38EA30EFEDA8}" showPageBreaks="1" showGridLines="0" zeroValues="0" printArea="1" showRuler="0" topLeftCell="A23">
      <pageMargins left="0.75" right="0.63" top="0.55000000000000004" bottom="0.64" header="0.34" footer="0.38"/>
      <pageSetup scale="95" orientation="portrait" r:id="rId21"/>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zeroValues="0" showRuler="0">
      <selection activeCell="B15" sqref="B15"/>
      <pageMargins left="0.75" right="0.59" top="0.5" bottom="0.56000000000000005" header="0.36" footer="0.24"/>
      <pageSetup orientation="portrait" r:id="rId22"/>
      <headerFooter alignWithMargins="0">
        <oddFooter>&amp;L&amp;8Tower Package-P238-TW04, TL associated with Phase-I Generation Project in Orissa (Part-C)&amp;R&amp;"Book Antiqua,Bold"&amp;8Attachment-4(A) TW04  / Page &amp;P of &amp;N</oddFooter>
      </headerFooter>
    </customSheetView>
    <customSheetView guid="{8E7B022F-1113-4BA2-B2BA-8EDBE02A2557}" showPageBreaks="1" showGridLines="0" zeroValues="0" printArea="1" showRuler="0">
      <selection activeCell="B15" sqref="B15"/>
      <pageMargins left="0.75" right="0.63" top="0.57999999999999996" bottom="0.6" header="0.34" footer="0.35"/>
      <pageSetup orientation="portrait" r:id="rId23"/>
      <headerFooter alignWithMargins="0">
        <oddFooter>&amp;L&amp;8Tower Package-TW05, TL associated with Phase-I Generation Project in Orissa (Part-C)&amp;R&amp;"Book Antiqua,Bold"&amp;8 Page &amp;P of &amp;N</oddFooter>
      </headerFooter>
    </customSheetView>
    <customSheetView guid="{CD4CA1A8-824A-452F-BDBA-32A47C1B3013}" showGridLines="0" zeroValues="0" topLeftCell="A2">
      <selection activeCell="B15" sqref="B15"/>
      <pageMargins left="0.75" right="0.63" top="0.57999999999999996" bottom="0.4" header="0.34" footer="0.2"/>
      <pageSetup orientation="portrait" r:id="rId24"/>
      <headerFooter alignWithMargins="0">
        <oddFooter>&amp;R&amp;"Book Antiqua,Bold"&amp;8 Page &amp;P of &amp;N</oddFooter>
      </headerFooter>
    </customSheetView>
    <customSheetView guid="{494F6778-23FE-4AAC-B37D-6C7543FC13B9}" showGridLines="0" zeroValues="0" topLeftCell="A40">
      <selection activeCell="E20" sqref="E20"/>
      <pageMargins left="0.75" right="0.63" top="0.57999999999999996" bottom="0.4" header="0.34" footer="0.2"/>
      <pageSetup orientation="portrait" r:id="rId25"/>
      <headerFooter alignWithMargins="0">
        <oddFooter>&amp;R&amp;"Book Antiqua,Bold"&amp;8 Page &amp;P of &amp;N</oddFooter>
      </headerFooter>
    </customSheetView>
    <customSheetView guid="{F9FE2C60-2849-4C32-B532-2B1A89FFA9CD}" showGridLines="0" zeroValues="0" topLeftCell="A7">
      <selection activeCell="B16" sqref="B16"/>
      <pageMargins left="0.75" right="0.63" top="0.57999999999999996" bottom="0.4" header="0.34" footer="0.2"/>
      <pageSetup orientation="portrait" r:id="rId26"/>
      <headerFooter alignWithMargins="0">
        <oddFooter>&amp;R&amp;"Book Antiqua,Bold"&amp;8 Page &amp;P of &amp;N</oddFooter>
      </headerFooter>
    </customSheetView>
    <customSheetView guid="{FE4EC9C4-31B9-4D40-8323-5B16C3BC840F}" scale="60" showPageBreaks="1" showGridLines="0" zeroValues="0" printArea="1" view="pageBreakPreview">
      <selection activeCell="B16" sqref="B16"/>
      <pageMargins left="0.75" right="0.63" top="0.57999999999999996" bottom="0.4" header="0.34" footer="0.2"/>
      <pageSetup orientation="portrait" r:id="rId27"/>
      <headerFooter alignWithMargins="0">
        <oddFooter>&amp;R&amp;"Book Antiqua,Bold"&amp;8 Page &amp;P of &amp;N</oddFooter>
      </headerFooter>
    </customSheetView>
    <customSheetView guid="{82C64B11-1F50-45B5-B7BB-9F1DC733C833}" showPageBreaks="1" showGridLines="0" zeroValues="0" printArea="1" view="pageBreakPreview">
      <selection activeCell="B75" sqref="B75:C75"/>
      <pageMargins left="0.75" right="0.63" top="0.57999999999999996" bottom="0.4" header="0.34" footer="0.2"/>
      <pageSetup orientation="portrait" r:id="rId28"/>
      <headerFooter alignWithMargins="0">
        <oddFooter>&amp;R&amp;"Book Antiqua,Bold"&amp;8 Page &amp;P of &amp;N</oddFooter>
      </headerFooter>
    </customSheetView>
    <customSheetView guid="{CFBF18EC-8277-4311-991B-395AF21BB33B}" showPageBreaks="1" showGridLines="0" zeroValues="0" printArea="1" view="pageBreakPreview">
      <selection activeCell="C17" sqref="C17"/>
      <pageMargins left="0.75" right="0.63" top="0.57999999999999996" bottom="0.4" header="0.34" footer="0.2"/>
      <pageSetup orientation="portrait" r:id="rId29"/>
      <headerFooter alignWithMargins="0">
        <oddFooter>&amp;R&amp;"Book Antiqua,Bold"&amp;8 Page &amp;P of &amp;N</oddFooter>
      </headerFooter>
    </customSheetView>
    <customSheetView guid="{AA750348-930C-43DE-ADD0-8D60980F5013}" showPageBreaks="1" showGridLines="0" zeroValues="0" printArea="1" view="pageBreakPreview">
      <selection activeCell="C17" sqref="C17"/>
      <pageMargins left="0.75" right="0.63" top="0.57999999999999996" bottom="0.4" header="0.34" footer="0.2"/>
      <pageSetup orientation="portrait" r:id="rId30"/>
      <headerFooter alignWithMargins="0">
        <oddFooter>&amp;R&amp;"Book Antiqua,Bold"&amp;8 Page &amp;P of &amp;N</oddFooter>
      </headerFooter>
    </customSheetView>
    <customSheetView guid="{14C32814-5A59-4863-9FB1-822FBB75D7D1}" showPageBreaks="1" showGridLines="0" zeroValues="0" printArea="1" view="pageBreakPreview">
      <selection activeCell="B16" sqref="B16"/>
      <pageMargins left="0.75" right="0.63" top="0.57999999999999996" bottom="0.4" header="0.34" footer="0.2"/>
      <pageSetup orientation="portrait" r:id="rId31"/>
      <headerFooter alignWithMargins="0">
        <oddFooter>&amp;R&amp;"Book Antiqua,Bold"&amp;8 Page &amp;P of &amp;N</oddFooter>
      </headerFooter>
    </customSheetView>
    <customSheetView guid="{1F125E51-1799-42D0-B41E-DC039BB17D59}" showPageBreaks="1" showGridLines="0" zeroValues="0" printArea="1" view="pageBreakPreview" topLeftCell="A7">
      <selection activeCell="D18" sqref="D18"/>
      <pageMargins left="0.75" right="0.63" top="0.57999999999999996" bottom="0.4" header="0.34" footer="0.2"/>
      <pageSetup scale="96" orientation="portrait" r:id="rId32"/>
      <headerFooter alignWithMargins="0">
        <oddFooter>&amp;R&amp;"Book Antiqua,Bold"&amp;8 Page &amp;P of &amp;N</oddFooter>
      </headerFooter>
    </customSheetView>
    <customSheetView guid="{77353208-2D17-4D2E-ADE3-4F168F350B73}" showPageBreaks="1" showGridLines="0" zeroValues="0" printArea="1" view="pageBreakPreview">
      <selection activeCell="B16" sqref="B16"/>
      <pageMargins left="0.75" right="0.63" top="0.57999999999999996" bottom="0.4" header="0.34" footer="0.2"/>
      <pageSetup scale="96" orientation="portrait" r:id="rId33"/>
      <headerFooter alignWithMargins="0">
        <oddFooter>&amp;R&amp;"Book Antiqua,Bold"&amp;8 Page &amp;P of &amp;N</oddFooter>
      </headerFooter>
    </customSheetView>
    <customSheetView guid="{010B040B-83D1-42E5-9354-A9BE9113BDAC}" showPageBreaks="1" showGridLines="0" zeroValues="0" printArea="1" view="pageBreakPreview" topLeftCell="A13">
      <selection activeCell="C17" sqref="C17"/>
      <pageMargins left="0.75" right="0.63" top="0.57999999999999996" bottom="0.4" header="0.34" footer="0.2"/>
      <pageSetup scale="96" orientation="portrait" r:id="rId34"/>
      <headerFooter alignWithMargins="0">
        <oddFooter>&amp;R&amp;"Book Antiqua,Bold"&amp;8 Page &amp;P of &amp;N</oddFooter>
      </headerFooter>
    </customSheetView>
    <customSheetView guid="{FC200EB0-6614-47DB-96CE-7610471486D9}" showPageBreaks="1" showGridLines="0" zeroValues="0" printArea="1" view="pageBreakPreview">
      <selection activeCell="C17" sqref="C17"/>
      <pageMargins left="0.75" right="0.63" top="0.57999999999999996" bottom="0.4" header="0.34" footer="0.2"/>
      <pageSetup scale="96" orientation="portrait" r:id="rId35"/>
      <headerFooter alignWithMargins="0">
        <oddFooter>&amp;R&amp;"Book Antiqua,Bold"&amp;8 Page &amp;P of &amp;N</oddFooter>
      </headerFooter>
    </customSheetView>
    <customSheetView guid="{35C772BD-8F05-4A18-BEC8-6AF744E22539}" showPageBreaks="1" showGridLines="0" zeroValues="0" printArea="1" view="pageBreakPreview">
      <selection activeCell="C17" sqref="C17"/>
      <pageMargins left="0.75" right="0.63" top="0.57999999999999996" bottom="0.4" header="0.34" footer="0.2"/>
      <pageSetup scale="96" orientation="portrait" r:id="rId36"/>
      <headerFooter alignWithMargins="0">
        <oddFooter>&amp;R&amp;"Book Antiqua,Bold"&amp;8 Page &amp;P of &amp;N</oddFooter>
      </headerFooter>
    </customSheetView>
    <customSheetView guid="{FADCBE67-C557-4BB1-9129-D4D2EFCC4742}" showPageBreaks="1" showGridLines="0" zeroValues="0" printArea="1" view="pageBreakPreview" topLeftCell="A4">
      <selection activeCell="B16" sqref="B16"/>
      <pageMargins left="0.75" right="0.63" top="0.57999999999999996" bottom="0.4" header="0.34" footer="0.2"/>
      <pageSetup scale="96" orientation="portrait" r:id="rId37"/>
      <headerFooter alignWithMargins="0">
        <oddFooter>&amp;R&amp;"Book Antiqua,Bold"&amp;8 Page &amp;P of &amp;N</oddFooter>
      </headerFooter>
    </customSheetView>
    <customSheetView guid="{E1B28BB1-ED8F-4C22-9AA1-AB162FCA7917}" showPageBreaks="1" showGridLines="0" zeroValues="0" printArea="1" view="pageBreakPreview">
      <selection activeCell="B16" sqref="B16"/>
      <pageMargins left="0.75" right="0.63" top="0.57999999999999996" bottom="0.4" header="0.34" footer="0.2"/>
      <pageSetup scale="96" orientation="portrait" r:id="rId38"/>
      <headerFooter alignWithMargins="0">
        <oddFooter>&amp;R&amp;"Book Antiqua,Bold"&amp;8 Page &amp;P of &amp;N</oddFooter>
      </headerFooter>
    </customSheetView>
  </customSheetViews>
  <mergeCells count="9">
    <mergeCell ref="A3:E3"/>
    <mergeCell ref="A5:E5"/>
    <mergeCell ref="A14:E14"/>
    <mergeCell ref="A8:C8"/>
    <mergeCell ref="A22:E22"/>
    <mergeCell ref="B9:C9"/>
    <mergeCell ref="B10:C10"/>
    <mergeCell ref="B11:C11"/>
    <mergeCell ref="B12:C12"/>
  </mergeCells>
  <phoneticPr fontId="6" type="noConversion"/>
  <pageMargins left="0.75" right="0.63" top="0.57999999999999996" bottom="0.4" header="0.34" footer="0.2"/>
  <pageSetup scale="96" orientation="portrait" r:id="rId39"/>
  <headerFooter alignWithMargins="0">
    <oddFooter>&amp;R&amp;"Book Antiqua,Bold"&amp;8 Page &amp;P of &amp;N</oddFooter>
  </headerFooter>
  <drawing r:id="rId4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15"/>
  </sheetPr>
  <dimension ref="A1:I35"/>
  <sheetViews>
    <sheetView showGridLines="0" view="pageBreakPreview" topLeftCell="A10" zoomScaleNormal="100" zoomScaleSheetLayoutView="100" workbookViewId="0">
      <selection activeCell="E10" sqref="E10"/>
    </sheetView>
  </sheetViews>
  <sheetFormatPr defaultRowHeight="16.5"/>
  <cols>
    <col min="1" max="1" width="12.140625" style="30" customWidth="1"/>
    <col min="2" max="2" width="20.5703125" style="30" customWidth="1"/>
    <col min="3" max="3" width="11.42578125" style="30" customWidth="1"/>
    <col min="4" max="4" width="12.5703125" style="30" customWidth="1"/>
    <col min="5" max="5" width="39.28515625" style="30" customWidth="1"/>
    <col min="6" max="8" width="9.140625" style="25"/>
    <col min="9" max="16384" width="9.140625" style="26"/>
  </cols>
  <sheetData>
    <row r="1" spans="1:9">
      <c r="A1" s="22" t="str">
        <f>Basic!A3&amp;Basic!B3</f>
        <v>Specification No. :CC/NT/W-MISC/DOM/A06/26/08429</v>
      </c>
      <c r="B1" s="23"/>
      <c r="C1" s="23"/>
      <c r="D1" s="23"/>
      <c r="E1" s="24" t="str">
        <f>"Attachment-4(B) "</f>
        <v xml:space="preserve">Attachment-4(B) </v>
      </c>
    </row>
    <row r="3" spans="1:9" ht="113.25" customHeight="1">
      <c r="A3" s="616" t="str">
        <f>'Attach 3(JV)'!A3</f>
        <v>Package P01 for Development of Pole Structures for 765 kV D/C Transmission Lines.</v>
      </c>
      <c r="B3" s="616"/>
      <c r="C3" s="616"/>
      <c r="D3" s="616"/>
      <c r="E3" s="616"/>
      <c r="F3" s="27"/>
      <c r="G3" s="28"/>
      <c r="H3" s="27"/>
    </row>
    <row r="4" spans="1:9" ht="20.100000000000001" customHeight="1">
      <c r="A4" s="29"/>
      <c r="H4" s="31"/>
      <c r="I4" s="10"/>
    </row>
    <row r="5" spans="1:9" ht="20.100000000000001" customHeight="1">
      <c r="A5" s="617" t="s">
        <v>354</v>
      </c>
      <c r="B5" s="617"/>
      <c r="C5" s="617"/>
      <c r="D5" s="617"/>
      <c r="E5" s="617"/>
      <c r="F5" s="32"/>
      <c r="H5" s="31"/>
      <c r="I5" s="10"/>
    </row>
    <row r="6" spans="1:9" ht="20.100000000000001" customHeight="1">
      <c r="A6" s="33"/>
      <c r="H6" s="31"/>
      <c r="I6" s="10"/>
    </row>
    <row r="7" spans="1:9" ht="20.100000000000001" customHeight="1">
      <c r="A7" s="34" t="str">
        <f>'Attach 3(JV)'!A7</f>
        <v>Bidder’s Name and Address :</v>
      </c>
      <c r="E7" s="14" t="str">
        <f>'Attach 3(JV)'!E7</f>
        <v>To:</v>
      </c>
      <c r="H7" s="31"/>
      <c r="I7" s="10"/>
    </row>
    <row r="8" spans="1:9" ht="36" customHeight="1">
      <c r="A8" s="615">
        <f>'Attach 3(JV)'!A8</f>
        <v>0</v>
      </c>
      <c r="B8" s="615"/>
      <c r="C8" s="615"/>
      <c r="D8" s="615"/>
      <c r="E8" s="11" t="str">
        <f>'Attach 3(JV)'!E8</f>
        <v>Contract Services</v>
      </c>
      <c r="H8" s="31"/>
      <c r="I8" s="10"/>
    </row>
    <row r="9" spans="1:9" ht="20.100000000000001" customHeight="1">
      <c r="A9" s="12" t="s">
        <v>347</v>
      </c>
      <c r="B9" s="619">
        <f>'Attach 3(JV)'!B9</f>
        <v>0</v>
      </c>
      <c r="C9" s="619"/>
      <c r="D9" s="619"/>
      <c r="E9" s="11" t="str">
        <f>'Attach 3(JV)'!E9</f>
        <v>Power Grid Corporation of India Ltd.,</v>
      </c>
      <c r="H9" s="31"/>
      <c r="I9" s="10"/>
    </row>
    <row r="10" spans="1:9" ht="20.100000000000001" customHeight="1">
      <c r="A10" s="12" t="s">
        <v>349</v>
      </c>
      <c r="B10" s="619">
        <f>'Attach 3(JV)'!B10</f>
        <v>0</v>
      </c>
      <c r="C10" s="619"/>
      <c r="D10" s="619"/>
      <c r="E10" s="11" t="str">
        <f>'Attach 3(JV)'!E10</f>
        <v>"Saudamini", Plot No. 2, Sector 29</v>
      </c>
      <c r="H10" s="31"/>
      <c r="I10" s="10"/>
    </row>
    <row r="11" spans="1:9" ht="20.100000000000001" customHeight="1">
      <c r="B11" s="619">
        <f>'Attach 3(JV)'!B11</f>
        <v>0</v>
      </c>
      <c r="C11" s="619"/>
      <c r="D11" s="619"/>
      <c r="E11" s="11" t="str">
        <f>'Attach 3(JV)'!E11</f>
        <v>Gurgaon (Haryana) - 122001</v>
      </c>
    </row>
    <row r="12" spans="1:9" ht="20.100000000000001" customHeight="1">
      <c r="A12" s="33"/>
      <c r="B12" s="619">
        <f>'Attach 3(JV)'!B12</f>
        <v>0</v>
      </c>
      <c r="C12" s="619"/>
      <c r="D12" s="619"/>
      <c r="E12" s="11"/>
    </row>
    <row r="13" spans="1:9" ht="20.100000000000001" customHeight="1">
      <c r="A13" s="30" t="s">
        <v>341</v>
      </c>
    </row>
    <row r="14" spans="1:9" ht="20.100000000000001" customHeight="1">
      <c r="A14" s="33"/>
    </row>
    <row r="15" spans="1:9" ht="87.75" customHeight="1">
      <c r="A15" s="835" t="s">
        <v>364</v>
      </c>
      <c r="B15" s="835"/>
      <c r="C15" s="835"/>
      <c r="D15" s="835"/>
      <c r="E15" s="835"/>
    </row>
    <row r="16" spans="1:9" ht="30" customHeight="1">
      <c r="A16" s="90" t="s">
        <v>357</v>
      </c>
      <c r="B16" s="836"/>
      <c r="C16" s="836"/>
      <c r="D16" s="836"/>
      <c r="E16" s="836"/>
    </row>
    <row r="17" spans="1:5" ht="30" customHeight="1">
      <c r="A17" s="90" t="s">
        <v>358</v>
      </c>
      <c r="B17" s="836"/>
      <c r="C17" s="836"/>
      <c r="D17" s="836"/>
      <c r="E17" s="836"/>
    </row>
    <row r="18" spans="1:5" ht="30" customHeight="1">
      <c r="A18" s="90" t="s">
        <v>359</v>
      </c>
      <c r="B18" s="836"/>
      <c r="C18" s="836"/>
      <c r="D18" s="836"/>
      <c r="E18" s="836"/>
    </row>
    <row r="19" spans="1:5" ht="30" customHeight="1">
      <c r="A19" s="42" t="s">
        <v>360</v>
      </c>
      <c r="B19" s="836"/>
      <c r="C19" s="836"/>
      <c r="D19" s="836"/>
      <c r="E19" s="836"/>
    </row>
    <row r="20" spans="1:5" ht="30" customHeight="1">
      <c r="A20" s="42" t="s">
        <v>76</v>
      </c>
      <c r="B20" s="836"/>
      <c r="C20" s="836"/>
      <c r="D20" s="836"/>
      <c r="E20" s="836"/>
    </row>
    <row r="21" spans="1:5" ht="30" customHeight="1">
      <c r="A21" s="42" t="s">
        <v>79</v>
      </c>
      <c r="B21" s="836"/>
      <c r="C21" s="836"/>
      <c r="D21" s="836"/>
      <c r="E21" s="836"/>
    </row>
    <row r="22" spans="1:5" ht="16.5" customHeight="1">
      <c r="A22" s="138"/>
    </row>
    <row r="23" spans="1:5" ht="27.95" customHeight="1">
      <c r="D23" s="38"/>
    </row>
    <row r="24" spans="1:5" ht="27.95" customHeight="1">
      <c r="A24" s="37" t="s">
        <v>6</v>
      </c>
      <c r="B24" s="73" t="str">
        <f>'Attach 3(JV)'!B24</f>
        <v/>
      </c>
      <c r="D24" s="38" t="s">
        <v>4</v>
      </c>
      <c r="E24" s="265" t="str">
        <f>'Attach 3(JV)'!E24</f>
        <v/>
      </c>
    </row>
    <row r="25" spans="1:5" ht="27.95" customHeight="1">
      <c r="A25" s="37" t="s">
        <v>7</v>
      </c>
      <c r="B25" s="265" t="str">
        <f>'Attach 3(JV)'!B25</f>
        <v/>
      </c>
      <c r="D25" s="38" t="s">
        <v>5</v>
      </c>
      <c r="E25" s="265" t="str">
        <f>'Attach 3(JV)'!E25</f>
        <v/>
      </c>
    </row>
    <row r="26" spans="1:5" ht="27.95" customHeight="1">
      <c r="D26" s="38"/>
    </row>
    <row r="27" spans="1:5" ht="33" customHeight="1"/>
    <row r="28" spans="1:5" ht="33" customHeight="1">
      <c r="A28" s="39"/>
    </row>
    <row r="29" spans="1:5" ht="20.100000000000001" customHeight="1"/>
    <row r="30" spans="1:5" ht="20.100000000000001" customHeight="1"/>
    <row r="31" spans="1:5" ht="20.100000000000001" customHeight="1">
      <c r="A31" s="39"/>
    </row>
    <row r="32" spans="1:5" ht="20.100000000000001" customHeight="1"/>
    <row r="33" spans="1:1" ht="20.100000000000001" customHeight="1">
      <c r="A33" s="39"/>
    </row>
    <row r="34" spans="1:1" ht="20.100000000000001" customHeight="1"/>
    <row r="35" spans="1:1">
      <c r="A35" s="39"/>
    </row>
  </sheetData>
  <sheetProtection password="DECE" sheet="1" objects="1" scenarios="1"/>
  <customSheetViews>
    <customSheetView guid="{B7CC3635-BEA1-4EB6-9397-ABEDC5D04D5E}" showPageBreaks="1" showGridLines="0" printArea="1" view="pageBreakPreview">
      <selection activeCell="B16" sqref="B16:E16"/>
      <pageMargins left="0.75" right="0.63" top="0.57999999999999996" bottom="0.6" header="0.34" footer="0.35"/>
      <pageSetup scale="95" orientation="portrait" r:id="rId1"/>
      <headerFooter alignWithMargins="0">
        <oddFooter>&amp;R&amp;"Book Antiqua,Bold"&amp;8 Page &amp;P of &amp;N</oddFooter>
      </headerFooter>
    </customSheetView>
    <customSheetView guid="{7518E083-431A-45D0-A3DD-DF0866826B90}" showPageBreaks="1" showGridLines="0" printArea="1" view="pageBreakPreview">
      <selection activeCell="B16" sqref="B16:E16"/>
      <pageMargins left="0.75" right="0.63" top="0.57999999999999996" bottom="0.6" header="0.34" footer="0.35"/>
      <pageSetup scale="95" orientation="portrait" r:id="rId2"/>
      <headerFooter alignWithMargins="0">
        <oddFooter>&amp;R&amp;"Book Antiqua,Bold"&amp;8 Page &amp;P of &amp;N</oddFooter>
      </headerFooter>
    </customSheetView>
    <customSheetView guid="{CD28740F-9825-447C-B887-B18F0232D126}" showPageBreaks="1" showGridLines="0" printArea="1" view="pageBreakPreview">
      <selection activeCell="B16" sqref="B16:E16"/>
      <pageMargins left="0.75" right="0.63" top="0.57999999999999996" bottom="0.6" header="0.34" footer="0.35"/>
      <pageSetup scale="95" orientation="portrait" r:id="rId3"/>
      <headerFooter alignWithMargins="0">
        <oddFooter>&amp;R&amp;"Book Antiqua,Bold"&amp;8 Page &amp;P of &amp;N</oddFooter>
      </headerFooter>
    </customSheetView>
    <customSheetView guid="{012A8702-091E-4FD1-8E26-12B65B8B3B8C}" showPageBreaks="1" showGridLines="0" printArea="1" view="pageBreakPreview" topLeftCell="A7">
      <selection activeCell="B16" sqref="B16:E16"/>
      <pageMargins left="0.75" right="0.63" top="0.57999999999999996" bottom="0.6" header="0.34" footer="0.35"/>
      <pageSetup scale="95" orientation="portrait" r:id="rId4"/>
      <headerFooter alignWithMargins="0">
        <oddFooter>&amp;R&amp;"Book Antiqua,Bold"&amp;8 Page &amp;P of &amp;N</oddFooter>
      </headerFooter>
    </customSheetView>
    <customSheetView guid="{0D490C87-B003-4943-9825-ACE0B8E7CC06}" showPageBreaks="1" showGridLines="0" printArea="1" view="pageBreakPreview">
      <selection activeCell="B16" sqref="B16:E16"/>
      <pageMargins left="0.75" right="0.63" top="0.57999999999999996" bottom="0.6" header="0.34" footer="0.35"/>
      <pageSetup scale="95" orientation="portrait" r:id="rId5"/>
      <headerFooter alignWithMargins="0">
        <oddFooter>&amp;R&amp;"Book Antiqua,Bold"&amp;8 Page &amp;P of &amp;N</oddFooter>
      </headerFooter>
    </customSheetView>
    <customSheetView guid="{4D67A8FB-66CE-4EFD-8932-C754BE25ED43}" showPageBreaks="1" showGridLines="0" printArea="1" view="pageBreakPreview">
      <selection activeCell="B16" sqref="B16:E16"/>
      <pageMargins left="0.75" right="0.63" top="0.57999999999999996" bottom="0.6" header="0.34" footer="0.35"/>
      <pageSetup scale="95" orientation="portrait" r:id="rId6"/>
      <headerFooter alignWithMargins="0">
        <oddFooter>&amp;R&amp;"Book Antiqua,Bold"&amp;8 Page &amp;P of &amp;N</oddFooter>
      </headerFooter>
    </customSheetView>
    <customSheetView guid="{B07CB001-8FAF-40AD-8AD5-A65A64B33B35}" showPageBreaks="1" showGridLines="0" printArea="1" view="pageBreakPreview">
      <selection activeCell="B16" sqref="B16:E16"/>
      <pageMargins left="0.75" right="0.63" top="0.57999999999999996" bottom="0.6" header="0.34" footer="0.35"/>
      <pageSetup scale="95" orientation="portrait" r:id="rId7"/>
      <headerFooter alignWithMargins="0">
        <oddFooter>&amp;R&amp;"Book Antiqua,Bold"&amp;8 Page &amp;P of &amp;N</oddFooter>
      </headerFooter>
    </customSheetView>
    <customSheetView guid="{8CF338B0-8CA3-4AF4-816D-CB7A6D8E33BC}" showPageBreaks="1" showGridLines="0" printArea="1" view="pageBreakPreview">
      <selection activeCell="B16" sqref="B16:E21"/>
      <pageMargins left="0.75" right="0.63" top="0.57999999999999996" bottom="0.6" header="0.34" footer="0.35"/>
      <pageSetup scale="95" orientation="portrait" r:id="rId8"/>
      <headerFooter alignWithMargins="0">
        <oddFooter>&amp;R&amp;"Book Antiqua,Bold"&amp;8 Page &amp;P of &amp;N</oddFooter>
      </headerFooter>
    </customSheetView>
    <customSheetView guid="{D05C69EC-C4A6-4AED-AFBA-A3044FD4B3FB}" showPageBreaks="1" showGridLines="0" printArea="1" view="pageBreakPreview">
      <selection activeCell="B16" sqref="B16:E21"/>
      <pageMargins left="0.75" right="0.63" top="0.57999999999999996" bottom="0.6" header="0.34" footer="0.35"/>
      <pageSetup scale="95" orientation="portrait" r:id="rId9"/>
      <headerFooter alignWithMargins="0">
        <oddFooter>&amp;R&amp;"Book Antiqua,Bold"&amp;8 Page &amp;P of &amp;N</oddFooter>
      </headerFooter>
    </customSheetView>
    <customSheetView guid="{BE615921-12B2-47E1-81BB-292B559B4C46}" showPageBreaks="1" showGridLines="0" printArea="1" view="pageBreakPreview" topLeftCell="A3">
      <selection activeCell="B20" sqref="B20:E20"/>
      <pageMargins left="0.75" right="0.63" top="0.57999999999999996" bottom="0.6" header="0.34" footer="0.35"/>
      <pageSetup scale="95" orientation="portrait" r:id="rId10"/>
      <headerFooter alignWithMargins="0">
        <oddFooter>&amp;R&amp;"Book Antiqua,Bold"&amp;8 Page &amp;P of &amp;N</oddFooter>
      </headerFooter>
    </customSheetView>
    <customSheetView guid="{13A93EBF-985A-49FD-9FE0-DC75D238EC8C}" showPageBreaks="1" showGridLines="0" printArea="1" view="pageBreakPreview">
      <selection activeCell="B16" sqref="B16:E16"/>
      <pageMargins left="0.75" right="0.63" top="0.57999999999999996" bottom="0.6" header="0.34" footer="0.35"/>
      <pageSetup scale="95" orientation="portrait" r:id="rId11"/>
      <headerFooter alignWithMargins="0">
        <oddFooter>&amp;R&amp;"Book Antiqua,Bold"&amp;8 Page &amp;P of &amp;N</oddFooter>
      </headerFooter>
    </customSheetView>
    <customSheetView guid="{1E2D7167-D6B7-4690-9A83-BF768C4223A4}" showPageBreaks="1" showGridLines="0" printArea="1" view="pageBreakPreview" topLeftCell="A10">
      <selection activeCell="B75" sqref="B75:C75"/>
      <pageMargins left="0.75" right="0.63" top="0.57999999999999996" bottom="0.6" header="0.34" footer="0.35"/>
      <pageSetup scale="95" orientation="portrait" r:id="rId12"/>
      <headerFooter alignWithMargins="0">
        <oddFooter>&amp;R&amp;"Book Antiqua,Bold"&amp;8 Page &amp;P of &amp;N</oddFooter>
      </headerFooter>
    </customSheetView>
    <customSheetView guid="{7A88FC7A-7690-48AB-B789-172043AFADC8}" showPageBreaks="1" showGridLines="0" printArea="1" view="pageBreakPreview" topLeftCell="A19">
      <selection activeCell="B75" sqref="B75:C75"/>
      <pageMargins left="0.75" right="0.63" top="0.57999999999999996" bottom="0.6" header="0.34" footer="0.35"/>
      <pageSetup scale="95" orientation="portrait" r:id="rId13"/>
      <headerFooter alignWithMargins="0">
        <oddFooter>&amp;R&amp;"Book Antiqua,Bold"&amp;8 Page &amp;P of &amp;N</oddFooter>
      </headerFooter>
    </customSheetView>
    <customSheetView guid="{CB7CD015-9A92-451A-BEF4-2BC98E3768DD}" showPageBreaks="1" showGridLines="0" printArea="1" view="pageBreakPreview" topLeftCell="A7">
      <selection activeCell="B16" sqref="B16:E16"/>
      <pageMargins left="0.75" right="0.63" top="0.57999999999999996" bottom="0.6" header="0.34" footer="0.35"/>
      <pageSetup scale="95" orientation="portrait" r:id="rId14"/>
      <headerFooter alignWithMargins="0">
        <oddFooter>&amp;R&amp;"Book Antiqua,Bold"&amp;8 Page &amp;P of &amp;N</oddFooter>
      </headerFooter>
    </customSheetView>
    <customSheetView guid="{44C1C443-3199-4288-884A-D16AF7B2CD69}" showPageBreaks="1" showGridLines="0" printArea="1" view="pageBreakPreview" topLeftCell="A7">
      <selection activeCell="B16" sqref="B16:E16"/>
      <pageMargins left="0.75" right="0.63" top="0.57999999999999996" bottom="0.6" header="0.34" footer="0.35"/>
      <pageSetup scale="95" orientation="portrait" r:id="rId15"/>
      <headerFooter alignWithMargins="0">
        <oddFooter>&amp;R&amp;"Book Antiqua,Bold"&amp;8 Page &amp;P of &amp;N</oddFooter>
      </headerFooter>
    </customSheetView>
    <customSheetView guid="{82E8A0F5-0020-4355-95CF-28601763A783}" showPageBreaks="1" showGridLines="0" printArea="1" view="pageBreakPreview" topLeftCell="A7">
      <selection activeCell="B16" sqref="B16:E16"/>
      <pageMargins left="0.75" right="0.63" top="0.57999999999999996" bottom="0.6" header="0.34" footer="0.35"/>
      <pageSetup scale="95" orientation="portrait" r:id="rId16"/>
      <headerFooter alignWithMargins="0">
        <oddFooter>&amp;R&amp;"Book Antiqua,Bold"&amp;8 Page &amp;P of &amp;N</oddFooter>
      </headerFooter>
    </customSheetView>
    <customSheetView guid="{240327DD-375F-45D4-BA52-89AFD79FE6A1}" scale="60" showPageBreaks="1" showGridLines="0" printArea="1" view="pageBreakPreview" topLeftCell="A13">
      <selection activeCell="B16" sqref="B16:E16"/>
      <pageMargins left="0.75" right="0.63" top="0.57999999999999996" bottom="0.6" header="0.34" footer="0.35"/>
      <pageSetup scale="95" orientation="portrait" r:id="rId17"/>
      <headerFooter alignWithMargins="0">
        <oddFooter>&amp;R&amp;"Book Antiqua,Bold"&amp;8 Page &amp;P of &amp;N</oddFooter>
      </headerFooter>
    </customSheetView>
    <customSheetView guid="{DC28ED1E-3E35-4094-9C2B-5C0A1C1D459C}" showGridLines="0">
      <selection activeCell="B20" sqref="B20:E20"/>
      <pageMargins left="0.75" right="0.63" top="0.57999999999999996" bottom="0.6" header="0.34" footer="0.35"/>
      <pageSetup orientation="portrait" r:id="rId18"/>
      <headerFooter alignWithMargins="0">
        <oddFooter>&amp;R&amp;"Book Antiqua,Bold"&amp;8 Page &amp;P of &amp;N</oddFooter>
      </headerFooter>
    </customSheetView>
    <customSheetView guid="{7A9EA6D6-4DDF-43D9-92E6-C6AFAD14E266}" showGridLines="0">
      <selection activeCell="B21" sqref="B21:E21"/>
      <pageMargins left="0.75" right="0.63" top="0.57999999999999996" bottom="0.6" header="0.34" footer="0.35"/>
      <pageSetup orientation="portrait" r:id="rId19"/>
      <headerFooter alignWithMargins="0">
        <oddFooter>&amp;R&amp;"Book Antiqua,Bold"&amp;8 Page &amp;P of &amp;N</oddFooter>
      </headerFooter>
    </customSheetView>
    <customSheetView guid="{43BCBF1E-CDCF-4541-8D79-87EDCECBC1FD}" showGridLines="0">
      <selection activeCell="B16" sqref="B16"/>
      <pageMargins left="0.75" right="0.63" top="0.57999999999999996" bottom="0.6" header="0.34" footer="0.35"/>
      <pageSetup orientation="portrait" r:id="rId20"/>
      <headerFooter alignWithMargins="0">
        <oddFooter>&amp;R&amp;"Book Antiqua,Bold"&amp;8 Page &amp;P of &amp;N</oddFooter>
      </headerFooter>
    </customSheetView>
    <customSheetView guid="{ECEBABD0-566A-41C4-AA9A-38EA30EFEDA8}" showPageBreaks="1" showGridLines="0" zeroValues="0" printArea="1" showRuler="0" topLeftCell="A19">
      <pageMargins left="0.75" right="0.63" top="0.55000000000000004" bottom="0.64" header="0.34" footer="0.38"/>
      <pageSetup orientation="portrait" r:id="rId21"/>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zeroValues="0" showRuler="0">
      <selection activeCell="B16" sqref="B16"/>
      <pageMargins left="0.75" right="0.75" top="0.59" bottom="0.79" header="0.4" footer="0.5"/>
      <pageSetup orientation="portrait" r:id="rId22"/>
      <headerFooter alignWithMargins="0">
        <oddFooter>&amp;L&amp;8Tower Package-P238-TW04, TL associated with Phase-I Generation Project in Orissa (Part-C)&amp;R&amp;"Book Antiqua,Bold"&amp;8Attachment-4(B) TW04  / Page &amp;P of &amp;N</oddFooter>
      </headerFooter>
    </customSheetView>
    <customSheetView guid="{8E7B022F-1113-4BA2-B2BA-8EDBE02A2557}" showPageBreaks="1" showGridLines="0" printArea="1" showRuler="0">
      <selection activeCell="B16" sqref="B16"/>
      <pageMargins left="0.75" right="0.63" top="0.57999999999999996" bottom="0.6" header="0.34" footer="0.35"/>
      <pageSetup orientation="portrait" r:id="rId23"/>
      <headerFooter alignWithMargins="0">
        <oddFooter>&amp;L&amp;8Tower Package-TW05, TL associated with Phase-I Generation Project in Orissa (Part-C)&amp;R&amp;"Book Antiqua,Bold"&amp;8 Page &amp;P of &amp;N</oddFooter>
      </headerFooter>
    </customSheetView>
    <customSheetView guid="{CD4CA1A8-824A-452F-BDBA-32A47C1B3013}" showGridLines="0" topLeftCell="A5">
      <selection activeCell="B16" sqref="B16"/>
      <pageMargins left="0.75" right="0.63" top="0.57999999999999996" bottom="0.6" header="0.34" footer="0.35"/>
      <pageSetup orientation="portrait" r:id="rId24"/>
      <headerFooter alignWithMargins="0">
        <oddFooter>&amp;R&amp;"Book Antiqua,Bold"&amp;8 Page &amp;P of &amp;N</oddFooter>
      </headerFooter>
    </customSheetView>
    <customSheetView guid="{494F6778-23FE-4AAC-B37D-6C7543FC13B9}" showGridLines="0">
      <selection activeCell="B21" sqref="B21:E21"/>
      <pageMargins left="0.75" right="0.63" top="0.57999999999999996" bottom="0.6" header="0.34" footer="0.35"/>
      <pageSetup orientation="portrait" r:id="rId25"/>
      <headerFooter alignWithMargins="0">
        <oddFooter>&amp;R&amp;"Book Antiqua,Bold"&amp;8 Page &amp;P of &amp;N</oddFooter>
      </headerFooter>
    </customSheetView>
    <customSheetView guid="{F9FE2C60-2849-4C32-B532-2B1A89FFA9CD}" showGridLines="0">
      <selection activeCell="B16" sqref="B16:E16"/>
      <pageMargins left="0.75" right="0.63" top="0.57999999999999996" bottom="0.6" header="0.34" footer="0.35"/>
      <pageSetup orientation="portrait" r:id="rId26"/>
      <headerFooter alignWithMargins="0">
        <oddFooter>&amp;R&amp;"Book Antiqua,Bold"&amp;8 Page &amp;P of &amp;N</oddFooter>
      </headerFooter>
    </customSheetView>
    <customSheetView guid="{FE4EC9C4-31B9-4D40-8323-5B16C3BC840F}" scale="60" showPageBreaks="1" showGridLines="0" printArea="1" view="pageBreakPreview">
      <selection activeCell="B16" sqref="B16:E16"/>
      <pageMargins left="0.75" right="0.63" top="0.57999999999999996" bottom="0.6" header="0.34" footer="0.35"/>
      <pageSetup scale="95" orientation="portrait" r:id="rId27"/>
      <headerFooter alignWithMargins="0">
        <oddFooter>&amp;R&amp;"Book Antiqua,Bold"&amp;8 Page &amp;P of &amp;N</oddFooter>
      </headerFooter>
    </customSheetView>
    <customSheetView guid="{82C64B11-1F50-45B5-B7BB-9F1DC733C833}" showPageBreaks="1" showGridLines="0" printArea="1" view="pageBreakPreview">
      <selection activeCell="B75" sqref="B75:C75"/>
      <pageMargins left="0.75" right="0.63" top="0.57999999999999996" bottom="0.6" header="0.34" footer="0.35"/>
      <pageSetup scale="95" orientation="portrait" r:id="rId28"/>
      <headerFooter alignWithMargins="0">
        <oddFooter>&amp;R&amp;"Book Antiqua,Bold"&amp;8 Page &amp;P of &amp;N</oddFooter>
      </headerFooter>
    </customSheetView>
    <customSheetView guid="{CFBF18EC-8277-4311-991B-395AF21BB33B}" showPageBreaks="1" showGridLines="0" printArea="1" view="pageBreakPreview" topLeftCell="A10">
      <selection activeCell="B75" sqref="B75:C75"/>
      <pageMargins left="0.75" right="0.63" top="0.57999999999999996" bottom="0.6" header="0.34" footer="0.35"/>
      <pageSetup scale="95" orientation="portrait" r:id="rId29"/>
      <headerFooter alignWithMargins="0">
        <oddFooter>&amp;R&amp;"Book Antiqua,Bold"&amp;8 Page &amp;P of &amp;N</oddFooter>
      </headerFooter>
    </customSheetView>
    <customSheetView guid="{AA750348-930C-43DE-ADD0-8D60980F5013}" showPageBreaks="1" showGridLines="0" printArea="1" view="pageBreakPreview" topLeftCell="A10">
      <selection activeCell="B75" sqref="B75:C75"/>
      <pageMargins left="0.75" right="0.63" top="0.57999999999999996" bottom="0.6" header="0.34" footer="0.35"/>
      <pageSetup scale="95" orientation="portrait" r:id="rId30"/>
      <headerFooter alignWithMargins="0">
        <oddFooter>&amp;R&amp;"Book Antiqua,Bold"&amp;8 Page &amp;P of &amp;N</oddFooter>
      </headerFooter>
    </customSheetView>
    <customSheetView guid="{14C32814-5A59-4863-9FB1-822FBB75D7D1}" showPageBreaks="1" showGridLines="0" printArea="1" view="pageBreakPreview">
      <selection activeCell="B16" sqref="B16:E16"/>
      <pageMargins left="0.75" right="0.63" top="0.57999999999999996" bottom="0.6" header="0.34" footer="0.35"/>
      <pageSetup scale="95" orientation="portrait" r:id="rId31"/>
      <headerFooter alignWithMargins="0">
        <oddFooter>&amp;R&amp;"Book Antiqua,Bold"&amp;8 Page &amp;P of &amp;N</oddFooter>
      </headerFooter>
    </customSheetView>
    <customSheetView guid="{1F125E51-1799-42D0-B41E-DC039BB17D59}" showPageBreaks="1" showGridLines="0" printArea="1" view="pageBreakPreview" topLeftCell="A19">
      <selection activeCell="B16" sqref="B16:E21"/>
      <pageMargins left="0.75" right="0.63" top="0.57999999999999996" bottom="0.6" header="0.34" footer="0.35"/>
      <pageSetup scale="95" orientation="portrait" r:id="rId32"/>
      <headerFooter alignWithMargins="0">
        <oddFooter>&amp;R&amp;"Book Antiqua,Bold"&amp;8 Page &amp;P of &amp;N</oddFooter>
      </headerFooter>
    </customSheetView>
    <customSheetView guid="{77353208-2D17-4D2E-ADE3-4F168F350B73}" showPageBreaks="1" showGridLines="0" printArea="1" view="pageBreakPreview">
      <selection activeCell="B16" sqref="B16:E16"/>
      <pageMargins left="0.75" right="0.63" top="0.57999999999999996" bottom="0.6" header="0.34" footer="0.35"/>
      <pageSetup scale="95" orientation="portrait" r:id="rId33"/>
      <headerFooter alignWithMargins="0">
        <oddFooter>&amp;R&amp;"Book Antiqua,Bold"&amp;8 Page &amp;P of &amp;N</oddFooter>
      </headerFooter>
    </customSheetView>
    <customSheetView guid="{010B040B-83D1-42E5-9354-A9BE9113BDAC}" showPageBreaks="1" showGridLines="0" printArea="1" view="pageBreakPreview" topLeftCell="A7">
      <selection activeCell="B16" sqref="B16:E16"/>
      <pageMargins left="0.75" right="0.63" top="0.57999999999999996" bottom="0.6" header="0.34" footer="0.35"/>
      <pageSetup scale="95" orientation="portrait" r:id="rId34"/>
      <headerFooter alignWithMargins="0">
        <oddFooter>&amp;R&amp;"Book Antiqua,Bold"&amp;8 Page &amp;P of &amp;N</oddFooter>
      </headerFooter>
    </customSheetView>
    <customSheetView guid="{FC200EB0-6614-47DB-96CE-7610471486D9}" showPageBreaks="1" showGridLines="0" printArea="1" view="pageBreakPreview" topLeftCell="A16">
      <selection activeCell="B16" sqref="B16:E16"/>
      <pageMargins left="0.75" right="0.63" top="0.57999999999999996" bottom="0.6" header="0.34" footer="0.35"/>
      <pageSetup scale="95" orientation="portrait" r:id="rId35"/>
      <headerFooter alignWithMargins="0">
        <oddFooter>&amp;R&amp;"Book Antiqua,Bold"&amp;8 Page &amp;P of &amp;N</oddFooter>
      </headerFooter>
    </customSheetView>
    <customSheetView guid="{35C772BD-8F05-4A18-BEC8-6AF744E22539}" showPageBreaks="1" showGridLines="0" printArea="1" view="pageBreakPreview">
      <selection activeCell="B16" sqref="B16:E16"/>
      <pageMargins left="0.75" right="0.63" top="0.57999999999999996" bottom="0.6" header="0.34" footer="0.35"/>
      <pageSetup scale="95" orientation="portrait" r:id="rId36"/>
      <headerFooter alignWithMargins="0">
        <oddFooter>&amp;R&amp;"Book Antiqua,Bold"&amp;8 Page &amp;P of &amp;N</oddFooter>
      </headerFooter>
    </customSheetView>
    <customSheetView guid="{FADCBE67-C557-4BB1-9129-D4D2EFCC4742}" showPageBreaks="1" showGridLines="0" printArea="1" view="pageBreakPreview">
      <selection activeCell="B16" sqref="B16:E16"/>
      <pageMargins left="0.75" right="0.63" top="0.57999999999999996" bottom="0.6" header="0.34" footer="0.35"/>
      <pageSetup scale="95" orientation="portrait" r:id="rId37"/>
      <headerFooter alignWithMargins="0">
        <oddFooter>&amp;R&amp;"Book Antiqua,Bold"&amp;8 Page &amp;P of &amp;N</oddFooter>
      </headerFooter>
    </customSheetView>
    <customSheetView guid="{E1B28BB1-ED8F-4C22-9AA1-AB162FCA7917}" showPageBreaks="1" showGridLines="0" printArea="1" view="pageBreakPreview">
      <selection activeCell="B16" sqref="B16:E16"/>
      <pageMargins left="0.75" right="0.63" top="0.57999999999999996" bottom="0.6" header="0.34" footer="0.35"/>
      <pageSetup scale="95" orientation="portrait" r:id="rId38"/>
      <headerFooter alignWithMargins="0">
        <oddFooter>&amp;R&amp;"Book Antiqua,Bold"&amp;8 Page &amp;P of &amp;N</oddFooter>
      </headerFooter>
    </customSheetView>
  </customSheetViews>
  <mergeCells count="14">
    <mergeCell ref="B9:D9"/>
    <mergeCell ref="B20:E20"/>
    <mergeCell ref="A3:E3"/>
    <mergeCell ref="A5:E5"/>
    <mergeCell ref="B10:D10"/>
    <mergeCell ref="B11:D11"/>
    <mergeCell ref="A8:D8"/>
    <mergeCell ref="B21:E21"/>
    <mergeCell ref="A15:E15"/>
    <mergeCell ref="B16:E16"/>
    <mergeCell ref="B12:D12"/>
    <mergeCell ref="B17:E17"/>
    <mergeCell ref="B18:E18"/>
    <mergeCell ref="B19:E19"/>
  </mergeCells>
  <phoneticPr fontId="6" type="noConversion"/>
  <pageMargins left="0.75" right="0.63" top="0.57999999999999996" bottom="0.6" header="0.34" footer="0.35"/>
  <pageSetup scale="95" orientation="portrait" r:id="rId39"/>
  <headerFooter alignWithMargins="0">
    <oddFooter>&amp;R&amp;"Book Antiqua,Bold"&amp;8 Page &amp;P of &amp;N</oddFooter>
  </headerFooter>
  <drawing r:id="rId4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11"/>
  </sheetPr>
  <dimension ref="A1:I29"/>
  <sheetViews>
    <sheetView showGridLines="0" view="pageBreakPreview" topLeftCell="A9" zoomScaleNormal="100" zoomScaleSheetLayoutView="100" workbookViewId="0">
      <selection activeCell="B22" sqref="B22"/>
    </sheetView>
  </sheetViews>
  <sheetFormatPr defaultRowHeight="16.5"/>
  <cols>
    <col min="1" max="1" width="12.140625" style="30" customWidth="1"/>
    <col min="2" max="2" width="27.28515625" style="30" customWidth="1"/>
    <col min="3" max="3" width="20.42578125" style="30" customWidth="1"/>
    <col min="4" max="4" width="18.85546875" style="30" customWidth="1"/>
    <col min="5" max="5" width="20" style="30" customWidth="1"/>
    <col min="6" max="7" width="9.140625" style="25"/>
    <col min="8" max="8" width="0" style="25" hidden="1" customWidth="1"/>
    <col min="9" max="16384" width="9.140625" style="26"/>
  </cols>
  <sheetData>
    <row r="1" spans="1:9">
      <c r="A1" s="22" t="str">
        <f>Basic!A3&amp;Basic!B3</f>
        <v>Specification No. :CC/NT/W-MISC/DOM/A06/26/08429</v>
      </c>
      <c r="B1" s="23"/>
      <c r="C1" s="23"/>
      <c r="D1" s="23"/>
      <c r="E1" s="24" t="str">
        <f>"Attachment-5 "</f>
        <v xml:space="preserve">Attachment-5 </v>
      </c>
    </row>
    <row r="2" spans="1:9" ht="8.1" customHeight="1"/>
    <row r="3" spans="1:9" ht="113.25" customHeight="1">
      <c r="A3" s="616" t="str">
        <f>'Attach 3(JV)'!A3</f>
        <v>Package P01 for Development of Pole Structures for 765 kV D/C Transmission Lines.</v>
      </c>
      <c r="B3" s="616"/>
      <c r="C3" s="616"/>
      <c r="D3" s="616"/>
      <c r="E3" s="616"/>
      <c r="F3" s="27"/>
      <c r="G3" s="28"/>
      <c r="H3" s="27"/>
    </row>
    <row r="4" spans="1:9" ht="3" customHeight="1">
      <c r="A4" s="29"/>
      <c r="H4" s="31"/>
      <c r="I4" s="10"/>
    </row>
    <row r="5" spans="1:9" ht="20.100000000000001" customHeight="1">
      <c r="A5" s="617" t="s">
        <v>655</v>
      </c>
      <c r="B5" s="617"/>
      <c r="C5" s="617"/>
      <c r="D5" s="617"/>
      <c r="E5" s="617"/>
      <c r="F5" s="32"/>
      <c r="H5" s="31"/>
      <c r="I5" s="10"/>
    </row>
    <row r="6" spans="1:9" ht="19.5" customHeight="1">
      <c r="A6" s="33"/>
      <c r="H6" s="31"/>
      <c r="I6" s="10"/>
    </row>
    <row r="7" spans="1:9" ht="20.100000000000001" customHeight="1">
      <c r="A7" s="34" t="str">
        <f>'Attach 3(JV)'!A7</f>
        <v>Bidder’s Name and Address :</v>
      </c>
      <c r="B7" s="33"/>
      <c r="C7" s="33"/>
      <c r="D7" s="14" t="str">
        <f>'Attach 3(JV)'!E7</f>
        <v>To:</v>
      </c>
      <c r="H7" s="31"/>
      <c r="I7" s="10"/>
    </row>
    <row r="8" spans="1:9" ht="36" customHeight="1">
      <c r="A8" s="615">
        <f>'Attach 3(JV)'!A8</f>
        <v>0</v>
      </c>
      <c r="B8" s="615"/>
      <c r="C8" s="615"/>
      <c r="D8" s="11" t="str">
        <f>'Attach 3(JV)'!E8</f>
        <v>Contract Services</v>
      </c>
      <c r="H8" s="31"/>
      <c r="I8" s="10"/>
    </row>
    <row r="9" spans="1:9" ht="20.100000000000001" customHeight="1">
      <c r="A9" s="12" t="s">
        <v>347</v>
      </c>
      <c r="B9" s="619">
        <f>'Attach 3(JV)'!B9</f>
        <v>0</v>
      </c>
      <c r="C9" s="619"/>
      <c r="D9" s="11" t="str">
        <f>'Attach 3(JV)'!E9</f>
        <v>Power Grid Corporation of India Ltd.,</v>
      </c>
      <c r="H9" s="31"/>
      <c r="I9" s="10"/>
    </row>
    <row r="10" spans="1:9" ht="20.100000000000001" customHeight="1">
      <c r="A10" s="12" t="s">
        <v>349</v>
      </c>
      <c r="B10" s="619">
        <f>'Attach 3(JV)'!B10</f>
        <v>0</v>
      </c>
      <c r="C10" s="619"/>
      <c r="D10" s="11" t="str">
        <f>'Attach 3(JV)'!E10</f>
        <v>"Saudamini", Plot No. 2, Sector 29</v>
      </c>
      <c r="H10" s="31"/>
      <c r="I10" s="10"/>
    </row>
    <row r="11" spans="1:9" ht="20.100000000000001" customHeight="1">
      <c r="B11" s="619">
        <f>'Attach 3(JV)'!B11</f>
        <v>0</v>
      </c>
      <c r="C11" s="619"/>
      <c r="D11" s="11" t="str">
        <f>'Attach 3(JV)'!E11</f>
        <v>Gurgaon (Haryana) - 122001</v>
      </c>
    </row>
    <row r="12" spans="1:9" ht="9.75" customHeight="1">
      <c r="A12" s="33"/>
      <c r="B12" s="619">
        <f>'Attach 3(JV)'!B12</f>
        <v>0</v>
      </c>
      <c r="C12" s="619"/>
      <c r="D12" s="11"/>
    </row>
    <row r="13" spans="1:9" ht="21" customHeight="1">
      <c r="A13" s="33"/>
      <c r="B13" s="266"/>
      <c r="C13" s="266"/>
      <c r="D13" s="11"/>
    </row>
    <row r="14" spans="1:9" ht="17.25" customHeight="1">
      <c r="A14" s="299" t="s">
        <v>341</v>
      </c>
      <c r="B14" s="299"/>
      <c r="C14" s="299"/>
      <c r="D14" s="299"/>
      <c r="E14" s="299"/>
    </row>
    <row r="15" spans="1:9" ht="54" customHeight="1">
      <c r="A15" s="843" t="s">
        <v>482</v>
      </c>
      <c r="B15" s="843"/>
      <c r="C15" s="843"/>
      <c r="D15" s="843"/>
      <c r="E15" s="843"/>
    </row>
    <row r="16" spans="1:9" ht="37.5" customHeight="1">
      <c r="A16" s="844" t="s">
        <v>345</v>
      </c>
      <c r="B16" s="844" t="s">
        <v>363</v>
      </c>
      <c r="C16" s="844" t="s">
        <v>365</v>
      </c>
      <c r="D16" s="846" t="s">
        <v>366</v>
      </c>
      <c r="E16" s="847"/>
    </row>
    <row r="17" spans="1:8" ht="38.25" customHeight="1">
      <c r="A17" s="845"/>
      <c r="B17" s="845"/>
      <c r="C17" s="845"/>
      <c r="D17" s="330" t="s">
        <v>367</v>
      </c>
      <c r="E17" s="330" t="s">
        <v>98</v>
      </c>
    </row>
    <row r="18" spans="1:8" ht="26.25" customHeight="1">
      <c r="A18" s="331">
        <v>1</v>
      </c>
      <c r="B18" s="332"/>
      <c r="C18" s="332"/>
      <c r="D18" s="332"/>
      <c r="E18" s="332"/>
    </row>
    <row r="19" spans="1:8" ht="25.5" customHeight="1">
      <c r="A19" s="333">
        <v>2</v>
      </c>
      <c r="B19" s="334"/>
      <c r="C19" s="334"/>
      <c r="D19" s="334"/>
      <c r="E19" s="334"/>
    </row>
    <row r="20" spans="1:8" ht="26.25" customHeight="1">
      <c r="A20" s="333">
        <v>3</v>
      </c>
      <c r="B20" s="334"/>
      <c r="C20" s="334"/>
      <c r="D20" s="334"/>
      <c r="E20" s="334"/>
      <c r="H20" s="25" t="b">
        <v>1</v>
      </c>
    </row>
    <row r="21" spans="1:8" ht="27" customHeight="1">
      <c r="A21" s="333">
        <v>4</v>
      </c>
      <c r="B21" s="334"/>
      <c r="C21" s="334"/>
      <c r="D21" s="334"/>
      <c r="E21" s="334"/>
    </row>
    <row r="22" spans="1:8" ht="43.5" customHeight="1">
      <c r="A22" s="335">
        <v>5</v>
      </c>
      <c r="B22" s="336"/>
      <c r="C22" s="336"/>
      <c r="D22" s="336"/>
      <c r="E22" s="336"/>
    </row>
    <row r="23" spans="1:8" ht="27.75" customHeight="1">
      <c r="A23" s="837" t="s">
        <v>549</v>
      </c>
      <c r="B23" s="838"/>
      <c r="C23" s="838"/>
      <c r="D23" s="838"/>
      <c r="E23" s="839"/>
    </row>
    <row r="24" spans="1:8" ht="9.75" customHeight="1">
      <c r="A24" s="840"/>
      <c r="B24" s="841"/>
      <c r="C24" s="841"/>
      <c r="D24" s="841"/>
      <c r="E24" s="842"/>
    </row>
    <row r="25" spans="1:8">
      <c r="A25" s="179"/>
      <c r="B25" s="179"/>
      <c r="C25" s="179"/>
      <c r="D25" s="179"/>
      <c r="E25" s="179"/>
      <c r="F25" s="35"/>
      <c r="G25" s="35"/>
      <c r="H25" s="35"/>
    </row>
    <row r="26" spans="1:8" ht="11.25" customHeight="1">
      <c r="C26" s="38"/>
      <c r="F26" s="35"/>
      <c r="G26" s="35"/>
      <c r="H26" s="35"/>
    </row>
    <row r="27" spans="1:8" ht="15.95" customHeight="1">
      <c r="A27" s="37" t="s">
        <v>6</v>
      </c>
      <c r="B27" s="73" t="str">
        <f>'Attach 3(JV)'!B24</f>
        <v/>
      </c>
      <c r="C27" s="38" t="s">
        <v>4</v>
      </c>
      <c r="D27" s="265" t="str">
        <f>'Attach 3(JV)'!E24</f>
        <v/>
      </c>
    </row>
    <row r="28" spans="1:8" ht="15.95" customHeight="1">
      <c r="A28" s="37" t="s">
        <v>7</v>
      </c>
      <c r="B28" s="265" t="str">
        <f>'Attach 3(JV)'!B25</f>
        <v/>
      </c>
      <c r="C28" s="38" t="s">
        <v>5</v>
      </c>
      <c r="D28" s="265" t="str">
        <f>'Attach 3(JV)'!E25</f>
        <v/>
      </c>
    </row>
    <row r="29" spans="1:8" ht="15.95" customHeight="1">
      <c r="A29" s="26"/>
      <c r="B29" s="26"/>
      <c r="C29" s="38"/>
      <c r="D29" s="26"/>
      <c r="E29" s="26"/>
    </row>
  </sheetData>
  <sheetProtection password="DECE" sheet="1" objects="1" scenarios="1"/>
  <customSheetViews>
    <customSheetView guid="{B7CC3635-BEA1-4EB6-9397-ABEDC5D04D5E}" showPageBreaks="1" showGridLines="0" printArea="1" hiddenColumns="1" view="pageBreakPreview">
      <selection activeCell="B18" sqref="B18"/>
      <pageMargins left="0.75" right="0.46" top="0.4" bottom="0.47" header="0.26" footer="0.28999999999999998"/>
      <pageSetup scale="89" orientation="portrait" r:id="rId1"/>
      <headerFooter alignWithMargins="0">
        <oddFooter>&amp;R&amp;"Book Antiqua,Bold"&amp;8 Page &amp;P of &amp;N</oddFooter>
      </headerFooter>
    </customSheetView>
    <customSheetView guid="{7518E083-431A-45D0-A3DD-DF0866826B90}" showPageBreaks="1" showGridLines="0" printArea="1" hiddenColumns="1" view="pageBreakPreview" topLeftCell="A10">
      <selection activeCell="B18" sqref="B18"/>
      <pageMargins left="0.75" right="0.46" top="0.4" bottom="0.47" header="0.26" footer="0.28999999999999998"/>
      <pageSetup scale="89" orientation="portrait" r:id="rId2"/>
      <headerFooter alignWithMargins="0">
        <oddFooter>&amp;R&amp;"Book Antiqua,Bold"&amp;8 Page &amp;P of &amp;N</oddFooter>
      </headerFooter>
    </customSheetView>
    <customSheetView guid="{CD28740F-9825-447C-B887-B18F0232D126}" showPageBreaks="1" showGridLines="0" printArea="1" hiddenColumns="1" view="pageBreakPreview">
      <selection activeCell="B18" sqref="B18"/>
      <pageMargins left="0.75" right="0.46" top="0.4" bottom="0.47" header="0.26" footer="0.28999999999999998"/>
      <pageSetup scale="89" orientation="portrait" r:id="rId3"/>
      <headerFooter alignWithMargins="0">
        <oddFooter>&amp;R&amp;"Book Antiqua,Bold"&amp;8 Page &amp;P of &amp;N</oddFooter>
      </headerFooter>
    </customSheetView>
    <customSheetView guid="{012A8702-091E-4FD1-8E26-12B65B8B3B8C}" showPageBreaks="1" showGridLines="0" printArea="1" hiddenColumns="1" view="pageBreakPreview" topLeftCell="A4">
      <selection activeCell="D21" sqref="D21"/>
      <pageMargins left="0.75" right="0.46" top="0.4" bottom="0.47" header="0.26" footer="0.28999999999999998"/>
      <pageSetup scale="89" orientation="portrait" r:id="rId4"/>
      <headerFooter alignWithMargins="0">
        <oddFooter>&amp;R&amp;"Book Antiqua,Bold"&amp;8 Page &amp;P of &amp;N</oddFooter>
      </headerFooter>
    </customSheetView>
    <customSheetView guid="{0D490C87-B003-4943-9825-ACE0B8E7CC06}" showPageBreaks="1" showGridLines="0" printArea="1" hiddenColumns="1" view="pageBreakPreview" topLeftCell="A7">
      <selection activeCell="B18" sqref="B18"/>
      <pageMargins left="0.75" right="0.46" top="0.4" bottom="0.47" header="0.26" footer="0.28999999999999998"/>
      <pageSetup scale="89" orientation="portrait" r:id="rId5"/>
      <headerFooter alignWithMargins="0">
        <oddFooter>&amp;R&amp;"Book Antiqua,Bold"&amp;8 Page &amp;P of &amp;N</oddFooter>
      </headerFooter>
    </customSheetView>
    <customSheetView guid="{4D67A8FB-66CE-4EFD-8932-C754BE25ED43}" showPageBreaks="1" showGridLines="0" printArea="1" hiddenColumns="1" view="pageBreakPreview">
      <selection activeCell="B18" sqref="B18"/>
      <pageMargins left="0.75" right="0.46" top="0.4" bottom="0.47" header="0.26" footer="0.28999999999999998"/>
      <pageSetup scale="89" orientation="portrait" r:id="rId6"/>
      <headerFooter alignWithMargins="0">
        <oddFooter>&amp;R&amp;"Book Antiqua,Bold"&amp;8 Page &amp;P of &amp;N</oddFooter>
      </headerFooter>
    </customSheetView>
    <customSheetView guid="{B07CB001-8FAF-40AD-8AD5-A65A64B33B35}" showPageBreaks="1" showGridLines="0" printArea="1" hiddenColumns="1" view="pageBreakPreview">
      <selection activeCell="B18" sqref="B18"/>
      <pageMargins left="0.75" right="0.46" top="0.4" bottom="0.47" header="0.26" footer="0.28999999999999998"/>
      <pageSetup scale="89" orientation="portrait" r:id="rId7"/>
      <headerFooter alignWithMargins="0">
        <oddFooter>&amp;R&amp;"Book Antiqua,Bold"&amp;8 Page &amp;P of &amp;N</oddFooter>
      </headerFooter>
    </customSheetView>
    <customSheetView guid="{8CF338B0-8CA3-4AF4-816D-CB7A6D8E33BC}" showPageBreaks="1" showGridLines="0" printArea="1" hiddenRows="1" hiddenColumns="1" view="pageBreakPreview" topLeftCell="A23">
      <selection activeCell="B18" sqref="B18"/>
      <pageMargins left="0.75" right="0.46" top="0.4" bottom="0.47" header="0.26" footer="0.28999999999999998"/>
      <pageSetup scale="89" orientation="portrait" r:id="rId8"/>
      <headerFooter alignWithMargins="0">
        <oddFooter>&amp;R&amp;"Book Antiqua,Bold"&amp;8 Page &amp;P of &amp;N</oddFooter>
      </headerFooter>
    </customSheetView>
    <customSheetView guid="{D05C69EC-C4A6-4AED-AFBA-A3044FD4B3FB}" showPageBreaks="1" showGridLines="0" printArea="1" hiddenRows="1" hiddenColumns="1" view="pageBreakPreview" topLeftCell="A8">
      <selection activeCell="B18" sqref="B18"/>
      <pageMargins left="0.75" right="0.46" top="0.4" bottom="0.47" header="0.26" footer="0.28999999999999998"/>
      <pageSetup scale="89" orientation="portrait" r:id="rId9"/>
      <headerFooter alignWithMargins="0">
        <oddFooter>&amp;R&amp;"Book Antiqua,Bold"&amp;8 Page &amp;P of &amp;N</oddFooter>
      </headerFooter>
    </customSheetView>
    <customSheetView guid="{BE615921-12B2-47E1-81BB-292B559B4C46}" showPageBreaks="1" showGridLines="0" printArea="1" hiddenRows="1" hiddenColumns="1" view="pageBreakPreview">
      <selection activeCell="D19" sqref="D19"/>
      <pageMargins left="0.75" right="0.46" top="0.4" bottom="0.47" header="0.26" footer="0.28999999999999998"/>
      <pageSetup scale="89" orientation="portrait" r:id="rId10"/>
      <headerFooter alignWithMargins="0">
        <oddFooter>&amp;R&amp;"Book Antiqua,Bold"&amp;8 Page &amp;P of &amp;N</oddFooter>
      </headerFooter>
    </customSheetView>
    <customSheetView guid="{13A93EBF-985A-49FD-9FE0-DC75D238EC8C}" showPageBreaks="1" showGridLines="0" printArea="1" hiddenRows="1" hiddenColumns="1" view="pageBreakPreview">
      <selection activeCell="B18" sqref="B18:E22"/>
      <pageMargins left="0.75" right="0.46" top="0.4" bottom="0.47" header="0.26" footer="0.28999999999999998"/>
      <pageSetup scale="89" orientation="portrait" r:id="rId11"/>
      <headerFooter alignWithMargins="0">
        <oddFooter>&amp;R&amp;"Book Antiqua,Bold"&amp;8 Page &amp;P of &amp;N</oddFooter>
      </headerFooter>
    </customSheetView>
    <customSheetView guid="{1E2D7167-D6B7-4690-9A83-BF768C4223A4}" showPageBreaks="1" showGridLines="0" printArea="1" hiddenRows="1" hiddenColumns="1" view="pageBreakPreview" topLeftCell="A11">
      <selection activeCell="C30" sqref="C30"/>
      <pageMargins left="0.75" right="0.46" top="0.4" bottom="0.47" header="0.26" footer="0.28999999999999998"/>
      <pageSetup scale="89" orientation="portrait" r:id="rId12"/>
      <headerFooter alignWithMargins="0">
        <oddFooter>&amp;R&amp;"Book Antiqua,Bold"&amp;8 Page &amp;P of &amp;N</oddFooter>
      </headerFooter>
    </customSheetView>
    <customSheetView guid="{7A88FC7A-7690-48AB-B789-172043AFADC8}" showPageBreaks="1" showGridLines="0" printArea="1" hiddenRows="1" hiddenColumns="1" view="pageBreakPreview" topLeftCell="A20">
      <selection activeCell="B18" sqref="B18"/>
      <pageMargins left="0.75" right="0.46" top="0.4" bottom="0.47" header="0.26" footer="0.28999999999999998"/>
      <pageSetup scale="89" orientation="portrait" r:id="rId13"/>
      <headerFooter alignWithMargins="0">
        <oddFooter>&amp;R&amp;"Book Antiqua,Bold"&amp;8 Page &amp;P of &amp;N</oddFooter>
      </headerFooter>
    </customSheetView>
    <customSheetView guid="{CB7CD015-9A92-451A-BEF4-2BC98E3768DD}" showPageBreaks="1" showGridLines="0" printArea="1" hiddenRows="1" hiddenColumns="1" view="pageBreakPreview" topLeftCell="A24">
      <selection activeCell="B29" sqref="B29"/>
      <pageMargins left="0.75" right="0.46" top="0.4" bottom="0.47" header="0.26" footer="0.28999999999999998"/>
      <pageSetup scale="95" orientation="portrait" r:id="rId14"/>
      <headerFooter alignWithMargins="0">
        <oddFooter>&amp;R&amp;"Book Antiqua,Bold"&amp;8 Page &amp;P of &amp;N</oddFooter>
      </headerFooter>
    </customSheetView>
    <customSheetView guid="{44C1C443-3199-4288-884A-D16AF7B2CD69}" showPageBreaks="1" showGridLines="0" printArea="1" hiddenRows="1" hiddenColumns="1" view="pageBreakPreview" topLeftCell="A16">
      <selection activeCell="B29" sqref="B29"/>
      <pageMargins left="0.75" right="0.46" top="0.4" bottom="0.47" header="0.26" footer="0.28999999999999998"/>
      <pageSetup scale="95" orientation="portrait" r:id="rId15"/>
      <headerFooter alignWithMargins="0">
        <oddFooter>&amp;R&amp;"Book Antiqua,Bold"&amp;8 Page &amp;P of &amp;N</oddFooter>
      </headerFooter>
    </customSheetView>
    <customSheetView guid="{82E8A0F5-0020-4355-95CF-28601763A783}" showPageBreaks="1" showGridLines="0" printArea="1" hiddenRows="1" hiddenColumns="1" view="pageBreakPreview" topLeftCell="A11">
      <selection activeCell="B17" sqref="B17"/>
      <rowBreaks count="1" manualBreakCount="1">
        <brk id="72" max="4" man="1"/>
      </rowBreaks>
      <pageMargins left="0.75" right="0.46" top="0.4" bottom="0.47" header="0.26" footer="0.28999999999999998"/>
      <pageSetup scale="95" orientation="portrait" r:id="rId16"/>
      <headerFooter alignWithMargins="0">
        <oddFooter>&amp;R&amp;"Book Antiqua,Bold"&amp;8 Page &amp;P of &amp;N</oddFooter>
      </headerFooter>
    </customSheetView>
    <customSheetView guid="{240327DD-375F-45D4-BA52-89AFD79FE6A1}" showPageBreaks="1" showGridLines="0" printArea="1" hiddenRows="1" hiddenColumns="1" view="pageBreakPreview" topLeftCell="A26">
      <selection activeCell="B17" sqref="B17"/>
      <rowBreaks count="1" manualBreakCount="1">
        <brk id="72" max="4" man="1"/>
      </rowBreaks>
      <pageMargins left="0.75" right="0.46" top="0.4" bottom="0.47" header="0.26" footer="0.28999999999999998"/>
      <pageSetup scale="95" orientation="portrait" r:id="rId17"/>
      <headerFooter alignWithMargins="0">
        <oddFooter>&amp;R&amp;"Book Antiqua,Bold"&amp;8 Page &amp;P of &amp;N</oddFooter>
      </headerFooter>
    </customSheetView>
    <customSheetView guid="{DC28ED1E-3E35-4094-9C2B-5C0A1C1D459C}" showGridLines="0" hiddenRows="1" hiddenColumns="1">
      <selection activeCell="E36" sqref="E36"/>
      <rowBreaks count="1" manualBreakCount="1">
        <brk id="72" max="4" man="1"/>
      </rowBreaks>
      <pageMargins left="0.75" right="0.46" top="0.4" bottom="0.47" header="0.26" footer="0.28999999999999998"/>
      <pageSetup orientation="portrait" r:id="rId18"/>
      <headerFooter alignWithMargins="0">
        <oddFooter>&amp;R&amp;"Book Antiqua,Bold"&amp;8 Page &amp;P of &amp;N</oddFooter>
      </headerFooter>
    </customSheetView>
    <customSheetView guid="{7A9EA6D6-4DDF-43D9-92E6-C6AFAD14E266}" showGridLines="0" hiddenRows="1" hiddenColumns="1" topLeftCell="A23">
      <selection activeCell="C29" sqref="C29"/>
      <rowBreaks count="1" manualBreakCount="1">
        <brk id="72" max="4" man="1"/>
      </rowBreaks>
      <pageMargins left="0.75" right="0.46" top="0.4" bottom="0.47" header="0.26" footer="0.28999999999999998"/>
      <pageSetup orientation="portrait" r:id="rId19"/>
      <headerFooter alignWithMargins="0">
        <oddFooter>&amp;R&amp;"Book Antiqua,Bold"&amp;8 Page &amp;P of &amp;N</oddFooter>
      </headerFooter>
    </customSheetView>
    <customSheetView guid="{43BCBF1E-CDCF-4541-8D79-87EDCECBC1FD}" showGridLines="0" hiddenColumns="1">
      <selection activeCell="B17" sqref="B17"/>
      <rowBreaks count="1" manualBreakCount="1">
        <brk id="70" max="4" man="1"/>
      </rowBreaks>
      <pageMargins left="0.75" right="0.46" top="0.4" bottom="0.47" header="0.26" footer="0.28999999999999998"/>
      <pageSetup orientation="portrait" r:id="rId20"/>
      <headerFooter alignWithMargins="0">
        <oddFooter>&amp;R&amp;"Book Antiqua,Bold"&amp;8 Page &amp;P of &amp;N</oddFooter>
      </headerFooter>
    </customSheetView>
    <customSheetView guid="{ECEBABD0-566A-41C4-AA9A-38EA30EFEDA8}" showPageBreaks="1" showGridLines="0" printArea="1" showRuler="0" topLeftCell="A13">
      <selection activeCell="H26" sqref="H26:H27"/>
      <pageMargins left="0.75" right="0.63" top="0.55000000000000004" bottom="0.64" header="0.34" footer="0.38"/>
      <pageSetup scale="95" orientation="portrait" r:id="rId21"/>
      <headerFooter alignWithMargins="0">
        <oddFooter>&amp;L&amp;8Tower Package-TW03, TL associated with Phase-I Generation Project in Orissa (Part-C)&amp;R&amp;"Book Antiqua,Bold"&amp;8Attachment-3(JV) TW03  / Page &amp;P of &amp;N</oddFooter>
      </headerFooter>
    </customSheetView>
    <customSheetView guid="{A3F641DF-CF1D-48E3-AFDC-E52726A449CB}" showRuler="0">
      <selection activeCell="B18" sqref="B18"/>
      <pageMargins left="0.75" right="0.51" top="0.49" bottom="0.55000000000000004" header="0.34" footer="0.28999999999999998"/>
      <pageSetup orientation="portrait" r:id="rId22"/>
      <headerFooter alignWithMargins="0">
        <oddFooter>&amp;L&amp;8Tower Package-P238-TW04, TL associated with Phase-I Generation Project in Orissa (Part-C)&amp;R&amp;"Book Antiqua,Bold"&amp;8Attachment-5 TW04  / Page &amp;P of &amp;N</oddFooter>
      </headerFooter>
    </customSheetView>
    <customSheetView guid="{8E7B022F-1113-4BA2-B2BA-8EDBE02A2557}" showPageBreaks="1" showGridLines="0" printArea="1" showRuler="0">
      <selection activeCell="B17" sqref="B17"/>
      <rowBreaks count="2" manualBreakCount="2">
        <brk id="32" max="4" man="1"/>
        <brk id="69" max="4" man="1"/>
      </rowBreaks>
      <pageMargins left="0.75" right="0.46" top="0.57999999999999996" bottom="0.6" header="0.34" footer="0.35"/>
      <pageSetup orientation="portrait" r:id="rId23"/>
      <headerFooter alignWithMargins="0">
        <oddFooter>&amp;L&amp;8Tower Package-TW05, TL associated with Phase-I Generation Project in Orissa (Part-C)&amp;R&amp;"Book Antiqua,Bold"&amp;8 Page &amp;P of &amp;N</oddFooter>
      </headerFooter>
    </customSheetView>
    <customSheetView guid="{CD4CA1A8-824A-452F-BDBA-32A47C1B3013}" showGridLines="0" hiddenColumns="1">
      <selection activeCell="B17" sqref="B17"/>
      <rowBreaks count="1" manualBreakCount="1">
        <brk id="70" max="4" man="1"/>
      </rowBreaks>
      <pageMargins left="0.75" right="0.46" top="0.4" bottom="0.47" header="0.26" footer="0.28999999999999998"/>
      <pageSetup orientation="portrait" r:id="rId24"/>
      <headerFooter alignWithMargins="0">
        <oddFooter>&amp;R&amp;"Book Antiqua,Bold"&amp;8 Page &amp;P of &amp;N</oddFooter>
      </headerFooter>
    </customSheetView>
    <customSheetView guid="{494F6778-23FE-4AAC-B37D-6C7543FC13B9}" showGridLines="0" hiddenColumns="1" topLeftCell="A13">
      <selection activeCell="B28" sqref="B28"/>
      <rowBreaks count="1" manualBreakCount="1">
        <brk id="70" max="4" man="1"/>
      </rowBreaks>
      <pageMargins left="0.75" right="0.46" top="0.4" bottom="0.47" header="0.26" footer="0.28999999999999998"/>
      <pageSetup orientation="portrait" r:id="rId25"/>
      <headerFooter alignWithMargins="0">
        <oddFooter>&amp;R&amp;"Book Antiqua,Bold"&amp;8 Page &amp;P of &amp;N</oddFooter>
      </headerFooter>
    </customSheetView>
    <customSheetView guid="{F9FE2C60-2849-4C32-B532-2B1A89FFA9CD}" showGridLines="0" hiddenRows="1" hiddenColumns="1" topLeftCell="A11">
      <selection activeCell="B17" sqref="B17"/>
      <rowBreaks count="1" manualBreakCount="1">
        <brk id="72" max="4" man="1"/>
      </rowBreaks>
      <pageMargins left="0.75" right="0.46" top="0.4" bottom="0.47" header="0.26" footer="0.28999999999999998"/>
      <pageSetup orientation="portrait" r:id="rId26"/>
      <headerFooter alignWithMargins="0">
        <oddFooter>&amp;R&amp;"Book Antiqua,Bold"&amp;8 Page &amp;P of &amp;N</oddFooter>
      </headerFooter>
    </customSheetView>
    <customSheetView guid="{FE4EC9C4-31B9-4D40-8323-5B16C3BC840F}" showPageBreaks="1" showGridLines="0" printArea="1" hiddenRows="1" hiddenColumns="1" view="pageBreakPreview">
      <selection activeCell="B17" sqref="B17"/>
      <rowBreaks count="1" manualBreakCount="1">
        <brk id="72" max="4" man="1"/>
      </rowBreaks>
      <pageMargins left="0.75" right="0.46" top="0.4" bottom="0.47" header="0.26" footer="0.28999999999999998"/>
      <pageSetup scale="95" orientation="portrait" r:id="rId27"/>
      <headerFooter alignWithMargins="0">
        <oddFooter>&amp;R&amp;"Book Antiqua,Bold"&amp;8 Page &amp;P of &amp;N</oddFooter>
      </headerFooter>
    </customSheetView>
    <customSheetView guid="{82C64B11-1F50-45B5-B7BB-9F1DC733C833}" showPageBreaks="1" showGridLines="0" printArea="1" hiddenRows="1" hiddenColumns="1" view="pageBreakPreview" topLeftCell="A17">
      <selection activeCell="C22" sqref="C22"/>
      <pageMargins left="0.75" right="0.46" top="0.4" bottom="0.47" header="0.26" footer="0.28999999999999998"/>
      <pageSetup scale="95" orientation="portrait" r:id="rId28"/>
      <headerFooter alignWithMargins="0">
        <oddFooter>&amp;R&amp;"Book Antiqua,Bold"&amp;8 Page &amp;P of &amp;N</oddFooter>
      </headerFooter>
    </customSheetView>
    <customSheetView guid="{CFBF18EC-8277-4311-991B-395AF21BB33B}" showPageBreaks="1" showGridLines="0" printArea="1" hiddenRows="1" hiddenColumns="1" view="pageBreakPreview" topLeftCell="A11">
      <selection activeCell="C30" sqref="C30"/>
      <pageMargins left="0.75" right="0.46" top="0.4" bottom="0.47" header="0.26" footer="0.28999999999999998"/>
      <pageSetup scale="89" orientation="portrait" r:id="rId29"/>
      <headerFooter alignWithMargins="0">
        <oddFooter>&amp;R&amp;"Book Antiqua,Bold"&amp;8 Page &amp;P of &amp;N</oddFooter>
      </headerFooter>
    </customSheetView>
    <customSheetView guid="{AA750348-930C-43DE-ADD0-8D60980F5013}" showPageBreaks="1" showGridLines="0" printArea="1" hiddenRows="1" hiddenColumns="1" view="pageBreakPreview" topLeftCell="A11">
      <selection activeCell="C30" sqref="C30"/>
      <pageMargins left="0.75" right="0.46" top="0.4" bottom="0.47" header="0.26" footer="0.28999999999999998"/>
      <pageSetup scale="89" orientation="portrait" r:id="rId30"/>
      <headerFooter alignWithMargins="0">
        <oddFooter>&amp;R&amp;"Book Antiqua,Bold"&amp;8 Page &amp;P of &amp;N</oddFooter>
      </headerFooter>
    </customSheetView>
    <customSheetView guid="{14C32814-5A59-4863-9FB1-822FBB75D7D1}" showPageBreaks="1" showGridLines="0" printArea="1" hiddenRows="1" hiddenColumns="1" view="pageBreakPreview" topLeftCell="A7">
      <selection activeCell="B29" sqref="B29"/>
      <pageMargins left="0.75" right="0.46" top="0.4" bottom="0.47" header="0.26" footer="0.28999999999999998"/>
      <pageSetup scale="89" orientation="portrait" r:id="rId31"/>
      <headerFooter alignWithMargins="0">
        <oddFooter>&amp;R&amp;"Book Antiqua,Bold"&amp;8 Page &amp;P of &amp;N</oddFooter>
      </headerFooter>
    </customSheetView>
    <customSheetView guid="{1F125E51-1799-42D0-B41E-DC039BB17D59}" showPageBreaks="1" showGridLines="0" printArea="1" hiddenRows="1" hiddenColumns="1" view="pageBreakPreview" topLeftCell="A8">
      <selection activeCell="B18" sqref="B18"/>
      <pageMargins left="0.75" right="0.46" top="0.4" bottom="0.47" header="0.26" footer="0.28999999999999998"/>
      <pageSetup scale="89" orientation="portrait" r:id="rId32"/>
      <headerFooter alignWithMargins="0">
        <oddFooter>&amp;R&amp;"Book Antiqua,Bold"&amp;8 Page &amp;P of &amp;N</oddFooter>
      </headerFooter>
    </customSheetView>
    <customSheetView guid="{77353208-2D17-4D2E-ADE3-4F168F350B73}" showPageBreaks="1" showGridLines="0" printArea="1" hiddenColumns="1" view="pageBreakPreview">
      <selection activeCell="B18" sqref="B18"/>
      <pageMargins left="0.75" right="0.46" top="0.4" bottom="0.47" header="0.26" footer="0.28999999999999998"/>
      <pageSetup scale="89" orientation="portrait" r:id="rId33"/>
      <headerFooter alignWithMargins="0">
        <oddFooter>&amp;R&amp;"Book Antiqua,Bold"&amp;8 Page &amp;P of &amp;N</oddFooter>
      </headerFooter>
    </customSheetView>
    <customSheetView guid="{010B040B-83D1-42E5-9354-A9BE9113BDAC}" showPageBreaks="1" showGridLines="0" printArea="1" hiddenColumns="1" view="pageBreakPreview" topLeftCell="A4">
      <selection activeCell="D21" sqref="D21"/>
      <pageMargins left="0.75" right="0.46" top="0.4" bottom="0.47" header="0.26" footer="0.28999999999999998"/>
      <pageSetup scale="89" orientation="portrait" r:id="rId34"/>
      <headerFooter alignWithMargins="0">
        <oddFooter>&amp;R&amp;"Book Antiqua,Bold"&amp;8 Page &amp;P of &amp;N</oddFooter>
      </headerFooter>
    </customSheetView>
    <customSheetView guid="{FC200EB0-6614-47DB-96CE-7610471486D9}" showPageBreaks="1" showGridLines="0" printArea="1" hiddenColumns="1" view="pageBreakPreview" topLeftCell="A10">
      <selection activeCell="B18" sqref="B18"/>
      <pageMargins left="0.75" right="0.46" top="0.4" bottom="0.47" header="0.26" footer="0.28999999999999998"/>
      <pageSetup scale="89" orientation="portrait" r:id="rId35"/>
      <headerFooter alignWithMargins="0">
        <oddFooter>&amp;R&amp;"Book Antiqua,Bold"&amp;8 Page &amp;P of &amp;N</oddFooter>
      </headerFooter>
    </customSheetView>
    <customSheetView guid="{35C772BD-8F05-4A18-BEC8-6AF744E22539}" showPageBreaks="1" showGridLines="0" printArea="1" hiddenColumns="1" view="pageBreakPreview">
      <selection activeCell="B18" sqref="B18"/>
      <pageMargins left="0.75" right="0.46" top="0.4" bottom="0.47" header="0.26" footer="0.28999999999999998"/>
      <pageSetup scale="89" orientation="portrait" r:id="rId36"/>
      <headerFooter alignWithMargins="0">
        <oddFooter>&amp;R&amp;"Book Antiqua,Bold"&amp;8 Page &amp;P of &amp;N</oddFooter>
      </headerFooter>
    </customSheetView>
    <customSheetView guid="{FADCBE67-C557-4BB1-9129-D4D2EFCC4742}" showPageBreaks="1" showGridLines="0" printArea="1" hiddenColumns="1" view="pageBreakPreview" topLeftCell="A10">
      <selection activeCell="B18" sqref="B18"/>
      <pageMargins left="0.75" right="0.46" top="0.4" bottom="0.47" header="0.26" footer="0.28999999999999998"/>
      <pageSetup scale="89" orientation="portrait" r:id="rId37"/>
      <headerFooter alignWithMargins="0">
        <oddFooter>&amp;R&amp;"Book Antiqua,Bold"&amp;8 Page &amp;P of &amp;N</oddFooter>
      </headerFooter>
    </customSheetView>
    <customSheetView guid="{E1B28BB1-ED8F-4C22-9AA1-AB162FCA7917}" showPageBreaks="1" showGridLines="0" printArea="1" hiddenColumns="1" view="pageBreakPreview">
      <selection activeCell="B18" sqref="B18"/>
      <pageMargins left="0.75" right="0.46" top="0.4" bottom="0.47" header="0.26" footer="0.28999999999999998"/>
      <pageSetup scale="89" orientation="portrait" r:id="rId38"/>
      <headerFooter alignWithMargins="0">
        <oddFooter>&amp;R&amp;"Book Antiqua,Bold"&amp;8 Page &amp;P of &amp;N</oddFooter>
      </headerFooter>
    </customSheetView>
  </customSheetViews>
  <mergeCells count="13">
    <mergeCell ref="A23:E24"/>
    <mergeCell ref="A15:E15"/>
    <mergeCell ref="A16:A17"/>
    <mergeCell ref="B16:B17"/>
    <mergeCell ref="C16:C17"/>
    <mergeCell ref="D16:E16"/>
    <mergeCell ref="B11:C11"/>
    <mergeCell ref="B12:C12"/>
    <mergeCell ref="A3:E3"/>
    <mergeCell ref="A5:E5"/>
    <mergeCell ref="B9:C9"/>
    <mergeCell ref="B10:C10"/>
    <mergeCell ref="A8:C8"/>
  </mergeCells>
  <phoneticPr fontId="6" type="noConversion"/>
  <pageMargins left="0.75" right="0.46" top="0.4" bottom="0.47" header="0.26" footer="0.28999999999999998"/>
  <pageSetup scale="89" orientation="portrait" r:id="rId39"/>
  <headerFooter alignWithMargins="0">
    <oddFooter>&amp;R&amp;"Book Antiqua,Bold"&amp;8 Page &amp;P of &amp;N</oddFooter>
  </headerFooter>
  <drawing r:id="rId40"/>
  <legacyDrawing r:id="rId41"/>
  <mc:AlternateContent xmlns:mc="http://schemas.openxmlformats.org/markup-compatibility/2006">
    <mc:Choice Requires="x14">
      <controls>
        <mc:AlternateContent xmlns:mc="http://schemas.openxmlformats.org/markup-compatibility/2006">
          <mc:Choice Requires="x14">
            <control shapeId="9235" r:id="rId42" name="Check Box 19">
              <controlPr defaultSize="0" print="0" autoFill="0" autoLine="0" autoPict="0">
                <anchor moveWithCells="1">
                  <from>
                    <xdr:col>4</xdr:col>
                    <xdr:colOff>914400</xdr:colOff>
                    <xdr:row>24</xdr:row>
                    <xdr:rowOff>0</xdr:rowOff>
                  </from>
                  <to>
                    <xdr:col>4</xdr:col>
                    <xdr:colOff>1219200</xdr:colOff>
                    <xdr:row>25</xdr:row>
                    <xdr:rowOff>133350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7f0250f-20fd-4664-9799-98208606b2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912867EF250B4C8CA4ADE9FC7AAEDC" ma:contentTypeVersion="16" ma:contentTypeDescription="Create a new document." ma:contentTypeScope="" ma:versionID="b0497abb8e1be9913ee231a81b9896ec">
  <xsd:schema xmlns:xsd="http://www.w3.org/2001/XMLSchema" xmlns:xs="http://www.w3.org/2001/XMLSchema" xmlns:p="http://schemas.microsoft.com/office/2006/metadata/properties" xmlns:ns3="67f0250f-20fd-4664-9799-98208606b2a8" xmlns:ns4="ea9ce067-29e2-4393-a96e-4e9245bbd76a" targetNamespace="http://schemas.microsoft.com/office/2006/metadata/properties" ma:root="true" ma:fieldsID="0d73b2efdac4d2697bf0149862badb6a" ns3:_="" ns4:_="">
    <xsd:import namespace="67f0250f-20fd-4664-9799-98208606b2a8"/>
    <xsd:import namespace="ea9ce067-29e2-4393-a96e-4e9245bbd76a"/>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SystemTag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0250f-20fd-4664-9799-98208606b2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9ce067-29e2-4393-a96e-4e9245bbd76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9D64AB-22BE-4273-A005-034008B94D96}">
  <ds:schemaRefs>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http://purl.org/dc/terms/"/>
    <ds:schemaRef ds:uri="http://schemas.microsoft.com/office/infopath/2007/PartnerControls"/>
    <ds:schemaRef ds:uri="ea9ce067-29e2-4393-a96e-4e9245bbd76a"/>
    <ds:schemaRef ds:uri="67f0250f-20fd-4664-9799-98208606b2a8"/>
    <ds:schemaRef ds:uri="http://schemas.microsoft.com/office/2006/metadata/properties"/>
  </ds:schemaRefs>
</ds:datastoreItem>
</file>

<file path=customXml/itemProps2.xml><?xml version="1.0" encoding="utf-8"?>
<ds:datastoreItem xmlns:ds="http://schemas.openxmlformats.org/officeDocument/2006/customXml" ds:itemID="{CD6F8263-207E-4CDC-8BD1-252E63B24B7B}">
  <ds:schemaRefs>
    <ds:schemaRef ds:uri="http://schemas.microsoft.com/sharepoint/v3/contenttype/forms"/>
  </ds:schemaRefs>
</ds:datastoreItem>
</file>

<file path=customXml/itemProps3.xml><?xml version="1.0" encoding="utf-8"?>
<ds:datastoreItem xmlns:ds="http://schemas.openxmlformats.org/officeDocument/2006/customXml" ds:itemID="{7C71A5A2-C4A1-4ED9-8BD8-5996BC0BB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0250f-20fd-4664-9799-98208606b2a8"/>
    <ds:schemaRef ds:uri="ea9ce067-29e2-4393-a96e-4e9245bbd7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47</vt:i4>
      </vt:variant>
    </vt:vector>
  </HeadingPairs>
  <TitlesOfParts>
    <vt:vector size="77" baseType="lpstr">
      <vt:lpstr>Basic</vt:lpstr>
      <vt:lpstr>Cover</vt:lpstr>
      <vt:lpstr>Names of Bidder</vt:lpstr>
      <vt:lpstr>Attach 3(JV)</vt:lpstr>
      <vt:lpstr>Attach-3 (QR)</vt:lpstr>
      <vt:lpstr>Attach 4</vt:lpstr>
      <vt:lpstr>Attach 4 (A)</vt:lpstr>
      <vt:lpstr>Attach 4 (B)</vt:lpstr>
      <vt:lpstr>Attach 5</vt:lpstr>
      <vt:lpstr>Attach 5A</vt:lpstr>
      <vt:lpstr>Attach 5B</vt:lpstr>
      <vt:lpstr>Attach 6</vt:lpstr>
      <vt:lpstr>Attach 7</vt:lpstr>
      <vt:lpstr>Attach 9</vt:lpstr>
      <vt:lpstr>Attach 10</vt:lpstr>
      <vt:lpstr>Attach 11</vt:lpstr>
      <vt:lpstr>Attach 12</vt:lpstr>
      <vt:lpstr>Attach 13</vt:lpstr>
      <vt:lpstr>Attach 14</vt:lpstr>
      <vt:lpstr>Attach 14-IP</vt:lpstr>
      <vt:lpstr>Attach 15</vt:lpstr>
      <vt:lpstr>Attach 16</vt:lpstr>
      <vt:lpstr>Attach 17</vt:lpstr>
      <vt:lpstr>Attach 18</vt:lpstr>
      <vt:lpstr>Attach_18</vt:lpstr>
      <vt:lpstr>Attach-20</vt:lpstr>
      <vt:lpstr>Attach 25</vt:lpstr>
      <vt:lpstr>Bid Form 1st Envelope </vt:lpstr>
      <vt:lpstr>N to W</vt:lpstr>
      <vt:lpstr>Sheet1</vt:lpstr>
      <vt:lpstr>'Attach-3 (QR)'!BL2A</vt:lpstr>
      <vt:lpstr>'Attach-3 (QR)'!BL2AA</vt:lpstr>
      <vt:lpstr>'Attach-3 (QR)'!BL2B</vt:lpstr>
      <vt:lpstr>'Attach-3 (QR)'!BL2C</vt:lpstr>
      <vt:lpstr>'Attach-3 (QR)'!BL3A</vt:lpstr>
      <vt:lpstr>'Attach-3 (QR)'!BL3B</vt:lpstr>
      <vt:lpstr>'Attach-3 (QR)'!BL3C</vt:lpstr>
      <vt:lpstr>'Attach-3 (QR)'!BL4A</vt:lpstr>
      <vt:lpstr>'Attach-3 (QR)'!BL4B</vt:lpstr>
      <vt:lpstr>'Attach-3 (QR)'!BL4C</vt:lpstr>
      <vt:lpstr>'Attach-3 (QR)'!BL5A</vt:lpstr>
      <vt:lpstr>'Attach-3 (QR)'!BL5B</vt:lpstr>
      <vt:lpstr>'Attach-3 (QR)'!BL5C</vt:lpstr>
      <vt:lpstr>'Attach-3 (QR)'!PATHAR1</vt:lpstr>
      <vt:lpstr>'Attach-3 (QR)'!PATHAR2</vt:lpstr>
      <vt:lpstr>'Attach-3 (QR)'!PATHAR3</vt:lpstr>
      <vt:lpstr>'Attach-3 (QR)'!PATHJVPR1</vt:lpstr>
      <vt:lpstr>'Attach-3 (QR)'!PATHJVPR2</vt:lpstr>
      <vt:lpstr>'Attach-3 (QR)'!PATHLP1</vt:lpstr>
      <vt:lpstr>'Attach-3 (QR)'!PATHPR1</vt:lpstr>
      <vt:lpstr>'Attach 10'!Print_Area</vt:lpstr>
      <vt:lpstr>'Attach 11'!Print_Area</vt:lpstr>
      <vt:lpstr>'Attach 12'!Print_Area</vt:lpstr>
      <vt:lpstr>'Attach 13'!Print_Area</vt:lpstr>
      <vt:lpstr>'Attach 14'!Print_Area</vt:lpstr>
      <vt:lpstr>'Attach 14-IP'!Print_Area</vt:lpstr>
      <vt:lpstr>'Attach 15'!Print_Area</vt:lpstr>
      <vt:lpstr>'Attach 16'!Print_Area</vt:lpstr>
      <vt:lpstr>'Attach 17'!Print_Area</vt:lpstr>
      <vt:lpstr>'Attach 18'!Print_Area</vt:lpstr>
      <vt:lpstr>'Attach 25'!Print_Area</vt:lpstr>
      <vt:lpstr>'Attach 3(JV)'!Print_Area</vt:lpstr>
      <vt:lpstr>'Attach 4'!Print_Area</vt:lpstr>
      <vt:lpstr>'Attach 4 (A)'!Print_Area</vt:lpstr>
      <vt:lpstr>'Attach 4 (B)'!Print_Area</vt:lpstr>
      <vt:lpstr>'Attach 5'!Print_Area</vt:lpstr>
      <vt:lpstr>'Attach 5A'!Print_Area</vt:lpstr>
      <vt:lpstr>'Attach 5B'!Print_Area</vt:lpstr>
      <vt:lpstr>'Attach 6'!Print_Area</vt:lpstr>
      <vt:lpstr>'Attach 7'!Print_Area</vt:lpstr>
      <vt:lpstr>'Attach 9'!Print_Area</vt:lpstr>
      <vt:lpstr>Attach_18!Print_Area</vt:lpstr>
      <vt:lpstr>'Attach-20'!Print_Area</vt:lpstr>
      <vt:lpstr>'Attach-3 (QR)'!Print_Area</vt:lpstr>
      <vt:lpstr>'Bid Form 1st Envelope '!Print_Area</vt:lpstr>
      <vt:lpstr>Cover!Print_Area</vt:lpstr>
      <vt:lpstr>'Names of Bidder'!Print_Area</vt:lpstr>
    </vt:vector>
  </TitlesOfParts>
  <Company>pgcil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20074</dc:creator>
  <cp:lastModifiedBy>Chandra Kr Kamat {चंद्र कुमार कामत}</cp:lastModifiedBy>
  <cp:lastPrinted>2021-07-29T10:29:49Z</cp:lastPrinted>
  <dcterms:created xsi:type="dcterms:W3CDTF">2010-09-27T08:09:01Z</dcterms:created>
  <dcterms:modified xsi:type="dcterms:W3CDTF">2026-07-03T10:56:39Z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0x0101005C912867EF250B4C8CA4ADE9FC7AAEDC</vt:lpwstr>
  </property>
  <property fmtid="{D5CDD505-2E9C-101B-9397-08002B2CF9AE}" pid="3" name="MSIP_Label_530f7a04-6a83-4344-ab32-77c336beebec_Enabled">
    <vt:lpwstr>true</vt:lpwstr>
  </property>
  <property fmtid="{D5CDD505-2E9C-101B-9397-08002B2CF9AE}" pid="4" name="MSIP_Label_530f7a04-6a83-4344-ab32-77c336beebec_SetDate">
    <vt:lpwstr>2025-12-26T10:25:09Z</vt:lpwstr>
  </property>
  <property fmtid="{D5CDD505-2E9C-101B-9397-08002B2CF9AE}" pid="5" name="MSIP_Label_530f7a04-6a83-4344-ab32-77c336beebec_Method">
    <vt:lpwstr>Privileged</vt:lpwstr>
  </property>
  <property fmtid="{D5CDD505-2E9C-101B-9397-08002B2CF9AE}" pid="6" name="MSIP_Label_530f7a04-6a83-4344-ab32-77c336beebec_Name">
    <vt:lpwstr>Public-IT</vt:lpwstr>
  </property>
  <property fmtid="{D5CDD505-2E9C-101B-9397-08002B2CF9AE}" pid="7" name="MSIP_Label_530f7a04-6a83-4344-ab32-77c336beebec_SiteId">
    <vt:lpwstr>7048075c-52c2-4a40-8e7c-5c5a5573c87f</vt:lpwstr>
  </property>
  <property fmtid="{D5CDD505-2E9C-101B-9397-08002B2CF9AE}" pid="8" name="MSIP_Label_530f7a04-6a83-4344-ab32-77c336beebec_ActionId">
    <vt:lpwstr>d7b9f7a2-9b87-4466-a69b-c4389b7b56f3</vt:lpwstr>
  </property>
  <property fmtid="{D5CDD505-2E9C-101B-9397-08002B2CF9AE}" pid="9" name="MSIP_Label_530f7a04-6a83-4344-ab32-77c336beebec_ContentBits">
    <vt:lpwstr>0</vt:lpwstr>
  </property>
  <property fmtid="{D5CDD505-2E9C-101B-9397-08002B2CF9AE}" pid="10" name="MSIP_Label_530f7a04-6a83-4344-ab32-77c336beebec_Tag">
    <vt:lpwstr>10, 0, 1, 1</vt:lpwstr>
  </property>
</Properties>
</file>