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powergrid1989-my.sharepoint.com/personal/ccdrive2_powergrid_in/Documents/MM/Group-2/Suneel/G2 Group/2. PRANIT/Lift-MP Hall/NIT/"/>
    </mc:Choice>
  </mc:AlternateContent>
  <xr:revisionPtr revIDLastSave="46" documentId="8_{E8D48316-E22B-49B5-A0FA-27DE82DA59FE}" xr6:coauthVersionLast="47" xr6:coauthVersionMax="47" xr10:uidLastSave="{58ABC6A3-0EAD-4C7C-855D-3DD53AC4CC2C}"/>
  <bookViews>
    <workbookView xWindow="-120" yWindow="-120" windowWidth="29040" windowHeight="15720" xr2:uid="{649C3D53-DD0C-4F14-8026-FA49D4F2CB1A}"/>
  </bookViews>
  <sheets>
    <sheet name="BOQ"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6" i="2" l="1"/>
  <c r="F76" i="2"/>
  <c r="I76" i="2"/>
  <c r="F175" i="2"/>
  <c r="F207" i="2" s="1"/>
  <c r="F159" i="2" l="1"/>
  <c r="H159" i="2" s="1"/>
  <c r="I159" i="2" s="1"/>
  <c r="F160" i="2"/>
  <c r="H160" i="2" s="1"/>
  <c r="I160" i="2" s="1"/>
  <c r="F162" i="2"/>
  <c r="H162" i="2" s="1"/>
  <c r="I162" i="2" s="1"/>
  <c r="F163" i="2"/>
  <c r="H163" i="2" s="1"/>
  <c r="I163" i="2" s="1"/>
  <c r="F164" i="2"/>
  <c r="H164" i="2" s="1"/>
  <c r="I164" i="2" s="1"/>
  <c r="F166" i="2"/>
  <c r="H166" i="2" s="1"/>
  <c r="I166" i="2" s="1"/>
  <c r="F167" i="2"/>
  <c r="H167" i="2" s="1"/>
  <c r="I167" i="2" s="1"/>
  <c r="F168" i="2"/>
  <c r="H168" i="2" s="1"/>
  <c r="I168" i="2" s="1"/>
  <c r="F169" i="2"/>
  <c r="H169" i="2" s="1"/>
  <c r="I169" i="2" s="1"/>
  <c r="F170" i="2"/>
  <c r="H170" i="2" s="1"/>
  <c r="I170" i="2" s="1"/>
  <c r="F174" i="2"/>
  <c r="H174" i="2" s="1"/>
  <c r="I174" i="2" s="1"/>
  <c r="H175" i="2"/>
  <c r="H176" i="2"/>
  <c r="I176" i="2" s="1"/>
  <c r="H177" i="2"/>
  <c r="I177" i="2" s="1"/>
  <c r="H178" i="2"/>
  <c r="I178" i="2" s="1"/>
  <c r="H179" i="2"/>
  <c r="I179" i="2" s="1"/>
  <c r="H180" i="2"/>
  <c r="I180" i="2" s="1"/>
  <c r="H181" i="2"/>
  <c r="I181" i="2" s="1"/>
  <c r="H182" i="2"/>
  <c r="I182" i="2" s="1"/>
  <c r="H183" i="2"/>
  <c r="I183" i="2" s="1"/>
  <c r="H184" i="2"/>
  <c r="I184" i="2" s="1"/>
  <c r="H185" i="2"/>
  <c r="I185" i="2" s="1"/>
  <c r="H186" i="2"/>
  <c r="I186" i="2" s="1"/>
  <c r="H187" i="2"/>
  <c r="I187" i="2" s="1"/>
  <c r="H188" i="2"/>
  <c r="I188" i="2" s="1"/>
  <c r="H189" i="2"/>
  <c r="I189" i="2" s="1"/>
  <c r="H190" i="2"/>
  <c r="I190" i="2" s="1"/>
  <c r="H191" i="2"/>
  <c r="I191" i="2" s="1"/>
  <c r="F33" i="2"/>
  <c r="H33" i="2" s="1"/>
  <c r="I33" i="2" s="1"/>
  <c r="F34" i="2"/>
  <c r="H34" i="2" s="1"/>
  <c r="I34" i="2" s="1"/>
  <c r="F35" i="2"/>
  <c r="H35" i="2" s="1"/>
  <c r="I35" i="2" s="1"/>
  <c r="F36" i="2"/>
  <c r="H36" i="2" s="1"/>
  <c r="I36" i="2" s="1"/>
  <c r="F37" i="2"/>
  <c r="H37" i="2" s="1"/>
  <c r="I37" i="2" s="1"/>
  <c r="F38" i="2"/>
  <c r="H38" i="2" s="1"/>
  <c r="I38" i="2" s="1"/>
  <c r="F40" i="2"/>
  <c r="H40" i="2" s="1"/>
  <c r="I40" i="2" s="1"/>
  <c r="F42" i="2"/>
  <c r="H42" i="2" s="1"/>
  <c r="I42" i="2" s="1"/>
  <c r="F44" i="2"/>
  <c r="H44" i="2" s="1"/>
  <c r="I44" i="2" s="1"/>
  <c r="F47" i="2"/>
  <c r="H47" i="2" s="1"/>
  <c r="I47" i="2" s="1"/>
  <c r="F49" i="2"/>
  <c r="H49" i="2" s="1"/>
  <c r="I49" i="2" s="1"/>
  <c r="F52" i="2"/>
  <c r="H52" i="2" s="1"/>
  <c r="I52" i="2" s="1"/>
  <c r="F54" i="2"/>
  <c r="H54" i="2" s="1"/>
  <c r="I54" i="2" s="1"/>
  <c r="F56" i="2"/>
  <c r="H56" i="2" s="1"/>
  <c r="I56" i="2" s="1"/>
  <c r="F58" i="2"/>
  <c r="H58" i="2" s="1"/>
  <c r="I58" i="2" s="1"/>
  <c r="F59" i="2"/>
  <c r="H59" i="2" s="1"/>
  <c r="I59" i="2" s="1"/>
  <c r="F65" i="2"/>
  <c r="H65" i="2" s="1"/>
  <c r="I65" i="2" s="1"/>
  <c r="I66" i="2" s="1"/>
  <c r="F68" i="2"/>
  <c r="H68" i="2" s="1"/>
  <c r="I68" i="2" s="1"/>
  <c r="F70" i="2"/>
  <c r="H70" i="2" s="1"/>
  <c r="I70" i="2" s="1"/>
  <c r="F72" i="2"/>
  <c r="H72" i="2" s="1"/>
  <c r="I72" i="2" s="1"/>
  <c r="F74" i="2"/>
  <c r="H74" i="2" s="1"/>
  <c r="I74" i="2" s="1"/>
  <c r="F75" i="2"/>
  <c r="H75" i="2" s="1"/>
  <c r="I75" i="2" s="1"/>
  <c r="F78" i="2"/>
  <c r="H78" i="2" s="1"/>
  <c r="I78" i="2" s="1"/>
  <c r="F80" i="2"/>
  <c r="H80" i="2" s="1"/>
  <c r="I80" i="2" s="1"/>
  <c r="I81" i="2" s="1"/>
  <c r="F83" i="2"/>
  <c r="H83" i="2" s="1"/>
  <c r="I83" i="2" s="1"/>
  <c r="F84" i="2"/>
  <c r="H84" i="2" s="1"/>
  <c r="I84" i="2" s="1"/>
  <c r="F85" i="2"/>
  <c r="H85" i="2" s="1"/>
  <c r="I85" i="2" s="1"/>
  <c r="F88" i="2"/>
  <c r="H88" i="2" s="1"/>
  <c r="I88" i="2" s="1"/>
  <c r="F90" i="2"/>
  <c r="H90" i="2" s="1"/>
  <c r="I90" i="2" s="1"/>
  <c r="F92" i="2"/>
  <c r="H92" i="2" s="1"/>
  <c r="I92" i="2" s="1"/>
  <c r="F94" i="2"/>
  <c r="H94" i="2" s="1"/>
  <c r="I94" i="2" s="1"/>
  <c r="F96" i="2"/>
  <c r="H96" i="2" s="1"/>
  <c r="I96" i="2" s="1"/>
  <c r="F97" i="2"/>
  <c r="H97" i="2" s="1"/>
  <c r="I97" i="2" s="1"/>
  <c r="F98" i="2"/>
  <c r="H98" i="2" s="1"/>
  <c r="I98" i="2" s="1"/>
  <c r="F100" i="2"/>
  <c r="H100" i="2" s="1"/>
  <c r="I100" i="2" s="1"/>
  <c r="F102" i="2"/>
  <c r="H102" i="2" s="1"/>
  <c r="I102" i="2" s="1"/>
  <c r="F104" i="2"/>
  <c r="H104" i="2" s="1"/>
  <c r="I104" i="2" s="1"/>
  <c r="F105" i="2"/>
  <c r="H105" i="2" s="1"/>
  <c r="I105" i="2" s="1"/>
  <c r="F106" i="2"/>
  <c r="H106" i="2" s="1"/>
  <c r="I106" i="2" s="1"/>
  <c r="F109" i="2"/>
  <c r="H109" i="2" s="1"/>
  <c r="I109" i="2" s="1"/>
  <c r="F112" i="2"/>
  <c r="H112" i="2"/>
  <c r="I112" i="2" s="1"/>
  <c r="F114" i="2"/>
  <c r="H114" i="2" s="1"/>
  <c r="I114" i="2" s="1"/>
  <c r="F116" i="2"/>
  <c r="H116" i="2" s="1"/>
  <c r="I116" i="2" s="1"/>
  <c r="F118" i="2"/>
  <c r="H118" i="2" s="1"/>
  <c r="I118" i="2" s="1"/>
  <c r="F120" i="2"/>
  <c r="H120" i="2" s="1"/>
  <c r="I120" i="2" s="1"/>
  <c r="F122" i="2"/>
  <c r="H122" i="2" s="1"/>
  <c r="I122" i="2" s="1"/>
  <c r="F123" i="2"/>
  <c r="H123" i="2" s="1"/>
  <c r="I123" i="2" s="1"/>
  <c r="F124" i="2"/>
  <c r="H124" i="2" s="1"/>
  <c r="I124" i="2" s="1"/>
  <c r="F125" i="2"/>
  <c r="H125" i="2" s="1"/>
  <c r="I125" i="2" s="1"/>
  <c r="F133" i="2"/>
  <c r="H133" i="2" s="1"/>
  <c r="I133" i="2" s="1"/>
  <c r="F135" i="2"/>
  <c r="H135" i="2" s="1"/>
  <c r="I135" i="2" s="1"/>
  <c r="F136" i="2"/>
  <c r="H136" i="2" s="1"/>
  <c r="I136" i="2" s="1"/>
  <c r="F140" i="2"/>
  <c r="H140" i="2" s="1"/>
  <c r="I140" i="2" s="1"/>
  <c r="F141" i="2"/>
  <c r="H141" i="2" s="1"/>
  <c r="I141" i="2" s="1"/>
  <c r="F143" i="2"/>
  <c r="H143" i="2" s="1"/>
  <c r="I143" i="2" s="1"/>
  <c r="F144" i="2"/>
  <c r="H144" i="2" s="1"/>
  <c r="I144" i="2" s="1"/>
  <c r="F147" i="2"/>
  <c r="H147" i="2" s="1"/>
  <c r="I147" i="2" s="1"/>
  <c r="F149" i="2"/>
  <c r="H149" i="2" s="1"/>
  <c r="I149" i="2" s="1"/>
  <c r="F150" i="2"/>
  <c r="H150" i="2" s="1"/>
  <c r="I150" i="2" s="1"/>
  <c r="F151" i="2"/>
  <c r="H151" i="2" s="1"/>
  <c r="I151" i="2" s="1"/>
  <c r="F152" i="2"/>
  <c r="H152" i="2" s="1"/>
  <c r="I152" i="2" s="1"/>
  <c r="F154" i="2"/>
  <c r="H154" i="2" s="1"/>
  <c r="I154" i="2" s="1"/>
  <c r="F156" i="2"/>
  <c r="H156" i="2" s="1"/>
  <c r="I156" i="2" s="1"/>
  <c r="F157" i="2"/>
  <c r="H157" i="2" s="1"/>
  <c r="I157" i="2" s="1"/>
  <c r="H192" i="2"/>
  <c r="I192" i="2" s="1"/>
  <c r="H193" i="2"/>
  <c r="I193" i="2" s="1"/>
  <c r="H194" i="2"/>
  <c r="I194" i="2" s="1"/>
  <c r="H195" i="2"/>
  <c r="I195" i="2" s="1"/>
  <c r="H196" i="2"/>
  <c r="I196" i="2" s="1"/>
  <c r="H197" i="2"/>
  <c r="I197" i="2" s="1"/>
  <c r="H198" i="2"/>
  <c r="I198" i="2" s="1"/>
  <c r="H199" i="2"/>
  <c r="I199" i="2" s="1"/>
  <c r="H200" i="2"/>
  <c r="I200" i="2" s="1"/>
  <c r="H201" i="2"/>
  <c r="I201" i="2" s="1"/>
  <c r="H202" i="2"/>
  <c r="I202" i="2" s="1"/>
  <c r="H203" i="2"/>
  <c r="I203" i="2" s="1"/>
  <c r="H204" i="2"/>
  <c r="I204" i="2" s="1"/>
  <c r="H205" i="2"/>
  <c r="I205" i="2" s="1"/>
  <c r="H206" i="2"/>
  <c r="I206" i="2" s="1"/>
  <c r="F28" i="2"/>
  <c r="H28" i="2" s="1"/>
  <c r="I28" i="2" s="1"/>
  <c r="F27" i="2"/>
  <c r="H27" i="2" s="1"/>
  <c r="I27" i="2" s="1"/>
  <c r="F26" i="2"/>
  <c r="H26" i="2" s="1"/>
  <c r="I26" i="2" s="1"/>
  <c r="F25" i="2"/>
  <c r="F16" i="2"/>
  <c r="H16" i="2" s="1"/>
  <c r="I16" i="2" s="1"/>
  <c r="F12" i="2"/>
  <c r="H12" i="2" s="1"/>
  <c r="I12" i="2" s="1"/>
  <c r="F13" i="2"/>
  <c r="H13" i="2" s="1"/>
  <c r="I13" i="2" s="1"/>
  <c r="F14" i="2"/>
  <c r="H14" i="2" s="1"/>
  <c r="I14" i="2" s="1"/>
  <c r="F11" i="2"/>
  <c r="H11" i="2" s="1"/>
  <c r="F20" i="2"/>
  <c r="H20" i="2" s="1"/>
  <c r="F30" i="2"/>
  <c r="H30" i="2"/>
  <c r="I175" i="2" l="1"/>
  <c r="I207" i="2" s="1"/>
  <c r="H207" i="2"/>
  <c r="I171" i="2"/>
  <c r="I137" i="2"/>
  <c r="I145" i="2"/>
  <c r="F137" i="2"/>
  <c r="F171" i="2"/>
  <c r="H171" i="2"/>
  <c r="I86" i="2"/>
  <c r="F145" i="2"/>
  <c r="H137" i="2"/>
  <c r="H145" i="2"/>
  <c r="I107" i="2"/>
  <c r="F86" i="2"/>
  <c r="H86" i="2"/>
  <c r="F107" i="2"/>
  <c r="H107" i="2"/>
  <c r="F81" i="2"/>
  <c r="H81" i="2"/>
  <c r="F66" i="2"/>
  <c r="H66" i="2"/>
  <c r="I50" i="2"/>
  <c r="I60" i="2"/>
  <c r="H50" i="2"/>
  <c r="F50" i="2"/>
  <c r="F60" i="2"/>
  <c r="H60" i="2"/>
  <c r="F29" i="2"/>
  <c r="H25" i="2"/>
  <c r="I30" i="2"/>
  <c r="H21" i="2"/>
  <c r="F21" i="2"/>
  <c r="I11" i="2"/>
  <c r="I20" i="2"/>
  <c r="F172" i="2" l="1"/>
  <c r="F208" i="2" s="1"/>
  <c r="I21" i="2"/>
  <c r="H29" i="2"/>
  <c r="H172" i="2" s="1"/>
  <c r="H208" i="2" s="1"/>
  <c r="I25" i="2"/>
  <c r="I29" i="2" s="1"/>
  <c r="I172" i="2" l="1"/>
  <c r="I208" i="2" s="1"/>
</calcChain>
</file>

<file path=xl/sharedStrings.xml><?xml version="1.0" encoding="utf-8"?>
<sst xmlns="http://schemas.openxmlformats.org/spreadsheetml/2006/main" count="363" uniqueCount="225">
  <si>
    <t>BILL OF QUANTITY</t>
  </si>
  <si>
    <t>Name of Bidder</t>
  </si>
  <si>
    <t>Sr. No.</t>
  </si>
  <si>
    <t>Description</t>
  </si>
  <si>
    <t>Unit</t>
  </si>
  <si>
    <t>Total Amount (₹)
 excl. GST</t>
  </si>
  <si>
    <t>GST amount  (₹)</t>
  </si>
  <si>
    <t>Total_Amount (₹) 
(Incl. GST)</t>
  </si>
  <si>
    <t>A</t>
  </si>
  <si>
    <t>B</t>
  </si>
  <si>
    <t>C</t>
  </si>
  <si>
    <t>D = (B X C)</t>
  </si>
  <si>
    <t>E</t>
  </si>
  <si>
    <t>F</t>
  </si>
  <si>
    <t>Please indicate appropriate GST %</t>
  </si>
  <si>
    <t>Translation work on general basis
(English to Hindi and Hindi to English</t>
  </si>
  <si>
    <t>Per word</t>
  </si>
  <si>
    <t>Unit  Rate (₹) 
excl. GST</t>
  </si>
  <si>
    <t>Quantity</t>
  </si>
  <si>
    <t>F = (D X E)</t>
  </si>
  <si>
    <t>EARTH WORKS</t>
  </si>
  <si>
    <t>BOQ for Supply &amp; installation of a 15 passenger Machine Room less Lift at POWERGRID Multipurpose Hall, Gurugram</t>
  </si>
  <si>
    <t>G = (D + E)</t>
  </si>
  <si>
    <t>Earth work in excavation by mechanical means (Hydraulic excavator) / manual means over areas (exceeding 30cm in depth, 1.5m in width as well as 10 sqm on plan) including getting out and disposal of excavated earth, lead up to 50m and  for all lift, as directed by Engineer-in-Charge.</t>
  </si>
  <si>
    <t>All kinds of soil</t>
  </si>
  <si>
    <t>Cum</t>
  </si>
  <si>
    <t>Filling available excavated earth (excluding rock) in trenches, plinth, sides of foundations etc. in layers not exceeding 20cm in depth, consolidating each deposited layer by ramming and watering, lead up to 50 m and for all lift.</t>
  </si>
  <si>
    <t>Carriage of Earth by mechanical transport including loading, unloading and Stacking including royalty &amp; carriage up to 5 KM  complete.</t>
  </si>
  <si>
    <t>Supplying and filling in plinth with Jamuna sand under floors including, watering, ramming consolidating and dressing complete.</t>
  </si>
  <si>
    <t>Supplying chemical emulsion in sealed containers including delivery as specified</t>
  </si>
  <si>
    <t>Chlorpyriphos/ Lindane emulsifiable concentrate of 20%</t>
  </si>
  <si>
    <t>litre</t>
  </si>
  <si>
    <t>Anti termite treatment</t>
  </si>
  <si>
    <t>Diluting and injecting chemical emulsion for POST-CONSTRUCTIONAL anti-termite treatment (excluding the cost of chemical emulsion) :</t>
  </si>
  <si>
    <t>Treatment of soil under existing floors using chemical emulsion @ one litre per hole, 300 mm apart including drilling 12 mm diameter holes and plugging with cement mortar 1 :2 (1 cement : 2 Coarse sand) to match the existing floor :</t>
  </si>
  <si>
    <t>With Chlorpyriphos/Lindane E.C. 20% with 1% concentration.</t>
  </si>
  <si>
    <t>Sqm</t>
  </si>
  <si>
    <t>i.</t>
  </si>
  <si>
    <t>TOTAL (Carried Over to Summary of Civil Works):</t>
  </si>
  <si>
    <t>CONCRETE  WORKS</t>
  </si>
  <si>
    <t>Providing and laying in position cement concrete of specified grade excluding the cost of centering and shuttering - All work up to plinth level :</t>
  </si>
  <si>
    <t>i</t>
  </si>
  <si>
    <t>1:4:8 (1 Cement : 4 coarse sand (zone-III) derived from natural sources : 8 graded stone aggregate 40 mm nominal size derived from natural sources).</t>
  </si>
  <si>
    <t>Providing and laying damp-proof course 50 mm thick with cement concrete 1:2:4 (1 cement : 2 coarse sand : 4 graded stone aggregate 20 mm nominal size).</t>
  </si>
  <si>
    <t>Extra for providing and mixing water proofing material in cement concrete work in doses by weight of cement as per manufacturer’s specification.</t>
  </si>
  <si>
    <t>per 50 kg cement</t>
  </si>
  <si>
    <t>Applying a coat of residual petroleum bitumen of grade of VG-10 of approved quality using 1.7 kg per square metre on damp proof course after cleaning the surface with brushes and finally with a piece of cloth lightly soaked in kerosene oil.</t>
  </si>
  <si>
    <t>a</t>
  </si>
  <si>
    <t>a)</t>
  </si>
  <si>
    <t>REINFORCED CEMENT CONCRETE WORK</t>
  </si>
  <si>
    <t>Centering and shuttering including strutting, propping etc. and removal of form for :</t>
  </si>
  <si>
    <t>Foundations, footings, bases of columns, etc. for mass concrete.</t>
  </si>
  <si>
    <t>b</t>
  </si>
  <si>
    <t>Walls (any thickness) including attached pilasters, butteresses, plinth and string courses etc.</t>
  </si>
  <si>
    <t>c</t>
  </si>
  <si>
    <t>Suspended floors, roofs, landings, balconies and access platform.</t>
  </si>
  <si>
    <t>d</t>
  </si>
  <si>
    <t>Lintels, beams, plinth beams, girders, bressumers and cantilevers</t>
  </si>
  <si>
    <t>e</t>
  </si>
  <si>
    <t>Columns, Pillars, Piers, Abutments, Posts and Struts.</t>
  </si>
  <si>
    <t>f</t>
  </si>
  <si>
    <t>Small lintels not exceeding 1.5m clear span, moulding as in cornices, window sills, string courses, bands, copings, bed plates, anchor blocks and the like.</t>
  </si>
  <si>
    <t>g</t>
  </si>
  <si>
    <t>Edges of slabs and breaks in floors and walls</t>
  </si>
  <si>
    <t>Under 20 cm wide</t>
  </si>
  <si>
    <t>metre</t>
  </si>
  <si>
    <t>Extra for additional height in centering, shuttering where ever required with adequate bracing, propping etc., including cost of de-shuttering and decentering at all levels, over a height of 3.5 m, for every additional height of 1 metre or part thereof (Plan area to be measured).</t>
  </si>
  <si>
    <t>Suspended floors, roofs, landing, beams and balconies (Plan area to be measured)</t>
  </si>
  <si>
    <t>Reinforcement for R.C.C. work including straightening, cutting, bending, placing in position and binding all complete upto plinth &amp; above plinth  level.</t>
  </si>
  <si>
    <t>Thermo-Mechanically Treated bars.</t>
  </si>
  <si>
    <t>kg</t>
  </si>
  <si>
    <t>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including extra cement up to 10% of the minimum specified cement content in design mix. In case the cement content in design mix is more than 110% of the specified minimum cement content, the contractor shall have discretion to either re-design the mix or bear the cost of extra cement.</t>
  </si>
  <si>
    <t>All works upto plinth level</t>
  </si>
  <si>
    <t>Concrete of M25 grade with minimum cement content of 330 kg /cum</t>
  </si>
  <si>
    <t>b)</t>
  </si>
  <si>
    <t>All works above plinth level upto floor V level</t>
  </si>
  <si>
    <t>D</t>
  </si>
  <si>
    <t>BRICK WORK</t>
  </si>
  <si>
    <t>Brick work with common burnt clay F.P.S. (non modular) bricks of class designation 7.5 in foundation and plinth in:</t>
  </si>
  <si>
    <t>Cement mortar 1:6 (1 cement : 6 coarse sand)</t>
  </si>
  <si>
    <t>Brick work with non modular fly ash bricks conforming to IS:12894, class designation 10 average compressive strength in super structure above plinth level up to floor V level in :</t>
  </si>
  <si>
    <t>Half brick masonry with non modular fly ash bricks of class designation 10, conformingio IS :12894, in super structure above plinth and upto floor V level.</t>
  </si>
  <si>
    <t>Cement mortar 1:4 (1 cement : 4 coarse sand)</t>
  </si>
  <si>
    <t>Extra for providing and placing in position 2 Nos 6mm dia. M.S. bars at every third course of half brick masonry.</t>
  </si>
  <si>
    <t>MARBLE &amp; GRANITE WORK</t>
  </si>
  <si>
    <t>Stone tile (polished) work for wall lining over 12 mm thick bed of cement mortar 1:3 (1 cement : 3 coarse sand) and cement slurry @ 3.3 kg/sqm including pointing in white cement complete.</t>
  </si>
  <si>
    <t>8mm thick</t>
  </si>
  <si>
    <t>Granite of any colour and shade</t>
  </si>
  <si>
    <t>WOOD &amp; PVC WORK</t>
  </si>
  <si>
    <t>Providing and fixing aluminium tower bolts ISI marked anodised (anodic coating not less than grade AC 10 as per IS : 1868 ) transparent or dyed to required colour or shade with necessary screws etc. complete :</t>
  </si>
  <si>
    <t>250x10 mm</t>
  </si>
  <si>
    <t>each</t>
  </si>
  <si>
    <t>Providing and fixing aluminium handles of approved make anodized (anodic coating not less than grade AC 10 as per IS : 1868) transparent or dyed to required colour or shade with necessry screws etc. complete.</t>
  </si>
  <si>
    <t>125 mm</t>
  </si>
  <si>
    <t>Providing and fixing aluminium hanging floor door stopper ISI marked anodised (anodic coating not less than grade AC 10 as per IS : 1868) transparent or dyed to required colour and shade with necessary screws etc. complete.</t>
  </si>
  <si>
    <t>Single rubber stopper</t>
  </si>
  <si>
    <t>Providing and fixing bright finished brass 100 mm mortice latch and lock, ISI marked, with six levers and a pair of anodised (anodic coating not less than grade AC 10 as per IS : 1868) aluminium lever handles of approved quality with necessary screws etc. complete.</t>
  </si>
  <si>
    <t>G</t>
  </si>
  <si>
    <t>FLOORING WORK</t>
  </si>
  <si>
    <t>Providing and laying Polished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 curing and polishing etc. all complete as specified and as directed by the Engineer-in-Charge.</t>
  </si>
  <si>
    <t>Polished Granite stone slab jet Black, Cherry Red, Elite Brown, Cat Eye or equivalent</t>
  </si>
  <si>
    <t>H</t>
  </si>
  <si>
    <t>ROOFING</t>
  </si>
  <si>
    <t>Providing gola 75x75 mm in cement concrete 1:2:4 (1 cement : 2 coarse sand : 4 stone aggregate 10 mm and down gauge), including finishing with cement mortar 1:3 (1 cement : 3 fine sand) as per standard design : In 75x75 mm deep chase</t>
  </si>
  <si>
    <t>meter</t>
  </si>
  <si>
    <t>Making khurras 45x45 cm with average minimum thickness of 5 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</si>
  <si>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t>I</t>
  </si>
  <si>
    <t>FINISHING WORK</t>
  </si>
  <si>
    <t>12 mm cement plaster of mix :</t>
  </si>
  <si>
    <t>1:6 (1 cement: 6 coarse sand)</t>
  </si>
  <si>
    <t>15 mm cement plaster on rough side of single or half brick wall of mix :</t>
  </si>
  <si>
    <t>20 mm cement plaster of mix :</t>
  </si>
  <si>
    <t>1:4 (1 cement: 4 coarse sand)</t>
  </si>
  <si>
    <t>6 mm cement plaster of mix :</t>
  </si>
  <si>
    <t>1:3 (1 cement: 3 fine sand)</t>
  </si>
  <si>
    <t>Extra for providing and mixing water proofing material in cement plaster work in proportion recommended by the manufacturers.</t>
  </si>
  <si>
    <t>per bag of 50KG Cement Used in Mix</t>
  </si>
  <si>
    <t>Providing and applying plaster of paris putty of 2 mm thickness over plastered surface to prepare the surface even and smooth complete.</t>
  </si>
  <si>
    <t>Distempering with 1st quality acrylic distemper, having VOC (Volatile Organic Compound ) content less than 50 grams/ litre, of approved brand and manufacture, including applying additional coats wherever required, to achieve even shade and colour.</t>
  </si>
  <si>
    <t>Applying one coat of water thinnable cement primer of approved brand and manufacture on wall surface :</t>
  </si>
  <si>
    <t>Water thinnable cement primer.</t>
  </si>
  <si>
    <t>Finishing walls with textured exterior paint of required shade :</t>
  </si>
  <si>
    <t>New work (Two or more coats applied @ 3.28 ltr/10 sqm) over and including priming coat of exterior primer applied @ 2.20kg/10 sqm</t>
  </si>
  <si>
    <t>Providing and applying white cement based putty of average thickness 1 mm, of approved brand and manufacturer, over the plastered wall surface to prepare the surface even and smooth complete</t>
  </si>
  <si>
    <t>Add for plaster drip course/ groove in plastered surface or moulding to R.C.C. projections.</t>
  </si>
  <si>
    <t>J</t>
  </si>
  <si>
    <t>ALUMINIUM WORK</t>
  </si>
  <si>
    <t>Providing and fixing aluminium work for doors, windows, ventilators and partitions with extruded built up standard tubular sections/appropriate Z sections and other sections of approved make conforming to IS: 733 and IS : 1285, fixed with rawl plugs and screws or with fixing clips, or with expansion hold fasteners including necessary filling up of gaps at junctions, at top, bottom and sides with required PVC/neoprene felt etc. Aluminium sections shall be smooth, rust free, straight, mitred and jointed  echanically wherever required including cleat angle, Aluminium snap beading for glazing / paneling, C.P. brass / stainless steel screws, all complete as per architectural drawings and the directions of Engineer-in-charge.  Glazing and paneling to be paid for separately) :</t>
  </si>
  <si>
    <t>For fixed portion.</t>
  </si>
  <si>
    <t>Powder coated aluminium (minimum thickness of powder coating 50 micron)</t>
  </si>
  <si>
    <t>For shutters of doors, windows &amp; ventilators including providing and fixing hinges/ pivots and making provision for fixing of fittings wherever required including the cost of EPDM rubber / neoprene gasket required (Fittings shall be paid for separately)</t>
  </si>
  <si>
    <t xml:space="preserve">Providing and fixing 12mm thick prelaminated particle board flat pressed three layer or graded wood particle board conforming to IS:12823 Grade l Type ll, in panelling fixed in aluminum doors, windows shutters and partition frames with C.P. brass / stainless steel screws etc. complete as per architectural drawings and directions of engineer-in-charge. </t>
  </si>
  <si>
    <t xml:space="preserve">Pre-laminated particle board with decorative lamination on both sides. </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</si>
  <si>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t>
  </si>
  <si>
    <t>With float glass panes of 5 mm thickness (weight not less than 12.50 kg/sqm)</t>
  </si>
  <si>
    <t>Filling the gap in between aluminium frame and adjacent RCC/Brickwork/ Stone Work by providing weather silicon sealant over backer rod of approved quality as per architectural drawings and direction of Engineer-in-charge</t>
  </si>
  <si>
    <t>Upto 5mm depth and 5mm width</t>
  </si>
  <si>
    <t>Providing and fixing double action hydraulic floor spring of approved brand and manufacture conforming to IS : 6315, having brand logo embossed on the body / plate with double spring mechanism and door weight upto 125 kg., for doors, including cost of cutting floors ,embedding in floors as required and making good the same matching to the existing floor finishing and cover plates with brass pivot and single piece M.S. sheet outer box with slide plate etc. complete as per the direction of Engineer-in-charge.</t>
  </si>
  <si>
    <t>With stainless steel cover plate minimum 1.25 mm thickness.</t>
  </si>
  <si>
    <t>Providing and fixing Brass 100mm mortice latch and lock with 6 levers without pair of handles (best make of approved quality) for aluminium doors including necessary cutting and making good etc. complete.</t>
  </si>
  <si>
    <t>External Structure Glazing</t>
  </si>
  <si>
    <t>Providing and supplying aluminium extruded tubular and other aluminium sections as per the architectural drawings and approved shop drawings , the aluminium quality as per grade 6063 T5 or T6 as per BS 1474,including super durable powder coating of 60-80 microns conforming to AAMA 2604 of required colour and shade as approved by the Engineer-in-Charge. ( The item includes cost of material such as cleats, sleeves, screws etc. necessary for fabrication of extruded aluminium frame work. Nothing extra shall be paid on this account).</t>
  </si>
  <si>
    <t>Kg</t>
  </si>
  <si>
    <t>Designing, fabricating, testing, protection, installing and fixing in position semi (grid) unitized system of structural glazing (with open joints) for linear as well as curvilinear portions of the building for all heights and all levels including:</t>
  </si>
  <si>
    <t>(a) Structural analysis, design and preparation of shop drawings for the specified design loads conforming to IS 875 part III (the system must passed the proof test at 1.5 times design wind pressure without any failure), including functional design of the aluminum sections for fixing glazing panels of various thicknesses, aluminium cleats, sleeves and splice plates etc. gaskets, screws, toggles, nuts, bolts, clamps etc., structural and weather silicone sealants, flashings, fire stop (barrier)-cum-smoke seals, microwave cured EPDM gaskets for water tightness, pressure equalisation &amp; drainage and protection against fire hazard including:</t>
  </si>
  <si>
    <t>(b) Fabricating and supplying serrated M.S. hot dip galvanised / Aluminium alloy of 6005 T5 brackets of required sizes, sections and profiles etc. to accommodate 3 Dimentional movement for achieving perfect verticality and proper fixing of structural glazing system with the RCC/ masonry/structural steel framework of building structure, using stainless steel anchor fasteners/ bolts, nylon seperator to prevent bimetallic contacts with nuts and washers etc. of stainless steel grade 316, of the required capacity and in required numbers.</t>
  </si>
  <si>
    <t>(c) Providing and filling, two part pump filled, structural silicone sealant and one part weather silicone sealant compatible with the structural silicone sealant of required bite size in a clean and controlled factory / work shop environment , including double sided spacer tape, setting blocks and backer rod, all of approved grade, brand and manufacturer, as per the approved sealant design, within and all around the perimeter for holding glass.</t>
  </si>
  <si>
    <t>(d) Providing and fixing in position flashings of solid aluminium sheet 1 mm thick and of sizes, shapes and profiles, as required as per the site conditions, to seal the gap between the building structure and all its interfaces with curtain glazing to make it watertight.</t>
  </si>
  <si>
    <t>(e) Making provision for drainage of moisture/ water that enters the curtain glazing system to make it watertight, by incorporating principles of pressure equalization, providing suitable gutter profiles at bottom (if required), making necessary holes of required sizes and of required numbers etc. complete.</t>
  </si>
  <si>
    <t>This item includes cost of all inputs of designing, labour for fabricating and installation of aluminium grid, installation of glazed units, T&amp;P, scaffolding and other incidental charges including wastages etc., enabling temporary structures and services, cranes or cradles etc. as described above and as specified. The item includes the cost of getting all the structural and functional design checked and all the shop drawings vetted by the Principals of the structural glazing system.</t>
  </si>
  <si>
    <t>The item also includes the cost of all mock ups at site, cost of all samples of the individual components for testing in an approved laboratory, field tests on the assembled working structural glazing as specified, cleaning and protection till the handing over of the building for occupation. In the end, the Contractor shall provide a water tight structural glazing having all the performance characteristics etc. all complete as required, as per the Architectural drawings, as per item description, as specified, as per the approved shop drawings and as directed by the Engineer-in-Charge.</t>
  </si>
  <si>
    <t>Providing, assembling and supplying vision glass panels (IGUs) comprising of hermetically-sealed 6-12-6 mm insulated glass (double glazed) vision panel units of size and shape as required and specified, comprising of an outer high performance heat strengthened float glass 6mm thick, of approved colour and shade with reflective soft coating on surface # 2 of approved colour and shade, an inner Heat strengthned clear float glass 6mm thick, spacer tube 12mm wide, dessicants, including primary seal and secondary seal (structural silicone sealant) etc. all complete for the required performances, as per the Architectural drawings, as per the approved shop drawings, as specified and as directed by the Engineer-in-Charge. The IGUs shall be assembled in the factory/ workshop of the glass processor. (Payment for fixing of IGU Panels in the curtain glazing is included in cost of item No.1) For payment, only the actual area of glass on face # 1 of the glass panels (excluding the areas of the grooves and weather silicone sealant) provided and fixed in position, shall be measured in sqm.</t>
  </si>
  <si>
    <t>(i) Coloured tinted float glass 6mm thick substrate with reflective soft coating on face # 2, + 12mm Airgap + 6mm Heat Strengthened clear Glass of approved make having properties as visible Light transmittance (VLT) of 25 to 35 %, Light reflection internal 10 to 15%, light reflection external 10 to 20 %, shading coefficient (0.25- 0.28) and U value of 3.0 to 3.3 W/m2 degree K etc.</t>
  </si>
  <si>
    <t>Sqm.</t>
  </si>
  <si>
    <t>Extra for openable side / top hung vision glass panels (IGUs) including providing and supplying at site all accessories and hardwares for the openable panels as specified and of the approved make such as heavy duty stainless steel friction hinges, min 4 -point cremone locking sets with stainless steel plates, handles, buffers etc. including necessary stainless steel screws/ fasteners, nuts, bolts, washers etc. all complete as per the Architectural drawings, as per the approved shop drawings, as specified and as directed by the Engineer- in-Charge.</t>
  </si>
  <si>
    <t>K</t>
  </si>
  <si>
    <t>WATER PROOFING</t>
  </si>
  <si>
    <t>Providing and laying APP (Atactic Polypropylene Polymer) modified prefabricated five layer 3 mm thick water proofing membrane, black finished reinforced with non-woven polyester matt consisting of a coat of bitumen primer for bitumen membrane @ 0.40 litre/sqm by the same membrane manufacture of density at 25°C, 0.87-0.89 kg/ litre and viscocity 70-160 cps. Over the primer coat the layer of membrane shall be laid using Butane Torch and sealing all joints etc, and preparing the surface complete. The vital physical and chemical parameters of the membrane shall be as under : Joint strength in longitudinal and transverse direction at 23°C as 650/ 450N/ 5cm. Tear strength in longitudinal and transverse direction as 300/250N. Softening point of membrane not less than 150°C. Cold flexibility shall be upto -2°C when tested in accordance with ASTM, D - 5147. The laying of membrane shall be got done through the authorised applicator of the manufacturer of membrane : 3 mm thick.</t>
  </si>
  <si>
    <t>Extra for covering top of membrane with Geotextile, 120 gsm non woven, 100% polyester of thickness 1 to 1.25 mm bonded to the membrane with intermittent touch by heating the membrane by Butane Torch as per manufactures recommendation.</t>
  </si>
  <si>
    <t>Providing and applying integral crystalline slurry of hydrophilic in nature for waterproofing treatment to the RCC structures like retaining walls of the basement, water tanks, roof slabs, podiums, reservior, sewage &amp; water treatment plant, tunnels / subway and bridge deck etc., prepared by mixing in the ratio of 5 : 2 (5 parts integral crystalline slurry : 2 parts water) for vertical surfaces and 3 : 1 (3 parts integral crystalline slurry : 1 part water) for horizontal surfaces and applying the same from negative (internal) side with the help of synthetic fiber brush. The material shall meet the requirements as specified in ACI- 212-3R-2010 i.e by reducing permeability of concrete by more than 90% compared with control concrete as per DIN 1048 and resistant to 16 bar hydrostatic pressure on negative side. The crystalline slurry shall be capable of self-healing of cracks up to a width of 0.50mm. The work shall be carried out all complete as per specification and the direction of the engineer-in-charge. The product performance shall carry guarantee for 10 years against any leakage.</t>
  </si>
  <si>
    <t>For vertical surface two coats @ 0.70 kg per sqm</t>
  </si>
  <si>
    <t>ii</t>
  </si>
  <si>
    <t>For horizontal surface one coat @1.10 kg per sqm.</t>
  </si>
  <si>
    <t>L</t>
  </si>
  <si>
    <t>DISMANTLING AND DEMOLISHING WORK</t>
  </si>
  <si>
    <t>Demolishing cement concrete including disposal of material within 50 metre lead:</t>
  </si>
  <si>
    <t>Nominal concrete 1:4:8 or leaner mix (i/c equivalent design mix)</t>
  </si>
  <si>
    <t>Demolishing R.C.C. work manually/ by mechanical means including stacking of steel bars and disposal of unserviceable material within 50 metres lead as per direction of Engineer - in- charge.</t>
  </si>
  <si>
    <t>Extra for cutting reinforcement bars in R.C.C. or R.B. work (Payment shall be made on the cross sectional area of R.C.C. or R.B. work)</t>
  </si>
  <si>
    <t>Extra for scrapping, cleaning and straightening reinforcement from R.C.C. or R.B. work.</t>
  </si>
  <si>
    <t>Dismolishing brick work manually / by mechanical means including stacking of sericeable material and disposal of unserviceable material within 50 metre lead as per direction of engineer- in- charge.</t>
  </si>
  <si>
    <t>In cement mortar</t>
  </si>
  <si>
    <t>Dismantling doors, windows and clerestory windows (steel or wood) shutter including chowkhats, architrave, holdfasts etc. complete and stacking within 50 metres lead :</t>
  </si>
  <si>
    <t>Of area 3 sq. metres and below</t>
  </si>
  <si>
    <t>Of area beyond 3 sqm</t>
  </si>
  <si>
    <t>Taking out doors, windows and clerestory window shutters (steel or wood) including stacking within 50 metres lead :</t>
  </si>
  <si>
    <t>Dismantaling tile work in floor and roof laid in cement mortar including stacking  material within 50 metre lead .</t>
  </si>
  <si>
    <t>For thickness of tiles 10mm to 25mm.</t>
  </si>
  <si>
    <t>Dismantling stone slab flooring laid in cement mortar including stacking of serviceable material and disposal of unserviceable material within 50 metre lead:</t>
  </si>
  <si>
    <t>Demolishing brick tile covering in terracing including stacking of serviceable material and disposal of unserviceable material within 50 metres lead.</t>
  </si>
  <si>
    <t>Dismantling G.I. pipes (external work) including excavation and refilling trenches after taking out the pipes, manually/ by mechanical means including stacking of pipes within 50 metres lead as per direction of Engineer-in-charge :</t>
  </si>
  <si>
    <t>15 mm to 40 mm nominal bore</t>
  </si>
  <si>
    <t>Dismantling of flushing cistern of all types (C.I./PVC/Vitreous China) including stacking of useful materials near the site and disposal of unserviceable materials within 50 metres lead.</t>
  </si>
  <si>
    <t>Dismantling old plaster or skirting raking out joints and cleaning the surface for plaster including disposal of rubbish to the dumping ground within 50 metres lead.</t>
  </si>
  <si>
    <t>Dismantling aluminium/ Gypsum partitions, doors, windows, fixed glazing and false ceiling including disposal of unserviceable material and stacking of serviceable material with in 50 meters lead as directed by Engineer-in-charge.</t>
  </si>
  <si>
    <t>Disposal of moorum/building rubbish/ malba/ similar unserviceable, dismantled or waste material by mechanical transport including loading, transporting, unloading to approved municipal dumping ground for lead upto 10 km for all lifts, complete as per directions of Engineer-in-charge. Note - item to be applicable in urban areas having directions for restricted hours for movement/ plying of load carrying motor vehicle of 3.5 cum or more.</t>
  </si>
  <si>
    <t>TOTAL Civil Works</t>
  </si>
  <si>
    <t xml:space="preserve">LIFT WORK </t>
  </si>
  <si>
    <t>Supplying, installation, testing &amp; commissioning of 15 Passenger , Gearless type,Machne room-less passenger lift having contract speed of 1 MPS serving different floors in the lift shaft as per detailed specifications as under and additional details given in schedule of technical particulars. Provisions of General CPWD specifications for lift works are to be followed.</t>
  </si>
  <si>
    <t>Each</t>
  </si>
  <si>
    <t>Design of lifts:- Passengers Type</t>
  </si>
  <si>
    <t>Capacity:-15 Passengers</t>
  </si>
  <si>
    <t>Speed  - 1 Metre/Sec. (MPS)</t>
  </si>
  <si>
    <t xml:space="preserve">Door Operation    - Full Height Infra-red cross-multi beam    </t>
  </si>
  <si>
    <t>Floor -   G+2 = 3stops</t>
  </si>
  <si>
    <t>Travel  - 8Mtr. (Approx.)</t>
  </si>
  <si>
    <t>Stop &amp; Opening   -  3 Stops &amp; 3 Openings (One side only)</t>
  </si>
  <si>
    <t>Type and Position of Machinery  - Gearless type, Machine Room-less</t>
  </si>
  <si>
    <t>Controller  -   Microprocesser based AC variable voltage &amp; variable frequency Control</t>
  </si>
  <si>
    <t>Car dimensions -  1600mm x1500mm ( Width x Depth). deep x 2200 mm high</t>
  </si>
  <si>
    <t>Well Dimension   -    2400mm x 2250mm (Width x Depth)</t>
  </si>
  <si>
    <t>Head Room height -4200mm</t>
  </si>
  <si>
    <t xml:space="preserve">Pit Height -1550mm </t>
  </si>
  <si>
    <t>Automatic rescue device complete with dry maintenace free batteries as required.</t>
  </si>
  <si>
    <t>Operation  -  Microprocessor based Simplex Selective Collective with attendant.</t>
  </si>
  <si>
    <t>Power     -    415 V ±10%, 3 Phase, 50 Hz.</t>
  </si>
  <si>
    <t>Type or Design of Lift Car   -  Three side Glass wall with stainless steel frame</t>
  </si>
  <si>
    <t>Car door    -    Power operated centre opening horizontal sliding stainless steel Scratch proof (Moon Rock Finish).</t>
  </si>
  <si>
    <t xml:space="preserve">Door Safety  - Full Height Infra-red cross-multi beam    </t>
  </si>
  <si>
    <t>Landing doors   -    Centre opening, stainless steel scratch proof (Moon Rock Finish) at all floors. It must be fire-rated for minimum 1-Hrs and supplier must provide the certiifcate for the same alongwith material supply.</t>
  </si>
  <si>
    <t>Car operating Panel / Landing operating panel  -      Car operating panel with braile symbol luminous buttons and braile illuminated push buttons on all landing in Stainless Steel Mirror finish.</t>
  </si>
  <si>
    <t>Hand rail    - Shall be SS finished not less than 600mm long, fixed above 900mm from the car-floor level on rear-wall or side wall.</t>
  </si>
  <si>
    <t>Voice announcement system     -     In car to announce the position of the elevetor in hoist way as the car passes or stop at a floor served by the elevator.</t>
  </si>
  <si>
    <t xml:space="preserve">Intercom system  </t>
  </si>
  <si>
    <t>3-phase (63 Amps with MCB) power supply should be available in the shaft</t>
  </si>
  <si>
    <t>Single phase (5 Amps) power supply - 0ne for shaft lighting &amp; one for lift car (fan, light) should be available.</t>
  </si>
  <si>
    <t>5Amps 3 pin-socket in the machine room for the inverter to be provided</t>
  </si>
  <si>
    <t>Electrical Panel Board to be provided in the shaft as per our drawings</t>
  </si>
  <si>
    <t xml:space="preserve"> Double Earthing in the lift shaft with bus bar to be provided.</t>
  </si>
  <si>
    <t xml:space="preserve">Complete cost  for  Lift Work </t>
  </si>
  <si>
    <t>New work (two or more coats) over and including water thinnable priming coat with cement primer having VOC content less than 50 gram / litre</t>
  </si>
  <si>
    <t xml:space="preserve">GRAND TOTAL </t>
  </si>
  <si>
    <t xml:space="preserve">i) To facilitate the bidders, POWERGRID has indicated rate of GST against BOQ items . It shall entirely be the responsibility of the bidder to check rate of GST. The bidder may either confirm the rate of GST or if the bidder opts to classify the item in question under a different rate of GST, bidder may indicate the same in the columns provided. The bidders shall solely be responsible for rate of GST for each item. Employer’s liability for reimbursement of GST shall be lower of the GST applicable at the rate as confirmed/deemed confirmed in the bid or actual GST paid/payable by the bidder for that item.  </t>
  </si>
  <si>
    <t>iii) Bidder shall quote rate of all items. Any partially quoted bid shall be treated as nonresponsive and may lead to rejection.</t>
  </si>
  <si>
    <t>ii) In case the bidder leaves the cell for confirmation of GST rate "blank",  corresponding GST rate indicated by the Employer shall be deemed to be the one confirmed by the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</si>
</sst>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15" x14ac:knownFonts="1">
    <font>
      <sz val="11"/>
      <color theme="1"/>
      <name val="Calibri"/>
      <family val="2"/>
      <scheme val="minor"/>
    </font>
    <font>
      <sz val="11"/>
      <color theme="1"/>
      <name val="Calibri"/>
      <family val="2"/>
      <scheme val="minor"/>
    </font>
    <font>
      <sz val="12"/>
      <color theme="1"/>
      <name val="Book Antiqua"/>
      <family val="1"/>
    </font>
    <font>
      <b/>
      <sz val="12"/>
      <color theme="1"/>
      <name val="Book Antiqua"/>
      <family val="1"/>
    </font>
    <font>
      <b/>
      <u/>
      <sz val="12"/>
      <color theme="1"/>
      <name val="Book Antiqua"/>
      <family val="1"/>
    </font>
    <font>
      <b/>
      <sz val="12"/>
      <name val="Book Antiqua"/>
      <family val="1"/>
    </font>
    <font>
      <sz val="11"/>
      <color indexed="8"/>
      <name val="Calibri"/>
      <family val="2"/>
      <charset val="1"/>
    </font>
    <font>
      <b/>
      <sz val="16"/>
      <color theme="1"/>
      <name val="Book Antiqua"/>
      <family val="1"/>
    </font>
    <font>
      <sz val="10"/>
      <name val="Arial"/>
      <family val="2"/>
    </font>
    <font>
      <sz val="10"/>
      <name val="Helv"/>
      <family val="2"/>
    </font>
    <font>
      <sz val="12"/>
      <name val="Book Antiqua"/>
      <family val="1"/>
    </font>
    <font>
      <b/>
      <sz val="16"/>
      <name val="Book Antiqua"/>
      <family val="1"/>
    </font>
    <font>
      <b/>
      <sz val="12"/>
      <color rgb="FFFF0000"/>
      <name val="Book Antiqua"/>
      <family val="1"/>
    </font>
    <font>
      <b/>
      <sz val="16"/>
      <color rgb="FFFF0000"/>
      <name val="Book Antiqua"/>
      <family val="1"/>
    </font>
    <font>
      <sz val="16"/>
      <color theme="1"/>
      <name val="Book Antiqua"/>
      <family val="1"/>
    </font>
  </fonts>
  <fills count="7">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8" fillId="0" borderId="0"/>
    <xf numFmtId="0" fontId="9" fillId="0" borderId="0"/>
    <xf numFmtId="0" fontId="1"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1" fillId="0" borderId="0" applyFont="0" applyFill="0" applyBorder="0" applyAlignment="0" applyProtection="0"/>
  </cellStyleXfs>
  <cellXfs count="123">
    <xf numFmtId="0" fontId="0" fillId="0" borderId="0" xfId="0"/>
    <xf numFmtId="0" fontId="2" fillId="0" borderId="0" xfId="0" applyFont="1"/>
    <xf numFmtId="0" fontId="3" fillId="0" borderId="0" xfId="0" applyFont="1"/>
    <xf numFmtId="0" fontId="3" fillId="0" borderId="0" xfId="0" applyFont="1" applyAlignment="1">
      <alignment horizont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9" fontId="5" fillId="3" borderId="4" xfId="2" applyFont="1" applyFill="1" applyBorder="1" applyAlignment="1">
      <alignment horizontal="center" vertical="center"/>
    </xf>
    <xf numFmtId="0" fontId="2" fillId="0" borderId="4" xfId="0" applyFont="1" applyBorder="1" applyAlignment="1">
      <alignment horizontal="justify" vertical="center" wrapText="1"/>
    </xf>
    <xf numFmtId="43" fontId="3" fillId="2" borderId="4" xfId="1" applyFont="1" applyFill="1" applyBorder="1" applyAlignment="1" applyProtection="1">
      <alignment horizontal="center" vertical="center"/>
      <protection locked="0"/>
    </xf>
    <xf numFmtId="43" fontId="3" fillId="3" borderId="4" xfId="0" applyNumberFormat="1" applyFont="1" applyFill="1" applyBorder="1" applyAlignment="1">
      <alignment horizontal="center" vertical="center"/>
    </xf>
    <xf numFmtId="9" fontId="3" fillId="2" borderId="4" xfId="2" applyFont="1" applyFill="1" applyBorder="1" applyAlignment="1" applyProtection="1">
      <alignment horizontal="center" vertical="center"/>
      <protection locked="0"/>
    </xf>
    <xf numFmtId="43" fontId="5" fillId="3" borderId="4" xfId="0" applyNumberFormat="1" applyFont="1" applyFill="1" applyBorder="1" applyAlignment="1">
      <alignment horizontal="center" vertical="center"/>
    </xf>
    <xf numFmtId="49" fontId="3" fillId="0" borderId="5" xfId="0" applyNumberFormat="1" applyFont="1" applyBorder="1" applyAlignment="1" applyProtection="1">
      <alignment horizontal="center" vertical="top" wrapText="1"/>
      <protection hidden="1"/>
    </xf>
    <xf numFmtId="0" fontId="3" fillId="0" borderId="4" xfId="0" applyFont="1" applyBorder="1" applyAlignment="1" applyProtection="1">
      <alignment horizontal="center" vertical="center" wrapText="1"/>
      <protection hidden="1"/>
    </xf>
    <xf numFmtId="0" fontId="3" fillId="4" borderId="4" xfId="0" applyFont="1" applyFill="1" applyBorder="1" applyAlignment="1">
      <alignment horizontal="center" vertical="center"/>
    </xf>
    <xf numFmtId="0" fontId="2" fillId="0" borderId="1" xfId="0" applyFont="1" applyBorder="1" applyAlignment="1">
      <alignment horizontal="justify"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43" fontId="3" fillId="2" borderId="6" xfId="1" applyFont="1" applyFill="1" applyBorder="1" applyAlignment="1" applyProtection="1">
      <alignment horizontal="center" vertical="center"/>
      <protection locked="0"/>
    </xf>
    <xf numFmtId="43" fontId="3" fillId="3" borderId="6" xfId="0" applyNumberFormat="1" applyFont="1" applyFill="1" applyBorder="1" applyAlignment="1">
      <alignment horizontal="center" vertical="center"/>
    </xf>
    <xf numFmtId="9" fontId="3" fillId="2" borderId="6" xfId="2" applyFont="1" applyFill="1" applyBorder="1" applyAlignment="1" applyProtection="1">
      <alignment horizontal="center" vertical="center"/>
      <protection locked="0"/>
    </xf>
    <xf numFmtId="43" fontId="5" fillId="3" borderId="6" xfId="0" applyNumberFormat="1" applyFont="1" applyFill="1" applyBorder="1" applyAlignment="1">
      <alignment horizontal="center" vertical="center"/>
    </xf>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9" fontId="3" fillId="5" borderId="4" xfId="2" applyFont="1" applyFill="1" applyBorder="1" applyAlignment="1" applyProtection="1">
      <alignment horizontal="center" vertical="center"/>
      <protection locked="0"/>
    </xf>
    <xf numFmtId="43" fontId="3" fillId="5" borderId="4" xfId="1" applyFont="1" applyFill="1" applyBorder="1" applyAlignment="1" applyProtection="1">
      <alignment horizontal="center" vertical="center"/>
      <protection locked="0"/>
    </xf>
    <xf numFmtId="0" fontId="3" fillId="5" borderId="4" xfId="0" applyFont="1" applyFill="1" applyBorder="1" applyAlignment="1">
      <alignment horizontal="center" vertical="center"/>
    </xf>
    <xf numFmtId="0" fontId="10" fillId="3" borderId="4" xfId="4" applyFont="1" applyFill="1" applyBorder="1" applyAlignment="1">
      <alignment horizontal="justify" vertical="top" wrapText="1"/>
    </xf>
    <xf numFmtId="0" fontId="10" fillId="3" borderId="4" xfId="0" applyFont="1" applyFill="1" applyBorder="1" applyAlignment="1">
      <alignment horizontal="center" vertical="center"/>
    </xf>
    <xf numFmtId="2" fontId="10" fillId="3" borderId="4" xfId="5" applyNumberFormat="1" applyFont="1" applyFill="1" applyBorder="1" applyAlignment="1">
      <alignment horizontal="center" vertical="center" wrapText="1"/>
    </xf>
    <xf numFmtId="0" fontId="10" fillId="3" borderId="4" xfId="5" applyFont="1" applyFill="1" applyBorder="1" applyAlignment="1">
      <alignment horizontal="justify" vertical="top" wrapText="1"/>
    </xf>
    <xf numFmtId="0" fontId="10" fillId="3" borderId="4" xfId="4" applyFont="1" applyFill="1" applyBorder="1" applyAlignment="1">
      <alignment horizontal="center" vertical="center" wrapText="1"/>
    </xf>
    <xf numFmtId="1" fontId="5" fillId="3" borderId="7" xfId="5" applyNumberFormat="1" applyFont="1" applyFill="1" applyBorder="1" applyAlignment="1">
      <alignment horizontal="center" vertical="center" wrapText="1"/>
    </xf>
    <xf numFmtId="0" fontId="10" fillId="3" borderId="5" xfId="4" applyFont="1" applyFill="1" applyBorder="1" applyAlignment="1">
      <alignment horizontal="center" vertical="center" wrapText="1"/>
    </xf>
    <xf numFmtId="2" fontId="10" fillId="3" borderId="5" xfId="5" applyNumberFormat="1" applyFont="1" applyFill="1" applyBorder="1" applyAlignment="1">
      <alignment horizontal="center" vertical="center" wrapText="1"/>
    </xf>
    <xf numFmtId="0" fontId="10" fillId="3" borderId="6" xfId="4" applyFont="1" applyFill="1" applyBorder="1" applyAlignment="1">
      <alignment horizontal="center" vertical="center" wrapText="1"/>
    </xf>
    <xf numFmtId="2" fontId="10" fillId="3" borderId="6" xfId="5" applyNumberFormat="1" applyFont="1" applyFill="1" applyBorder="1" applyAlignment="1">
      <alignment horizontal="center" vertical="center" wrapText="1"/>
    </xf>
    <xf numFmtId="0" fontId="10" fillId="3" borderId="4" xfId="5" applyFont="1" applyFill="1" applyBorder="1" applyAlignment="1">
      <alignment horizontal="center" vertical="center" wrapText="1"/>
    </xf>
    <xf numFmtId="164" fontId="5" fillId="3" borderId="7" xfId="5" applyNumberFormat="1" applyFont="1" applyFill="1" applyBorder="1" applyAlignment="1">
      <alignment horizontal="center" vertical="center" wrapText="1"/>
    </xf>
    <xf numFmtId="0" fontId="10" fillId="3" borderId="4" xfId="5" applyFont="1" applyFill="1" applyBorder="1" applyAlignment="1">
      <alignment horizontal="left" vertical="top" wrapText="1"/>
    </xf>
    <xf numFmtId="0" fontId="2" fillId="3" borderId="4" xfId="6" applyFont="1" applyFill="1" applyBorder="1" applyAlignment="1">
      <alignment horizontal="justify" vertical="top" wrapText="1"/>
    </xf>
    <xf numFmtId="0" fontId="10" fillId="3" borderId="4" xfId="8" applyFont="1" applyFill="1" applyBorder="1" applyAlignment="1">
      <alignment horizontal="center" vertical="center"/>
    </xf>
    <xf numFmtId="0" fontId="10" fillId="3" borderId="4" xfId="8" applyFont="1" applyFill="1" applyBorder="1" applyAlignment="1">
      <alignment horizontal="justify" vertical="top" wrapText="1"/>
    </xf>
    <xf numFmtId="0" fontId="10" fillId="3" borderId="4" xfId="9" applyFont="1" applyFill="1" applyBorder="1" applyAlignment="1">
      <alignment horizontal="justify" vertical="top" wrapText="1"/>
    </xf>
    <xf numFmtId="0" fontId="2" fillId="3" borderId="4" xfId="5" applyFont="1" applyFill="1" applyBorder="1" applyAlignment="1">
      <alignment horizontal="justify" vertical="top" wrapText="1"/>
    </xf>
    <xf numFmtId="2" fontId="2" fillId="3" borderId="4" xfId="5" applyNumberFormat="1" applyFont="1" applyFill="1" applyBorder="1" applyAlignment="1">
      <alignment horizontal="center" vertical="center" wrapText="1"/>
    </xf>
    <xf numFmtId="0" fontId="10" fillId="3" borderId="4" xfId="4" applyFont="1" applyFill="1" applyBorder="1" applyAlignment="1">
      <alignment horizontal="left" vertical="center" wrapText="1"/>
    </xf>
    <xf numFmtId="0" fontId="10" fillId="3" borderId="4" xfId="0" applyFont="1" applyFill="1" applyBorder="1" applyAlignment="1">
      <alignment horizontal="justify" vertical="top" wrapText="1"/>
    </xf>
    <xf numFmtId="0" fontId="2" fillId="3" borderId="4" xfId="6" applyFont="1" applyFill="1" applyBorder="1" applyAlignment="1">
      <alignment horizontal="center" vertical="center"/>
    </xf>
    <xf numFmtId="0" fontId="10" fillId="3" borderId="4" xfId="5" applyFont="1" applyFill="1" applyBorder="1" applyAlignment="1">
      <alignment horizontal="justify" vertical="center" wrapText="1"/>
    </xf>
    <xf numFmtId="0" fontId="3" fillId="0" borderId="5" xfId="0" applyFont="1" applyBorder="1" applyAlignment="1">
      <alignment horizontal="center" vertical="center" wrapText="1"/>
    </xf>
    <xf numFmtId="164" fontId="5" fillId="5" borderId="7" xfId="5" applyNumberFormat="1" applyFont="1" applyFill="1" applyBorder="1" applyAlignment="1">
      <alignment horizontal="center" vertical="center" wrapText="1"/>
    </xf>
    <xf numFmtId="164" fontId="5" fillId="4" borderId="7" xfId="5" applyNumberFormat="1" applyFont="1" applyFill="1" applyBorder="1" applyAlignment="1">
      <alignment horizontal="center" vertical="center" wrapText="1"/>
    </xf>
    <xf numFmtId="0" fontId="5" fillId="3" borderId="7" xfId="5" applyFont="1" applyFill="1" applyBorder="1" applyAlignment="1">
      <alignment horizontal="center" vertical="center" wrapText="1"/>
    </xf>
    <xf numFmtId="0" fontId="5" fillId="3" borderId="7" xfId="4" applyFont="1" applyFill="1" applyBorder="1" applyAlignment="1">
      <alignment horizontal="center" vertical="center"/>
    </xf>
    <xf numFmtId="1" fontId="5" fillId="3" borderId="7" xfId="4" applyNumberFormat="1" applyFont="1" applyFill="1" applyBorder="1" applyAlignment="1">
      <alignment horizontal="center" vertical="center"/>
    </xf>
    <xf numFmtId="3" fontId="5" fillId="3" borderId="7" xfId="5" applyNumberFormat="1" applyFont="1" applyFill="1" applyBorder="1" applyAlignment="1">
      <alignment horizontal="center" vertical="center" wrapText="1"/>
    </xf>
    <xf numFmtId="0" fontId="5" fillId="4" borderId="7" xfId="5" applyFont="1" applyFill="1" applyBorder="1" applyAlignment="1">
      <alignment horizontal="center" vertical="center" wrapText="1"/>
    </xf>
    <xf numFmtId="43" fontId="7" fillId="3" borderId="4" xfId="0" applyNumberFormat="1" applyFont="1" applyFill="1" applyBorder="1" applyAlignment="1">
      <alignment horizontal="center" vertical="center"/>
    </xf>
    <xf numFmtId="9" fontId="7" fillId="2" borderId="4" xfId="2" applyFont="1" applyFill="1" applyBorder="1" applyAlignment="1" applyProtection="1">
      <alignment horizontal="center" vertical="center"/>
      <protection locked="0"/>
    </xf>
    <xf numFmtId="43" fontId="11" fillId="3" borderId="4" xfId="0" applyNumberFormat="1" applyFont="1" applyFill="1" applyBorder="1" applyAlignment="1">
      <alignment horizontal="center" vertical="center"/>
    </xf>
    <xf numFmtId="164" fontId="11" fillId="6" borderId="7" xfId="5" applyNumberFormat="1" applyFont="1" applyFill="1" applyBorder="1" applyAlignment="1">
      <alignment horizontal="center" vertical="center" wrapText="1"/>
    </xf>
    <xf numFmtId="43" fontId="7" fillId="6" borderId="4" xfId="0" applyNumberFormat="1" applyFont="1" applyFill="1" applyBorder="1" applyAlignment="1">
      <alignment horizontal="center" vertical="center"/>
    </xf>
    <xf numFmtId="9" fontId="7" fillId="6" borderId="4" xfId="2" applyFont="1" applyFill="1" applyBorder="1" applyAlignment="1" applyProtection="1">
      <alignment horizontal="center" vertical="center"/>
      <protection locked="0"/>
    </xf>
    <xf numFmtId="0" fontId="13" fillId="3" borderId="7" xfId="5" applyFont="1" applyFill="1" applyBorder="1" applyAlignment="1">
      <alignment horizontal="center" vertical="center" wrapText="1"/>
    </xf>
    <xf numFmtId="0" fontId="14" fillId="0" borderId="0" xfId="0" applyFont="1"/>
    <xf numFmtId="0" fontId="2" fillId="3" borderId="4"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5" borderId="1" xfId="5" applyFont="1" applyFill="1" applyBorder="1" applyAlignment="1">
      <alignment horizontal="center" vertical="center" wrapText="1"/>
    </xf>
    <xf numFmtId="0" fontId="3" fillId="5" borderId="3" xfId="5" applyFont="1" applyFill="1" applyBorder="1" applyAlignment="1">
      <alignment horizontal="center" vertical="center" wrapText="1"/>
    </xf>
    <xf numFmtId="0" fontId="3" fillId="5" borderId="2" xfId="5"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xf>
    <xf numFmtId="164" fontId="12" fillId="0" borderId="17" xfId="5" applyNumberFormat="1" applyFont="1" applyBorder="1" applyAlignment="1">
      <alignment horizontal="center" vertical="center" wrapText="1"/>
    </xf>
    <xf numFmtId="164" fontId="12" fillId="0" borderId="10" xfId="5" applyNumberFormat="1" applyFont="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3" fillId="2" borderId="1" xfId="1" applyNumberFormat="1" applyFont="1" applyFill="1" applyBorder="1" applyAlignment="1" applyProtection="1">
      <alignment horizontal="center" vertical="center"/>
      <protection locked="0"/>
    </xf>
    <xf numFmtId="49" fontId="3" fillId="2" borderId="3" xfId="1" applyNumberFormat="1" applyFont="1" applyFill="1" applyBorder="1" applyAlignment="1" applyProtection="1">
      <alignment horizontal="center" vertical="center"/>
      <protection locked="0"/>
    </xf>
    <xf numFmtId="49" fontId="3" fillId="2" borderId="2" xfId="1" applyNumberFormat="1" applyFont="1" applyFill="1" applyBorder="1" applyAlignment="1" applyProtection="1">
      <alignment horizontal="center" vertical="center"/>
      <protection locked="0"/>
    </xf>
    <xf numFmtId="0" fontId="7" fillId="6" borderId="1" xfId="5" applyFont="1" applyFill="1" applyBorder="1" applyAlignment="1">
      <alignment horizontal="center" vertical="center" wrapText="1"/>
    </xf>
    <xf numFmtId="0" fontId="7" fillId="6" borderId="3" xfId="5" applyFont="1" applyFill="1" applyBorder="1" applyAlignment="1">
      <alignment horizontal="center" vertical="center" wrapText="1"/>
    </xf>
    <xf numFmtId="0" fontId="7" fillId="6" borderId="2" xfId="5"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43" fontId="3" fillId="2" borderId="5" xfId="1" applyFont="1" applyFill="1" applyBorder="1" applyAlignment="1" applyProtection="1">
      <alignment horizontal="center" vertical="center"/>
      <protection locked="0"/>
    </xf>
    <xf numFmtId="43" fontId="3" fillId="2" borderId="8" xfId="1" applyFont="1" applyFill="1" applyBorder="1" applyAlignment="1" applyProtection="1">
      <alignment horizontal="center" vertical="center"/>
      <protection locked="0"/>
    </xf>
    <xf numFmtId="43" fontId="3" fillId="2" borderId="6" xfId="1" applyFont="1" applyFill="1" applyBorder="1" applyAlignment="1" applyProtection="1">
      <alignment horizontal="center" vertical="center"/>
      <protection locked="0"/>
    </xf>
    <xf numFmtId="43" fontId="3" fillId="3" borderId="5" xfId="0" applyNumberFormat="1" applyFont="1" applyFill="1" applyBorder="1" applyAlignment="1">
      <alignment horizontal="center" vertical="center"/>
    </xf>
    <xf numFmtId="43" fontId="3" fillId="3" borderId="8" xfId="0" applyNumberFormat="1" applyFont="1" applyFill="1" applyBorder="1" applyAlignment="1">
      <alignment horizontal="center" vertical="center"/>
    </xf>
    <xf numFmtId="43" fontId="3" fillId="3" borderId="6" xfId="0" applyNumberFormat="1" applyFont="1" applyFill="1" applyBorder="1" applyAlignment="1">
      <alignment horizontal="center" vertical="center"/>
    </xf>
    <xf numFmtId="9" fontId="3" fillId="2" borderId="5" xfId="2" applyFont="1" applyFill="1" applyBorder="1" applyAlignment="1" applyProtection="1">
      <alignment horizontal="center" vertical="center"/>
      <protection locked="0"/>
    </xf>
    <xf numFmtId="9" fontId="3" fillId="2" borderId="8" xfId="2" applyFont="1" applyFill="1" applyBorder="1" applyAlignment="1" applyProtection="1">
      <alignment horizontal="center" vertical="center"/>
      <protection locked="0"/>
    </xf>
    <xf numFmtId="9" fontId="3" fillId="2" borderId="6" xfId="2" applyFont="1" applyFill="1" applyBorder="1" applyAlignment="1" applyProtection="1">
      <alignment horizontal="center" vertical="center"/>
      <protection locked="0"/>
    </xf>
    <xf numFmtId="0" fontId="11" fillId="4" borderId="1" xfId="3" applyFont="1" applyFill="1" applyBorder="1" applyAlignment="1">
      <alignment horizontal="right" vertical="center" wrapText="1" indent="1"/>
    </xf>
    <xf numFmtId="0" fontId="11" fillId="4" borderId="3" xfId="3" applyFont="1" applyFill="1" applyBorder="1" applyAlignment="1">
      <alignment horizontal="right" vertical="center" wrapText="1" indent="1"/>
    </xf>
    <xf numFmtId="0" fontId="11" fillId="4" borderId="2" xfId="3" applyFont="1" applyFill="1" applyBorder="1" applyAlignment="1">
      <alignment horizontal="right" vertical="center" wrapText="1" indent="1"/>
    </xf>
    <xf numFmtId="0" fontId="7" fillId="6" borderId="1" xfId="5" applyFont="1" applyFill="1" applyBorder="1" applyAlignment="1">
      <alignment horizontal="right" vertical="center" wrapText="1"/>
    </xf>
    <xf numFmtId="0" fontId="7" fillId="6" borderId="3" xfId="5" applyFont="1" applyFill="1" applyBorder="1" applyAlignment="1">
      <alignment horizontal="right" vertical="center" wrapText="1"/>
    </xf>
    <xf numFmtId="0" fontId="7" fillId="6" borderId="2" xfId="5" applyFont="1" applyFill="1" applyBorder="1" applyAlignment="1">
      <alignment horizontal="right" vertical="center" wrapText="1"/>
    </xf>
  </cellXfs>
  <cellStyles count="15">
    <cellStyle name="Comma" xfId="1" builtinId="3"/>
    <cellStyle name="Comma 10" xfId="13" xr:uid="{36AEF940-7543-43BB-82EA-AF82ECC7407A}"/>
    <cellStyle name="Comma 2" xfId="14" xr:uid="{7E7C241B-28F2-4D14-B51A-3C91DC7BD6EB}"/>
    <cellStyle name="Comma 4" xfId="7" xr:uid="{5FE44268-3D1A-499B-A223-9FA506181FB7}"/>
    <cellStyle name="Excel Built-in Normal" xfId="3" xr:uid="{9C676056-8350-43B4-8F6A-8D48ADDFC06A}"/>
    <cellStyle name="Normal" xfId="0" builtinId="0"/>
    <cellStyle name="Normal 10" xfId="4" xr:uid="{2C9DA434-1710-4596-A7EC-09586C062845}"/>
    <cellStyle name="Normal 10 3" xfId="10" xr:uid="{ABA4CFB1-7A98-4256-A54D-7108963AB9BA}"/>
    <cellStyle name="Normal 13" xfId="12" xr:uid="{4575C6F1-B308-4241-902B-4D05EEA21E28}"/>
    <cellStyle name="Normal 25" xfId="11" xr:uid="{B412AD1F-6270-47E8-BADA-F3778867DCF4}"/>
    <cellStyle name="Normal 28" xfId="6" xr:uid="{5CE96B36-80B9-4220-A0A1-1465B9324C41}"/>
    <cellStyle name="Normal 4 22" xfId="8" xr:uid="{163A571C-5B89-4897-BCFD-7A3AB1A1A63D}"/>
    <cellStyle name="Normal 4 22 2" xfId="9" xr:uid="{4A305C2D-DDFD-4AFE-A71F-EDE51DE9F380}"/>
    <cellStyle name="Percent" xfId="2" builtinId="5"/>
    <cellStyle name="Style 1" xfId="5" xr:uid="{FFD3BB81-D2ED-4EE5-9EA8-262504B82A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powergrid1989-my.sharepoint.com/personal/ccdrive2_powergrid_in/Documents/MM/Group-2/Suneel/G2%20Group/2.%20PRANIT/HRD/HR-Conclave/Annexure-VIII_BOQ.xlsx" TargetMode="External"/><Relationship Id="rId1" Type="http://schemas.openxmlformats.org/officeDocument/2006/relationships/externalLinkPath" Target="/personal/ccdrive2_powergrid_in/Documents/MM/Group-2/Suneel/G2%20Group/2.%20PRANIT/HRD/HR-Conclave/Annexure-VIII_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FAA07-88C5-4BED-80E3-F5E91FB502EC}">
  <dimension ref="A1:I212"/>
  <sheetViews>
    <sheetView showGridLines="0" tabSelected="1" zoomScaleNormal="100" zoomScaleSheetLayoutView="80" workbookViewId="0">
      <selection activeCell="D13" sqref="D13"/>
    </sheetView>
  </sheetViews>
  <sheetFormatPr defaultRowHeight="16.5" x14ac:dyDescent="0.3"/>
  <cols>
    <col min="1" max="1" width="9.140625" style="2"/>
    <col min="2" max="2" width="67.28515625" style="1" customWidth="1"/>
    <col min="3" max="3" width="11.7109375" style="1" bestFit="1" customWidth="1"/>
    <col min="4" max="4" width="11.7109375" style="1" customWidth="1"/>
    <col min="5" max="5" width="22" style="1" bestFit="1" customWidth="1"/>
    <col min="6" max="6" width="23.85546875" style="1" bestFit="1" customWidth="1"/>
    <col min="7" max="7" width="21.85546875" style="1" customWidth="1"/>
    <col min="8" max="8" width="23.28515625" style="1" customWidth="1"/>
    <col min="9" max="9" width="23.85546875" style="1" bestFit="1" customWidth="1"/>
    <col min="10" max="16384" width="9.140625" style="1"/>
  </cols>
  <sheetData>
    <row r="1" spans="1:9" x14ac:dyDescent="0.3">
      <c r="I1" s="2"/>
    </row>
    <row r="2" spans="1:9" x14ac:dyDescent="0.3">
      <c r="A2" s="94" t="s">
        <v>0</v>
      </c>
      <c r="B2" s="94"/>
      <c r="C2" s="94"/>
      <c r="D2" s="94"/>
      <c r="E2" s="94"/>
      <c r="F2" s="94"/>
      <c r="G2" s="94"/>
      <c r="H2" s="94"/>
      <c r="I2" s="94"/>
    </row>
    <row r="3" spans="1:9" x14ac:dyDescent="0.3">
      <c r="B3" s="3"/>
      <c r="C3" s="3"/>
      <c r="D3" s="3"/>
    </row>
    <row r="4" spans="1:9" x14ac:dyDescent="0.25">
      <c r="A4" s="95" t="s">
        <v>21</v>
      </c>
      <c r="B4" s="95"/>
      <c r="C4" s="95"/>
      <c r="D4" s="95"/>
      <c r="E4" s="95"/>
      <c r="F4" s="95"/>
      <c r="G4" s="95"/>
      <c r="H4" s="95"/>
      <c r="I4" s="95"/>
    </row>
    <row r="5" spans="1:9" x14ac:dyDescent="0.25">
      <c r="A5" s="96"/>
      <c r="B5" s="96"/>
      <c r="C5" s="96"/>
      <c r="D5" s="96"/>
      <c r="E5" s="96"/>
      <c r="F5" s="96"/>
      <c r="G5" s="96"/>
      <c r="H5" s="96"/>
      <c r="I5" s="96"/>
    </row>
    <row r="6" spans="1:9" x14ac:dyDescent="0.25">
      <c r="A6" s="97" t="s">
        <v>1</v>
      </c>
      <c r="B6" s="98"/>
      <c r="C6" s="99"/>
      <c r="D6" s="100"/>
      <c r="E6" s="100"/>
      <c r="F6" s="100"/>
      <c r="G6" s="100"/>
      <c r="H6" s="100"/>
      <c r="I6" s="101"/>
    </row>
    <row r="7" spans="1:9" ht="33" x14ac:dyDescent="0.25">
      <c r="A7" s="4" t="s">
        <v>2</v>
      </c>
      <c r="B7" s="5" t="s">
        <v>3</v>
      </c>
      <c r="C7" s="6" t="s">
        <v>4</v>
      </c>
      <c r="D7" s="60" t="s">
        <v>18</v>
      </c>
      <c r="E7" s="6" t="s">
        <v>17</v>
      </c>
      <c r="F7" s="6" t="s">
        <v>5</v>
      </c>
      <c r="G7" s="15" t="s">
        <v>14</v>
      </c>
      <c r="H7" s="16" t="s">
        <v>6</v>
      </c>
      <c r="I7" s="16" t="s">
        <v>7</v>
      </c>
    </row>
    <row r="8" spans="1:9" x14ac:dyDescent="0.25">
      <c r="A8" s="4"/>
      <c r="B8" s="5"/>
      <c r="C8" s="4" t="s">
        <v>8</v>
      </c>
      <c r="D8" s="4" t="s">
        <v>9</v>
      </c>
      <c r="E8" s="7" t="s">
        <v>10</v>
      </c>
      <c r="F8" s="7" t="s">
        <v>11</v>
      </c>
      <c r="G8" s="9" t="s">
        <v>12</v>
      </c>
      <c r="H8" s="8" t="s">
        <v>19</v>
      </c>
      <c r="I8" s="8" t="s">
        <v>22</v>
      </c>
    </row>
    <row r="9" spans="1:9" x14ac:dyDescent="0.25">
      <c r="A9" s="17" t="s">
        <v>8</v>
      </c>
      <c r="B9" s="81" t="s">
        <v>20</v>
      </c>
      <c r="C9" s="82"/>
      <c r="D9" s="82"/>
      <c r="E9" s="82"/>
      <c r="F9" s="82"/>
      <c r="G9" s="82"/>
      <c r="H9" s="82"/>
      <c r="I9" s="83"/>
    </row>
    <row r="10" spans="1:9" ht="78.75" x14ac:dyDescent="0.25">
      <c r="A10" s="4">
        <v>1</v>
      </c>
      <c r="B10" s="10" t="s">
        <v>23</v>
      </c>
      <c r="C10" s="19"/>
      <c r="D10" s="19"/>
      <c r="E10" s="19"/>
      <c r="F10" s="19"/>
      <c r="G10" s="19"/>
      <c r="H10" s="19"/>
      <c r="I10" s="20"/>
    </row>
    <row r="11" spans="1:9" x14ac:dyDescent="0.25">
      <c r="A11" s="4" t="s">
        <v>37</v>
      </c>
      <c r="B11" s="10" t="s">
        <v>24</v>
      </c>
      <c r="C11" s="38" t="s">
        <v>25</v>
      </c>
      <c r="D11" s="39">
        <v>21.21</v>
      </c>
      <c r="E11" s="11"/>
      <c r="F11" s="12">
        <f t="shared" ref="F11:F30" si="0">E11*D11</f>
        <v>0</v>
      </c>
      <c r="G11" s="13"/>
      <c r="H11" s="14">
        <f>IF(G11="",F11*0.18,F11*G11)</f>
        <v>0</v>
      </c>
      <c r="I11" s="14">
        <f>H11+F11</f>
        <v>0</v>
      </c>
    </row>
    <row r="12" spans="1:9" ht="63" x14ac:dyDescent="0.25">
      <c r="A12" s="4">
        <v>2</v>
      </c>
      <c r="B12" s="10" t="s">
        <v>26</v>
      </c>
      <c r="C12" s="38" t="s">
        <v>25</v>
      </c>
      <c r="D12" s="39">
        <v>23.58</v>
      </c>
      <c r="E12" s="11"/>
      <c r="F12" s="12">
        <f t="shared" ref="F12:F14" si="1">E12*D12</f>
        <v>0</v>
      </c>
      <c r="G12" s="13"/>
      <c r="H12" s="14">
        <f t="shared" ref="H12:H14" si="2">IF(G12="",F12*0.18,F12*G12)</f>
        <v>0</v>
      </c>
      <c r="I12" s="14">
        <f t="shared" ref="I12:I14" si="3">H12+F12</f>
        <v>0</v>
      </c>
    </row>
    <row r="13" spans="1:9" ht="47.25" x14ac:dyDescent="0.25">
      <c r="A13" s="4">
        <v>3</v>
      </c>
      <c r="B13" s="10" t="s">
        <v>27</v>
      </c>
      <c r="C13" s="38" t="s">
        <v>25</v>
      </c>
      <c r="D13" s="39">
        <v>0.68</v>
      </c>
      <c r="E13" s="11"/>
      <c r="F13" s="12">
        <f t="shared" si="1"/>
        <v>0</v>
      </c>
      <c r="G13" s="13"/>
      <c r="H13" s="14">
        <f t="shared" si="2"/>
        <v>0</v>
      </c>
      <c r="I13" s="14">
        <f t="shared" si="3"/>
        <v>0</v>
      </c>
    </row>
    <row r="14" spans="1:9" ht="47.25" x14ac:dyDescent="0.25">
      <c r="A14" s="4">
        <v>4</v>
      </c>
      <c r="B14" s="10" t="s">
        <v>28</v>
      </c>
      <c r="C14" s="38" t="s">
        <v>25</v>
      </c>
      <c r="D14" s="39">
        <v>3.05</v>
      </c>
      <c r="E14" s="11"/>
      <c r="F14" s="12">
        <f t="shared" si="1"/>
        <v>0</v>
      </c>
      <c r="G14" s="13"/>
      <c r="H14" s="14">
        <f t="shared" si="2"/>
        <v>0</v>
      </c>
      <c r="I14" s="14">
        <f t="shared" si="3"/>
        <v>0</v>
      </c>
    </row>
    <row r="15" spans="1:9" ht="31.5" x14ac:dyDescent="0.25">
      <c r="A15" s="4">
        <v>5</v>
      </c>
      <c r="B15" s="10" t="s">
        <v>29</v>
      </c>
      <c r="C15" s="19"/>
      <c r="D15" s="19"/>
      <c r="E15" s="19"/>
      <c r="F15" s="19"/>
      <c r="G15" s="19"/>
      <c r="H15" s="19"/>
      <c r="I15" s="20"/>
    </row>
    <row r="16" spans="1:9" x14ac:dyDescent="0.25">
      <c r="A16" s="4" t="s">
        <v>37</v>
      </c>
      <c r="B16" s="10" t="s">
        <v>30</v>
      </c>
      <c r="C16" s="43" t="s">
        <v>31</v>
      </c>
      <c r="D16" s="44">
        <v>1</v>
      </c>
      <c r="E16" s="11"/>
      <c r="F16" s="12">
        <f t="shared" ref="F16" si="4">E16*D16</f>
        <v>0</v>
      </c>
      <c r="G16" s="13"/>
      <c r="H16" s="14">
        <f t="shared" ref="H16" si="5">IF(G16="",F16*0.18,F16*G16)</f>
        <v>0</v>
      </c>
      <c r="I16" s="14">
        <f t="shared" ref="I16" si="6">H16+F16</f>
        <v>0</v>
      </c>
    </row>
    <row r="17" spans="1:9" x14ac:dyDescent="0.25">
      <c r="A17" s="4">
        <v>6</v>
      </c>
      <c r="B17" s="18" t="s">
        <v>32</v>
      </c>
      <c r="C17" s="26"/>
      <c r="D17" s="27"/>
      <c r="E17" s="27"/>
      <c r="F17" s="27"/>
      <c r="G17" s="27"/>
      <c r="H17" s="27"/>
      <c r="I17" s="28"/>
    </row>
    <row r="18" spans="1:9" ht="47.25" x14ac:dyDescent="0.25">
      <c r="A18" s="4"/>
      <c r="B18" s="18" t="s">
        <v>33</v>
      </c>
      <c r="C18" s="29"/>
      <c r="D18" s="25"/>
      <c r="E18" s="25"/>
      <c r="F18" s="25"/>
      <c r="G18" s="25"/>
      <c r="H18" s="25"/>
      <c r="I18" s="30"/>
    </row>
    <row r="19" spans="1:9" ht="63" x14ac:dyDescent="0.25">
      <c r="A19" s="4" t="s">
        <v>48</v>
      </c>
      <c r="B19" s="18" t="s">
        <v>34</v>
      </c>
      <c r="C19" s="31"/>
      <c r="D19" s="32"/>
      <c r="E19" s="32"/>
      <c r="F19" s="32"/>
      <c r="G19" s="32"/>
      <c r="H19" s="32"/>
      <c r="I19" s="33"/>
    </row>
    <row r="20" spans="1:9" x14ac:dyDescent="0.25">
      <c r="A20" s="4" t="s">
        <v>37</v>
      </c>
      <c r="B20" s="10" t="s">
        <v>35</v>
      </c>
      <c r="C20" s="45" t="s">
        <v>36</v>
      </c>
      <c r="D20" s="46">
        <v>10.17</v>
      </c>
      <c r="E20" s="21"/>
      <c r="F20" s="22">
        <f t="shared" si="0"/>
        <v>0</v>
      </c>
      <c r="G20" s="23"/>
      <c r="H20" s="14">
        <f t="shared" ref="H20" si="7">IF(G20="",F20*0.18,F20*G20)</f>
        <v>0</v>
      </c>
      <c r="I20" s="24">
        <f>H20+F20</f>
        <v>0</v>
      </c>
    </row>
    <row r="21" spans="1:9" x14ac:dyDescent="0.25">
      <c r="A21" s="36" t="s">
        <v>8</v>
      </c>
      <c r="B21" s="84" t="s">
        <v>38</v>
      </c>
      <c r="C21" s="85"/>
      <c r="D21" s="85"/>
      <c r="E21" s="86"/>
      <c r="F21" s="35">
        <f>SUM(F11:F20)</f>
        <v>0</v>
      </c>
      <c r="G21" s="34"/>
      <c r="H21" s="35">
        <f>SUM(H11:H20)</f>
        <v>0</v>
      </c>
      <c r="I21" s="35">
        <f>SUM(I11:I20)</f>
        <v>0</v>
      </c>
    </row>
    <row r="22" spans="1:9" ht="16.5" customHeight="1" x14ac:dyDescent="0.25">
      <c r="A22" s="87"/>
      <c r="B22" s="88"/>
      <c r="C22" s="88"/>
      <c r="D22" s="88"/>
      <c r="E22" s="88"/>
      <c r="F22" s="88"/>
      <c r="G22" s="88"/>
      <c r="H22" s="88"/>
      <c r="I22" s="89"/>
    </row>
    <row r="23" spans="1:9" x14ac:dyDescent="0.25">
      <c r="A23" s="17" t="s">
        <v>9</v>
      </c>
      <c r="B23" s="81" t="s">
        <v>39</v>
      </c>
      <c r="C23" s="82"/>
      <c r="D23" s="82"/>
      <c r="E23" s="82"/>
      <c r="F23" s="82"/>
      <c r="G23" s="82"/>
      <c r="H23" s="82"/>
      <c r="I23" s="83"/>
    </row>
    <row r="24" spans="1:9" ht="47.25" x14ac:dyDescent="0.25">
      <c r="A24" s="42">
        <v>7</v>
      </c>
      <c r="B24" s="37" t="s">
        <v>40</v>
      </c>
      <c r="C24" s="25"/>
      <c r="D24" s="25"/>
      <c r="E24" s="25"/>
      <c r="F24" s="25"/>
      <c r="G24" s="25"/>
      <c r="H24" s="25"/>
      <c r="I24" s="25"/>
    </row>
    <row r="25" spans="1:9" ht="47.25" x14ac:dyDescent="0.25">
      <c r="A25" s="4" t="s">
        <v>37</v>
      </c>
      <c r="B25" s="37" t="s">
        <v>42</v>
      </c>
      <c r="C25" s="38" t="s">
        <v>25</v>
      </c>
      <c r="D25" s="39">
        <v>3.44</v>
      </c>
      <c r="E25" s="11"/>
      <c r="F25" s="12">
        <f t="shared" ref="F25:F28" si="8">E25*D25</f>
        <v>0</v>
      </c>
      <c r="G25" s="13"/>
      <c r="H25" s="14">
        <f t="shared" ref="H25:H28" si="9">IF(G25="",F25*0.18,F25*G25)</f>
        <v>0</v>
      </c>
      <c r="I25" s="14">
        <f t="shared" ref="I25:I28" si="10">H25+F25</f>
        <v>0</v>
      </c>
    </row>
    <row r="26" spans="1:9" ht="47.25" x14ac:dyDescent="0.25">
      <c r="A26" s="42">
        <v>8</v>
      </c>
      <c r="B26" s="40" t="s">
        <v>43</v>
      </c>
      <c r="C26" s="41" t="s">
        <v>36</v>
      </c>
      <c r="D26" s="39">
        <v>2.84</v>
      </c>
      <c r="E26" s="11"/>
      <c r="F26" s="12">
        <f t="shared" si="8"/>
        <v>0</v>
      </c>
      <c r="G26" s="13"/>
      <c r="H26" s="14">
        <f t="shared" si="9"/>
        <v>0</v>
      </c>
      <c r="I26" s="14">
        <f t="shared" si="10"/>
        <v>0</v>
      </c>
    </row>
    <row r="27" spans="1:9" ht="47.25" x14ac:dyDescent="0.25">
      <c r="A27" s="42">
        <v>9</v>
      </c>
      <c r="B27" s="40" t="s">
        <v>44</v>
      </c>
      <c r="C27" s="39" t="s">
        <v>45</v>
      </c>
      <c r="D27" s="39">
        <v>0.73</v>
      </c>
      <c r="E27" s="11"/>
      <c r="F27" s="12">
        <f t="shared" si="8"/>
        <v>0</v>
      </c>
      <c r="G27" s="13"/>
      <c r="H27" s="14">
        <f t="shared" si="9"/>
        <v>0</v>
      </c>
      <c r="I27" s="14">
        <f t="shared" si="10"/>
        <v>0</v>
      </c>
    </row>
    <row r="28" spans="1:9" ht="63" x14ac:dyDescent="0.25">
      <c r="A28" s="42">
        <v>10</v>
      </c>
      <c r="B28" s="40" t="s">
        <v>46</v>
      </c>
      <c r="C28" s="41" t="s">
        <v>36</v>
      </c>
      <c r="D28" s="39">
        <v>2.85</v>
      </c>
      <c r="E28" s="11"/>
      <c r="F28" s="12">
        <f t="shared" si="8"/>
        <v>0</v>
      </c>
      <c r="G28" s="13"/>
      <c r="H28" s="14">
        <f t="shared" si="9"/>
        <v>0</v>
      </c>
      <c r="I28" s="14">
        <f t="shared" si="10"/>
        <v>0</v>
      </c>
    </row>
    <row r="29" spans="1:9" x14ac:dyDescent="0.25">
      <c r="A29" s="36" t="s">
        <v>9</v>
      </c>
      <c r="B29" s="84" t="s">
        <v>38</v>
      </c>
      <c r="C29" s="85"/>
      <c r="D29" s="85"/>
      <c r="E29" s="86"/>
      <c r="F29" s="35">
        <f>SUM(F25:F28)</f>
        <v>0</v>
      </c>
      <c r="G29" s="34"/>
      <c r="H29" s="35">
        <f>SUM(H25:H28)</f>
        <v>0</v>
      </c>
      <c r="I29" s="35">
        <f>SUM(I25:I28)</f>
        <v>0</v>
      </c>
    </row>
    <row r="30" spans="1:9" ht="15.75" x14ac:dyDescent="0.25">
      <c r="A30" s="87"/>
      <c r="B30" s="88" t="s">
        <v>15</v>
      </c>
      <c r="C30" s="88" t="s">
        <v>16</v>
      </c>
      <c r="D30" s="88"/>
      <c r="E30" s="88"/>
      <c r="F30" s="88">
        <f t="shared" si="0"/>
        <v>0</v>
      </c>
      <c r="G30" s="88"/>
      <c r="H30" s="88" t="e">
        <f>[1]Sheet1!$G$4</f>
        <v>#REF!</v>
      </c>
      <c r="I30" s="89" t="e">
        <f>H30+F30</f>
        <v>#REF!</v>
      </c>
    </row>
    <row r="31" spans="1:9" x14ac:dyDescent="0.25">
      <c r="A31" s="17" t="s">
        <v>10</v>
      </c>
      <c r="B31" s="81" t="s">
        <v>49</v>
      </c>
      <c r="C31" s="82"/>
      <c r="D31" s="82"/>
      <c r="E31" s="82"/>
      <c r="F31" s="82"/>
      <c r="G31" s="82"/>
      <c r="H31" s="82"/>
      <c r="I31" s="83"/>
    </row>
    <row r="32" spans="1:9" ht="31.5" x14ac:dyDescent="0.25">
      <c r="A32" s="42">
        <v>11</v>
      </c>
      <c r="B32" s="40" t="s">
        <v>50</v>
      </c>
      <c r="C32" s="25"/>
      <c r="D32" s="25"/>
      <c r="E32" s="25"/>
      <c r="F32" s="25"/>
      <c r="G32" s="25"/>
      <c r="H32" s="25"/>
      <c r="I32" s="25"/>
    </row>
    <row r="33" spans="1:9" x14ac:dyDescent="0.25">
      <c r="A33" s="63" t="s">
        <v>47</v>
      </c>
      <c r="B33" s="40" t="s">
        <v>51</v>
      </c>
      <c r="C33" s="41" t="s">
        <v>36</v>
      </c>
      <c r="D33" s="39">
        <v>11.73</v>
      </c>
      <c r="E33" s="11"/>
      <c r="F33" s="12">
        <f t="shared" ref="F33:F100" si="11">E33*D33</f>
        <v>0</v>
      </c>
      <c r="G33" s="13"/>
      <c r="H33" s="14">
        <f t="shared" ref="H33:H100" si="12">IF(G33="",F33*0.18,F33*G33)</f>
        <v>0</v>
      </c>
      <c r="I33" s="14">
        <f t="shared" ref="I33:I100" si="13">H33+F33</f>
        <v>0</v>
      </c>
    </row>
    <row r="34" spans="1:9" ht="31.5" x14ac:dyDescent="0.25">
      <c r="A34" s="63" t="s">
        <v>52</v>
      </c>
      <c r="B34" s="40" t="s">
        <v>53</v>
      </c>
      <c r="C34" s="41" t="s">
        <v>36</v>
      </c>
      <c r="D34" s="39">
        <v>45.81</v>
      </c>
      <c r="E34" s="11"/>
      <c r="F34" s="12">
        <f t="shared" si="11"/>
        <v>0</v>
      </c>
      <c r="G34" s="13"/>
      <c r="H34" s="14">
        <f t="shared" si="12"/>
        <v>0</v>
      </c>
      <c r="I34" s="14">
        <f t="shared" si="13"/>
        <v>0</v>
      </c>
    </row>
    <row r="35" spans="1:9" ht="18" customHeight="1" x14ac:dyDescent="0.25">
      <c r="A35" s="63" t="s">
        <v>54</v>
      </c>
      <c r="B35" s="40" t="s">
        <v>55</v>
      </c>
      <c r="C35" s="41" t="s">
        <v>36</v>
      </c>
      <c r="D35" s="39">
        <v>102.89</v>
      </c>
      <c r="E35" s="11"/>
      <c r="F35" s="12">
        <f t="shared" si="11"/>
        <v>0</v>
      </c>
      <c r="G35" s="13"/>
      <c r="H35" s="14">
        <f t="shared" si="12"/>
        <v>0</v>
      </c>
      <c r="I35" s="14">
        <f t="shared" si="13"/>
        <v>0</v>
      </c>
    </row>
    <row r="36" spans="1:9" ht="16.5" customHeight="1" x14ac:dyDescent="0.25">
      <c r="A36" s="63" t="s">
        <v>56</v>
      </c>
      <c r="B36" s="40" t="s">
        <v>57</v>
      </c>
      <c r="C36" s="41" t="s">
        <v>36</v>
      </c>
      <c r="D36" s="39">
        <v>70.290000000000006</v>
      </c>
      <c r="E36" s="11"/>
      <c r="F36" s="12">
        <f t="shared" si="11"/>
        <v>0</v>
      </c>
      <c r="G36" s="13"/>
      <c r="H36" s="14">
        <f t="shared" si="12"/>
        <v>0</v>
      </c>
      <c r="I36" s="14">
        <f t="shared" si="13"/>
        <v>0</v>
      </c>
    </row>
    <row r="37" spans="1:9" x14ac:dyDescent="0.25">
      <c r="A37" s="63" t="s">
        <v>58</v>
      </c>
      <c r="B37" s="40" t="s">
        <v>59</v>
      </c>
      <c r="C37" s="41" t="s">
        <v>36</v>
      </c>
      <c r="D37" s="39">
        <v>1</v>
      </c>
      <c r="E37" s="11"/>
      <c r="F37" s="12">
        <f t="shared" si="11"/>
        <v>0</v>
      </c>
      <c r="G37" s="13"/>
      <c r="H37" s="14">
        <f t="shared" si="12"/>
        <v>0</v>
      </c>
      <c r="I37" s="14">
        <f t="shared" si="13"/>
        <v>0</v>
      </c>
    </row>
    <row r="38" spans="1:9" ht="47.25" x14ac:dyDescent="0.25">
      <c r="A38" s="63" t="s">
        <v>60</v>
      </c>
      <c r="B38" s="40" t="s">
        <v>61</v>
      </c>
      <c r="C38" s="41" t="s">
        <v>36</v>
      </c>
      <c r="D38" s="39">
        <v>1.91</v>
      </c>
      <c r="E38" s="11"/>
      <c r="F38" s="12">
        <f t="shared" si="11"/>
        <v>0</v>
      </c>
      <c r="G38" s="13"/>
      <c r="H38" s="14">
        <f t="shared" si="12"/>
        <v>0</v>
      </c>
      <c r="I38" s="14">
        <f t="shared" si="13"/>
        <v>0</v>
      </c>
    </row>
    <row r="39" spans="1:9" x14ac:dyDescent="0.25">
      <c r="A39" s="64" t="s">
        <v>62</v>
      </c>
      <c r="B39" s="40" t="s">
        <v>63</v>
      </c>
      <c r="C39" s="25"/>
      <c r="D39" s="25"/>
      <c r="E39" s="25"/>
      <c r="F39" s="25"/>
      <c r="G39" s="25"/>
      <c r="H39" s="25"/>
      <c r="I39" s="25"/>
    </row>
    <row r="40" spans="1:9" x14ac:dyDescent="0.25">
      <c r="A40" s="64"/>
      <c r="B40" s="40" t="s">
        <v>64</v>
      </c>
      <c r="C40" s="39" t="s">
        <v>65</v>
      </c>
      <c r="D40" s="39">
        <v>75</v>
      </c>
      <c r="E40" s="11"/>
      <c r="F40" s="12">
        <f t="shared" si="11"/>
        <v>0</v>
      </c>
      <c r="G40" s="13"/>
      <c r="H40" s="14">
        <f t="shared" si="12"/>
        <v>0</v>
      </c>
      <c r="I40" s="14">
        <f t="shared" si="13"/>
        <v>0</v>
      </c>
    </row>
    <row r="41" spans="1:9" ht="78.75" x14ac:dyDescent="0.25">
      <c r="A41" s="65">
        <v>12</v>
      </c>
      <c r="B41" s="40" t="s">
        <v>66</v>
      </c>
      <c r="C41" s="25"/>
      <c r="D41" s="25"/>
      <c r="E41" s="25"/>
      <c r="F41" s="25"/>
      <c r="G41" s="25"/>
      <c r="H41" s="25"/>
      <c r="I41" s="25"/>
    </row>
    <row r="42" spans="1:9" ht="31.5" x14ac:dyDescent="0.25">
      <c r="A42" s="64" t="s">
        <v>41</v>
      </c>
      <c r="B42" s="40" t="s">
        <v>67</v>
      </c>
      <c r="C42" s="47" t="s">
        <v>36</v>
      </c>
      <c r="D42" s="39">
        <v>30.79</v>
      </c>
      <c r="E42" s="11"/>
      <c r="F42" s="12">
        <f t="shared" si="11"/>
        <v>0</v>
      </c>
      <c r="G42" s="13"/>
      <c r="H42" s="14">
        <f t="shared" si="12"/>
        <v>0</v>
      </c>
      <c r="I42" s="14">
        <f t="shared" si="13"/>
        <v>0</v>
      </c>
    </row>
    <row r="43" spans="1:9" ht="47.25" x14ac:dyDescent="0.25">
      <c r="A43" s="42">
        <v>13</v>
      </c>
      <c r="B43" s="40" t="s">
        <v>68</v>
      </c>
      <c r="C43" s="25"/>
      <c r="D43" s="25"/>
      <c r="E43" s="25"/>
      <c r="F43" s="25"/>
      <c r="G43" s="25"/>
      <c r="H43" s="25"/>
      <c r="I43" s="25"/>
    </row>
    <row r="44" spans="1:9" x14ac:dyDescent="0.25">
      <c r="A44" s="63" t="s">
        <v>41</v>
      </c>
      <c r="B44" s="40" t="s">
        <v>69</v>
      </c>
      <c r="C44" s="39" t="s">
        <v>70</v>
      </c>
      <c r="D44" s="39">
        <v>4319.5200000000004</v>
      </c>
      <c r="E44" s="11"/>
      <c r="F44" s="12">
        <f t="shared" si="11"/>
        <v>0</v>
      </c>
      <c r="G44" s="13"/>
      <c r="H44" s="14">
        <f t="shared" si="12"/>
        <v>0</v>
      </c>
      <c r="I44" s="14">
        <f t="shared" si="13"/>
        <v>0</v>
      </c>
    </row>
    <row r="45" spans="1:9" ht="237.75" customHeight="1" x14ac:dyDescent="0.25">
      <c r="A45" s="42">
        <v>14</v>
      </c>
      <c r="B45" s="40" t="s">
        <v>71</v>
      </c>
      <c r="C45" s="25"/>
      <c r="D45" s="25"/>
      <c r="E45" s="25"/>
      <c r="F45" s="25"/>
      <c r="G45" s="25"/>
      <c r="H45" s="25"/>
      <c r="I45" s="25"/>
    </row>
    <row r="46" spans="1:9" x14ac:dyDescent="0.25">
      <c r="A46" s="63" t="s">
        <v>48</v>
      </c>
      <c r="B46" s="40" t="s">
        <v>72</v>
      </c>
      <c r="C46" s="25"/>
      <c r="D46" s="25"/>
      <c r="E46" s="25"/>
      <c r="F46" s="25"/>
      <c r="G46" s="25"/>
      <c r="H46" s="25"/>
      <c r="I46" s="25"/>
    </row>
    <row r="47" spans="1:9" ht="31.5" x14ac:dyDescent="0.25">
      <c r="A47" s="63" t="s">
        <v>41</v>
      </c>
      <c r="B47" s="40" t="s">
        <v>73</v>
      </c>
      <c r="C47" s="39" t="s">
        <v>25</v>
      </c>
      <c r="D47" s="39">
        <v>17.309999999999999</v>
      </c>
      <c r="E47" s="11"/>
      <c r="F47" s="12">
        <f t="shared" si="11"/>
        <v>0</v>
      </c>
      <c r="G47" s="13"/>
      <c r="H47" s="14">
        <f t="shared" si="12"/>
        <v>0</v>
      </c>
      <c r="I47" s="14">
        <f t="shared" si="13"/>
        <v>0</v>
      </c>
    </row>
    <row r="48" spans="1:9" x14ac:dyDescent="0.25">
      <c r="A48" s="63" t="s">
        <v>74</v>
      </c>
      <c r="B48" s="40" t="s">
        <v>75</v>
      </c>
      <c r="C48" s="25"/>
      <c r="D48" s="25"/>
      <c r="E48" s="25"/>
      <c r="F48" s="25"/>
      <c r="G48" s="25"/>
      <c r="H48" s="25"/>
      <c r="I48" s="25"/>
    </row>
    <row r="49" spans="1:9" ht="31.5" x14ac:dyDescent="0.25">
      <c r="A49" s="63" t="s">
        <v>41</v>
      </c>
      <c r="B49" s="40" t="s">
        <v>73</v>
      </c>
      <c r="C49" s="39" t="s">
        <v>25</v>
      </c>
      <c r="D49" s="39">
        <v>20.38</v>
      </c>
      <c r="E49" s="11"/>
      <c r="F49" s="12">
        <f t="shared" si="11"/>
        <v>0</v>
      </c>
      <c r="G49" s="13"/>
      <c r="H49" s="14">
        <f t="shared" si="12"/>
        <v>0</v>
      </c>
      <c r="I49" s="14">
        <f t="shared" si="13"/>
        <v>0</v>
      </c>
    </row>
    <row r="50" spans="1:9" x14ac:dyDescent="0.25">
      <c r="A50" s="61" t="s">
        <v>10</v>
      </c>
      <c r="B50" s="84" t="s">
        <v>38</v>
      </c>
      <c r="C50" s="85"/>
      <c r="D50" s="85"/>
      <c r="E50" s="86"/>
      <c r="F50" s="35">
        <f>SUM(F33:F49)</f>
        <v>0</v>
      </c>
      <c r="G50" s="34"/>
      <c r="H50" s="35">
        <f>SUM(H33:H49)</f>
        <v>0</v>
      </c>
      <c r="I50" s="35">
        <f>SUM(I33:I49)</f>
        <v>0</v>
      </c>
    </row>
    <row r="51" spans="1:9" x14ac:dyDescent="0.25">
      <c r="A51" s="92"/>
      <c r="B51" s="93"/>
      <c r="C51" s="93"/>
      <c r="D51" s="93"/>
      <c r="E51" s="93"/>
      <c r="F51" s="93"/>
      <c r="G51" s="93"/>
      <c r="H51" s="93"/>
      <c r="I51" s="93"/>
    </row>
    <row r="52" spans="1:9" x14ac:dyDescent="0.25">
      <c r="A52" s="62" t="s">
        <v>76</v>
      </c>
      <c r="B52" s="81" t="s">
        <v>77</v>
      </c>
      <c r="C52" s="82"/>
      <c r="D52" s="82"/>
      <c r="E52" s="82"/>
      <c r="F52" s="82">
        <f t="shared" si="11"/>
        <v>0</v>
      </c>
      <c r="G52" s="82"/>
      <c r="H52" s="82">
        <f t="shared" si="12"/>
        <v>0</v>
      </c>
      <c r="I52" s="83">
        <f t="shared" si="13"/>
        <v>0</v>
      </c>
    </row>
    <row r="53" spans="1:9" ht="31.5" x14ac:dyDescent="0.25">
      <c r="A53" s="42">
        <v>15</v>
      </c>
      <c r="B53" s="49" t="s">
        <v>78</v>
      </c>
      <c r="C53" s="25"/>
      <c r="D53" s="25"/>
      <c r="E53" s="25"/>
      <c r="F53" s="25"/>
      <c r="G53" s="25"/>
      <c r="H53" s="25"/>
      <c r="I53" s="25"/>
    </row>
    <row r="54" spans="1:9" x14ac:dyDescent="0.25">
      <c r="A54" s="48" t="s">
        <v>41</v>
      </c>
      <c r="B54" s="50" t="s">
        <v>79</v>
      </c>
      <c r="C54" s="39" t="s">
        <v>25</v>
      </c>
      <c r="D54" s="39">
        <v>2.99</v>
      </c>
      <c r="E54" s="11"/>
      <c r="F54" s="12">
        <f t="shared" si="11"/>
        <v>0</v>
      </c>
      <c r="G54" s="13"/>
      <c r="H54" s="14">
        <f t="shared" si="12"/>
        <v>0</v>
      </c>
      <c r="I54" s="14">
        <f t="shared" si="13"/>
        <v>0</v>
      </c>
    </row>
    <row r="55" spans="1:9" ht="47.25" x14ac:dyDescent="0.25">
      <c r="A55" s="42">
        <v>16</v>
      </c>
      <c r="B55" s="49" t="s">
        <v>80</v>
      </c>
      <c r="C55" s="25"/>
      <c r="D55" s="25"/>
      <c r="E55" s="25"/>
      <c r="F55" s="25"/>
      <c r="G55" s="25"/>
      <c r="H55" s="25"/>
      <c r="I55" s="25"/>
    </row>
    <row r="56" spans="1:9" x14ac:dyDescent="0.25">
      <c r="A56" s="63" t="s">
        <v>41</v>
      </c>
      <c r="B56" s="40" t="s">
        <v>79</v>
      </c>
      <c r="C56" s="39" t="s">
        <v>25</v>
      </c>
      <c r="D56" s="39">
        <v>18.09</v>
      </c>
      <c r="E56" s="11"/>
      <c r="F56" s="12">
        <f t="shared" si="11"/>
        <v>0</v>
      </c>
      <c r="G56" s="13"/>
      <c r="H56" s="14">
        <f t="shared" si="12"/>
        <v>0</v>
      </c>
      <c r="I56" s="14">
        <f t="shared" si="13"/>
        <v>0</v>
      </c>
    </row>
    <row r="57" spans="1:9" ht="47.25" x14ac:dyDescent="0.25">
      <c r="A57" s="42">
        <v>17</v>
      </c>
      <c r="B57" s="40" t="s">
        <v>81</v>
      </c>
      <c r="C57" s="25"/>
      <c r="D57" s="25"/>
      <c r="E57" s="25"/>
      <c r="F57" s="25"/>
      <c r="G57" s="25"/>
      <c r="H57" s="25"/>
      <c r="I57" s="25"/>
    </row>
    <row r="58" spans="1:9" x14ac:dyDescent="0.25">
      <c r="A58" s="63" t="s">
        <v>41</v>
      </c>
      <c r="B58" s="40" t="s">
        <v>82</v>
      </c>
      <c r="C58" s="39" t="s">
        <v>36</v>
      </c>
      <c r="D58" s="39">
        <v>68.69</v>
      </c>
      <c r="E58" s="11"/>
      <c r="F58" s="12">
        <f t="shared" si="11"/>
        <v>0</v>
      </c>
      <c r="G58" s="13"/>
      <c r="H58" s="14">
        <f t="shared" si="12"/>
        <v>0</v>
      </c>
      <c r="I58" s="14">
        <f t="shared" si="13"/>
        <v>0</v>
      </c>
    </row>
    <row r="59" spans="1:9" ht="31.5" x14ac:dyDescent="0.25">
      <c r="A59" s="42">
        <v>18</v>
      </c>
      <c r="B59" s="40" t="s">
        <v>83</v>
      </c>
      <c r="C59" s="39" t="s">
        <v>36</v>
      </c>
      <c r="D59" s="39">
        <v>68.69</v>
      </c>
      <c r="E59" s="11"/>
      <c r="F59" s="12">
        <f t="shared" si="11"/>
        <v>0</v>
      </c>
      <c r="G59" s="13"/>
      <c r="H59" s="14">
        <f t="shared" si="12"/>
        <v>0</v>
      </c>
      <c r="I59" s="14">
        <f t="shared" si="13"/>
        <v>0</v>
      </c>
    </row>
    <row r="60" spans="1:9" x14ac:dyDescent="0.25">
      <c r="A60" s="61" t="s">
        <v>76</v>
      </c>
      <c r="B60" s="84" t="s">
        <v>38</v>
      </c>
      <c r="C60" s="85"/>
      <c r="D60" s="85"/>
      <c r="E60" s="86"/>
      <c r="F60" s="35">
        <f>SUM(F54:F59)</f>
        <v>0</v>
      </c>
      <c r="G60" s="34"/>
      <c r="H60" s="35">
        <f>SUM(H54:H59)</f>
        <v>0</v>
      </c>
      <c r="I60" s="35">
        <f>SUM(I54:I59)</f>
        <v>0</v>
      </c>
    </row>
    <row r="61" spans="1:9" x14ac:dyDescent="0.25">
      <c r="A61" s="92"/>
      <c r="B61" s="93"/>
      <c r="C61" s="93"/>
      <c r="D61" s="93"/>
      <c r="E61" s="93"/>
      <c r="F61" s="93"/>
      <c r="G61" s="93"/>
      <c r="H61" s="93"/>
      <c r="I61" s="93"/>
    </row>
    <row r="62" spans="1:9" x14ac:dyDescent="0.25">
      <c r="A62" s="62" t="s">
        <v>12</v>
      </c>
      <c r="B62" s="81" t="s">
        <v>84</v>
      </c>
      <c r="C62" s="82"/>
      <c r="D62" s="82"/>
      <c r="E62" s="82"/>
      <c r="F62" s="82"/>
      <c r="G62" s="82"/>
      <c r="H62" s="82"/>
      <c r="I62" s="83"/>
    </row>
    <row r="63" spans="1:9" ht="49.5" customHeight="1" x14ac:dyDescent="0.25">
      <c r="A63" s="42">
        <v>19</v>
      </c>
      <c r="B63" s="40" t="s">
        <v>85</v>
      </c>
      <c r="C63" s="25"/>
      <c r="D63" s="25"/>
      <c r="E63" s="25"/>
      <c r="F63" s="25"/>
      <c r="G63" s="25"/>
      <c r="H63" s="25"/>
      <c r="I63" s="25"/>
    </row>
    <row r="64" spans="1:9" x14ac:dyDescent="0.25">
      <c r="A64" s="63" t="s">
        <v>48</v>
      </c>
      <c r="B64" s="40" t="s">
        <v>86</v>
      </c>
      <c r="C64" s="25"/>
      <c r="D64" s="25"/>
      <c r="E64" s="25"/>
      <c r="F64" s="25"/>
      <c r="G64" s="25"/>
      <c r="H64" s="25"/>
      <c r="I64" s="25"/>
    </row>
    <row r="65" spans="1:9" x14ac:dyDescent="0.25">
      <c r="A65" s="63" t="s">
        <v>41</v>
      </c>
      <c r="B65" s="40" t="s">
        <v>87</v>
      </c>
      <c r="C65" s="39" t="s">
        <v>36</v>
      </c>
      <c r="D65" s="39">
        <v>32.15</v>
      </c>
      <c r="E65" s="11"/>
      <c r="F65" s="12">
        <f t="shared" si="11"/>
        <v>0</v>
      </c>
      <c r="G65" s="13"/>
      <c r="H65" s="14">
        <f t="shared" si="12"/>
        <v>0</v>
      </c>
      <c r="I65" s="14">
        <f t="shared" si="13"/>
        <v>0</v>
      </c>
    </row>
    <row r="66" spans="1:9" x14ac:dyDescent="0.25">
      <c r="A66" s="61" t="s">
        <v>12</v>
      </c>
      <c r="B66" s="84" t="s">
        <v>38</v>
      </c>
      <c r="C66" s="85"/>
      <c r="D66" s="85"/>
      <c r="E66" s="86"/>
      <c r="F66" s="35">
        <f>SUM(F65)</f>
        <v>0</v>
      </c>
      <c r="G66" s="34"/>
      <c r="H66" s="35">
        <f>SUM(H65)</f>
        <v>0</v>
      </c>
      <c r="I66" s="35">
        <f>SUM(I65)</f>
        <v>0</v>
      </c>
    </row>
    <row r="67" spans="1:9" x14ac:dyDescent="0.25">
      <c r="A67" s="92"/>
      <c r="B67" s="93"/>
      <c r="C67" s="93"/>
      <c r="D67" s="93"/>
      <c r="E67" s="93"/>
      <c r="F67" s="93"/>
      <c r="G67" s="93"/>
      <c r="H67" s="93"/>
      <c r="I67" s="93"/>
    </row>
    <row r="68" spans="1:9" x14ac:dyDescent="0.25">
      <c r="A68" s="62" t="s">
        <v>13</v>
      </c>
      <c r="B68" s="81" t="s">
        <v>88</v>
      </c>
      <c r="C68" s="82"/>
      <c r="D68" s="82"/>
      <c r="E68" s="82"/>
      <c r="F68" s="82">
        <f t="shared" si="11"/>
        <v>0</v>
      </c>
      <c r="G68" s="82"/>
      <c r="H68" s="82">
        <f t="shared" si="12"/>
        <v>0</v>
      </c>
      <c r="I68" s="83">
        <f t="shared" si="13"/>
        <v>0</v>
      </c>
    </row>
    <row r="69" spans="1:9" ht="63" x14ac:dyDescent="0.25">
      <c r="A69" s="66">
        <v>20</v>
      </c>
      <c r="B69" s="40" t="s">
        <v>89</v>
      </c>
      <c r="C69" s="25"/>
      <c r="D69" s="25"/>
      <c r="E69" s="25"/>
      <c r="F69" s="25"/>
      <c r="G69" s="25"/>
      <c r="H69" s="25"/>
      <c r="I69" s="25"/>
    </row>
    <row r="70" spans="1:9" x14ac:dyDescent="0.25">
      <c r="A70" s="63" t="s">
        <v>41</v>
      </c>
      <c r="B70" s="40" t="s">
        <v>90</v>
      </c>
      <c r="C70" s="51" t="s">
        <v>91</v>
      </c>
      <c r="D70" s="39">
        <v>12</v>
      </c>
      <c r="E70" s="11"/>
      <c r="F70" s="12">
        <f t="shared" si="11"/>
        <v>0</v>
      </c>
      <c r="G70" s="13"/>
      <c r="H70" s="14">
        <f t="shared" si="12"/>
        <v>0</v>
      </c>
      <c r="I70" s="14">
        <f t="shared" si="13"/>
        <v>0</v>
      </c>
    </row>
    <row r="71" spans="1:9" ht="63" x14ac:dyDescent="0.25">
      <c r="A71" s="66">
        <v>21</v>
      </c>
      <c r="B71" s="52" t="s">
        <v>92</v>
      </c>
      <c r="C71" s="25"/>
      <c r="D71" s="25"/>
      <c r="E71" s="25"/>
      <c r="F71" s="25"/>
      <c r="G71" s="25"/>
      <c r="H71" s="25"/>
      <c r="I71" s="25"/>
    </row>
    <row r="72" spans="1:9" x14ac:dyDescent="0.25">
      <c r="A72" s="63" t="s">
        <v>41</v>
      </c>
      <c r="B72" s="52" t="s">
        <v>93</v>
      </c>
      <c r="C72" s="51" t="s">
        <v>91</v>
      </c>
      <c r="D72" s="39">
        <v>12</v>
      </c>
      <c r="E72" s="11"/>
      <c r="F72" s="12">
        <f t="shared" si="11"/>
        <v>0</v>
      </c>
      <c r="G72" s="13"/>
      <c r="H72" s="14">
        <f t="shared" si="12"/>
        <v>0</v>
      </c>
      <c r="I72" s="14">
        <f t="shared" si="13"/>
        <v>0</v>
      </c>
    </row>
    <row r="73" spans="1:9" ht="63" x14ac:dyDescent="0.25">
      <c r="A73" s="66">
        <v>22</v>
      </c>
      <c r="B73" s="40" t="s">
        <v>94</v>
      </c>
      <c r="C73" s="25"/>
      <c r="D73" s="25"/>
      <c r="E73" s="25"/>
      <c r="F73" s="25"/>
      <c r="G73" s="25"/>
      <c r="H73" s="25"/>
      <c r="I73" s="25"/>
    </row>
    <row r="74" spans="1:9" x14ac:dyDescent="0.25">
      <c r="A74" s="63" t="s">
        <v>41</v>
      </c>
      <c r="B74" s="40" t="s">
        <v>95</v>
      </c>
      <c r="C74" s="51" t="s">
        <v>91</v>
      </c>
      <c r="D74" s="39">
        <v>6</v>
      </c>
      <c r="E74" s="11"/>
      <c r="F74" s="12">
        <f t="shared" si="11"/>
        <v>0</v>
      </c>
      <c r="G74" s="13"/>
      <c r="H74" s="14">
        <f t="shared" si="12"/>
        <v>0</v>
      </c>
      <c r="I74" s="14">
        <f t="shared" si="13"/>
        <v>0</v>
      </c>
    </row>
    <row r="75" spans="1:9" ht="78.75" x14ac:dyDescent="0.25">
      <c r="A75" s="66">
        <v>23</v>
      </c>
      <c r="B75" s="52" t="s">
        <v>96</v>
      </c>
      <c r="C75" s="51" t="s">
        <v>91</v>
      </c>
      <c r="D75" s="39">
        <v>3</v>
      </c>
      <c r="E75" s="11"/>
      <c r="F75" s="12">
        <f t="shared" si="11"/>
        <v>0</v>
      </c>
      <c r="G75" s="13"/>
      <c r="H75" s="14">
        <f t="shared" si="12"/>
        <v>0</v>
      </c>
      <c r="I75" s="14">
        <f t="shared" si="13"/>
        <v>0</v>
      </c>
    </row>
    <row r="76" spans="1:9" x14ac:dyDescent="0.25">
      <c r="A76" s="61" t="s">
        <v>12</v>
      </c>
      <c r="B76" s="84" t="s">
        <v>38</v>
      </c>
      <c r="C76" s="85"/>
      <c r="D76" s="85"/>
      <c r="E76" s="86"/>
      <c r="F76" s="35">
        <f>SUM(F70:F75)</f>
        <v>0</v>
      </c>
      <c r="G76" s="34"/>
      <c r="H76" s="35">
        <f>SUM(H70:H75)</f>
        <v>0</v>
      </c>
      <c r="I76" s="35">
        <f>SUM(I70:I75)</f>
        <v>0</v>
      </c>
    </row>
    <row r="77" spans="1:9" x14ac:dyDescent="0.25">
      <c r="A77" s="92"/>
      <c r="B77" s="93"/>
      <c r="C77" s="93"/>
      <c r="D77" s="93"/>
      <c r="E77" s="93"/>
      <c r="F77" s="93"/>
      <c r="G77" s="93"/>
      <c r="H77" s="93"/>
      <c r="I77" s="93"/>
    </row>
    <row r="78" spans="1:9" x14ac:dyDescent="0.25">
      <c r="A78" s="62" t="s">
        <v>97</v>
      </c>
      <c r="B78" s="81" t="s">
        <v>98</v>
      </c>
      <c r="C78" s="82"/>
      <c r="D78" s="82"/>
      <c r="E78" s="82"/>
      <c r="F78" s="82">
        <f t="shared" si="11"/>
        <v>0</v>
      </c>
      <c r="G78" s="82"/>
      <c r="H78" s="82">
        <f t="shared" si="12"/>
        <v>0</v>
      </c>
      <c r="I78" s="83">
        <f t="shared" si="13"/>
        <v>0</v>
      </c>
    </row>
    <row r="79" spans="1:9" ht="141.75" x14ac:dyDescent="0.25">
      <c r="A79" s="66">
        <v>24</v>
      </c>
      <c r="B79" s="53" t="s">
        <v>99</v>
      </c>
      <c r="C79" s="25"/>
      <c r="D79" s="25"/>
      <c r="E79" s="25"/>
      <c r="F79" s="25"/>
      <c r="G79" s="25"/>
      <c r="H79" s="25"/>
      <c r="I79" s="25"/>
    </row>
    <row r="80" spans="1:9" ht="31.5" x14ac:dyDescent="0.25">
      <c r="A80" s="63" t="s">
        <v>41</v>
      </c>
      <c r="B80" s="53" t="s">
        <v>100</v>
      </c>
      <c r="C80" s="39" t="s">
        <v>36</v>
      </c>
      <c r="D80" s="39">
        <v>98.15</v>
      </c>
      <c r="E80" s="11"/>
      <c r="F80" s="12">
        <f t="shared" si="11"/>
        <v>0</v>
      </c>
      <c r="G80" s="13"/>
      <c r="H80" s="14">
        <f t="shared" si="12"/>
        <v>0</v>
      </c>
      <c r="I80" s="14">
        <f t="shared" si="13"/>
        <v>0</v>
      </c>
    </row>
    <row r="81" spans="1:9" x14ac:dyDescent="0.25">
      <c r="A81" s="61" t="s">
        <v>97</v>
      </c>
      <c r="B81" s="84" t="s">
        <v>38</v>
      </c>
      <c r="C81" s="85"/>
      <c r="D81" s="85"/>
      <c r="E81" s="86"/>
      <c r="F81" s="35">
        <f>SUM(F80)</f>
        <v>0</v>
      </c>
      <c r="G81" s="34"/>
      <c r="H81" s="35">
        <f>SUM(H80)</f>
        <v>0</v>
      </c>
      <c r="I81" s="35">
        <f>SUM(I80)</f>
        <v>0</v>
      </c>
    </row>
    <row r="82" spans="1:9" x14ac:dyDescent="0.25">
      <c r="A82" s="92"/>
      <c r="B82" s="93"/>
      <c r="C82" s="93"/>
      <c r="D82" s="93"/>
      <c r="E82" s="93"/>
      <c r="F82" s="93"/>
      <c r="G82" s="93"/>
      <c r="H82" s="93"/>
      <c r="I82" s="93"/>
    </row>
    <row r="83" spans="1:9" x14ac:dyDescent="0.25">
      <c r="A83" s="48" t="s">
        <v>101</v>
      </c>
      <c r="B83" s="81" t="s">
        <v>102</v>
      </c>
      <c r="C83" s="82"/>
      <c r="D83" s="82"/>
      <c r="E83" s="82"/>
      <c r="F83" s="82">
        <f t="shared" si="11"/>
        <v>0</v>
      </c>
      <c r="G83" s="82"/>
      <c r="H83" s="82">
        <f t="shared" si="12"/>
        <v>0</v>
      </c>
      <c r="I83" s="83">
        <f t="shared" si="13"/>
        <v>0</v>
      </c>
    </row>
    <row r="84" spans="1:9" ht="63" x14ac:dyDescent="0.25">
      <c r="A84" s="66">
        <v>25</v>
      </c>
      <c r="B84" s="40" t="s">
        <v>103</v>
      </c>
      <c r="C84" s="39" t="s">
        <v>104</v>
      </c>
      <c r="D84" s="39">
        <v>12.08</v>
      </c>
      <c r="E84" s="11"/>
      <c r="F84" s="12">
        <f t="shared" si="11"/>
        <v>0</v>
      </c>
      <c r="G84" s="13"/>
      <c r="H84" s="14">
        <f t="shared" si="12"/>
        <v>0</v>
      </c>
      <c r="I84" s="14">
        <f t="shared" si="13"/>
        <v>0</v>
      </c>
    </row>
    <row r="85" spans="1:9" ht="94.5" x14ac:dyDescent="0.25">
      <c r="A85" s="66">
        <v>26</v>
      </c>
      <c r="B85" s="40" t="s">
        <v>105</v>
      </c>
      <c r="C85" s="39" t="s">
        <v>91</v>
      </c>
      <c r="D85" s="39">
        <v>1</v>
      </c>
      <c r="E85" s="11"/>
      <c r="F85" s="12">
        <f t="shared" si="11"/>
        <v>0</v>
      </c>
      <c r="G85" s="13"/>
      <c r="H85" s="14">
        <f t="shared" si="12"/>
        <v>0</v>
      </c>
      <c r="I85" s="14">
        <f t="shared" si="13"/>
        <v>0</v>
      </c>
    </row>
    <row r="86" spans="1:9" x14ac:dyDescent="0.25">
      <c r="A86" s="61" t="s">
        <v>101</v>
      </c>
      <c r="B86" s="84" t="s">
        <v>38</v>
      </c>
      <c r="C86" s="85"/>
      <c r="D86" s="85"/>
      <c r="E86" s="86"/>
      <c r="F86" s="35">
        <f>SUM(F84:F85)</f>
        <v>0</v>
      </c>
      <c r="G86" s="34"/>
      <c r="H86" s="35">
        <f t="shared" ref="H86:I86" si="14">SUM(H84:H85)</f>
        <v>0</v>
      </c>
      <c r="I86" s="35">
        <f t="shared" si="14"/>
        <v>0</v>
      </c>
    </row>
    <row r="87" spans="1:9" x14ac:dyDescent="0.25">
      <c r="A87" s="92"/>
      <c r="B87" s="93"/>
      <c r="C87" s="93"/>
      <c r="D87" s="93"/>
      <c r="E87" s="93"/>
      <c r="F87" s="93"/>
      <c r="G87" s="93"/>
      <c r="H87" s="93"/>
      <c r="I87" s="93"/>
    </row>
    <row r="88" spans="1:9" x14ac:dyDescent="0.25">
      <c r="A88" s="48" t="s">
        <v>106</v>
      </c>
      <c r="B88" s="81" t="s">
        <v>107</v>
      </c>
      <c r="C88" s="82"/>
      <c r="D88" s="82"/>
      <c r="E88" s="82"/>
      <c r="F88" s="82">
        <f t="shared" si="11"/>
        <v>0</v>
      </c>
      <c r="G88" s="82"/>
      <c r="H88" s="82">
        <f t="shared" si="12"/>
        <v>0</v>
      </c>
      <c r="I88" s="83">
        <f t="shared" si="13"/>
        <v>0</v>
      </c>
    </row>
    <row r="89" spans="1:9" x14ac:dyDescent="0.25">
      <c r="A89" s="66">
        <v>27</v>
      </c>
      <c r="B89" s="40" t="s">
        <v>108</v>
      </c>
      <c r="C89" s="25"/>
      <c r="D89" s="25"/>
      <c r="E89" s="25"/>
      <c r="F89" s="25"/>
      <c r="G89" s="25"/>
      <c r="H89" s="25"/>
      <c r="I89" s="25"/>
    </row>
    <row r="90" spans="1:9" x14ac:dyDescent="0.25">
      <c r="A90" s="63" t="s">
        <v>41</v>
      </c>
      <c r="B90" s="40" t="s">
        <v>109</v>
      </c>
      <c r="C90" s="39" t="s">
        <v>36</v>
      </c>
      <c r="D90" s="39">
        <v>169.58</v>
      </c>
      <c r="E90" s="11"/>
      <c r="F90" s="12">
        <f t="shared" si="11"/>
        <v>0</v>
      </c>
      <c r="G90" s="13"/>
      <c r="H90" s="14">
        <f t="shared" si="12"/>
        <v>0</v>
      </c>
      <c r="I90" s="14">
        <f t="shared" si="13"/>
        <v>0</v>
      </c>
    </row>
    <row r="91" spans="1:9" ht="31.5" x14ac:dyDescent="0.25">
      <c r="A91" s="66">
        <v>28</v>
      </c>
      <c r="B91" s="40" t="s">
        <v>110</v>
      </c>
      <c r="C91" s="25"/>
      <c r="D91" s="25"/>
      <c r="E91" s="25"/>
      <c r="F91" s="25"/>
      <c r="G91" s="25"/>
      <c r="H91" s="25"/>
      <c r="I91" s="25"/>
    </row>
    <row r="92" spans="1:9" x14ac:dyDescent="0.25">
      <c r="A92" s="63" t="s">
        <v>41</v>
      </c>
      <c r="B92" s="40" t="s">
        <v>109</v>
      </c>
      <c r="C92" s="39" t="s">
        <v>36</v>
      </c>
      <c r="D92" s="39">
        <v>169.58</v>
      </c>
      <c r="E92" s="11"/>
      <c r="F92" s="12">
        <f t="shared" si="11"/>
        <v>0</v>
      </c>
      <c r="G92" s="13"/>
      <c r="H92" s="14">
        <f t="shared" si="12"/>
        <v>0</v>
      </c>
      <c r="I92" s="14">
        <f t="shared" si="13"/>
        <v>0</v>
      </c>
    </row>
    <row r="93" spans="1:9" x14ac:dyDescent="0.25">
      <c r="A93" s="66">
        <v>29</v>
      </c>
      <c r="B93" s="40" t="s">
        <v>111</v>
      </c>
      <c r="C93" s="25"/>
      <c r="D93" s="25"/>
      <c r="E93" s="25"/>
      <c r="F93" s="25"/>
      <c r="G93" s="25"/>
      <c r="H93" s="25"/>
      <c r="I93" s="25"/>
    </row>
    <row r="94" spans="1:9" x14ac:dyDescent="0.25">
      <c r="A94" s="63" t="s">
        <v>41</v>
      </c>
      <c r="B94" s="40" t="s">
        <v>112</v>
      </c>
      <c r="C94" s="39" t="s">
        <v>36</v>
      </c>
      <c r="D94" s="39">
        <v>98.22</v>
      </c>
      <c r="E94" s="11"/>
      <c r="F94" s="12">
        <f t="shared" si="11"/>
        <v>0</v>
      </c>
      <c r="G94" s="13"/>
      <c r="H94" s="14">
        <f t="shared" si="12"/>
        <v>0</v>
      </c>
      <c r="I94" s="14">
        <f t="shared" si="13"/>
        <v>0</v>
      </c>
    </row>
    <row r="95" spans="1:9" x14ac:dyDescent="0.25">
      <c r="A95" s="66">
        <v>30</v>
      </c>
      <c r="B95" s="40" t="s">
        <v>113</v>
      </c>
      <c r="C95" s="25"/>
      <c r="D95" s="25"/>
      <c r="E95" s="25"/>
      <c r="F95" s="25"/>
      <c r="G95" s="25"/>
      <c r="H95" s="25"/>
      <c r="I95" s="25"/>
    </row>
    <row r="96" spans="1:9" x14ac:dyDescent="0.25">
      <c r="A96" s="63" t="s">
        <v>41</v>
      </c>
      <c r="B96" s="40" t="s">
        <v>114</v>
      </c>
      <c r="C96" s="39" t="s">
        <v>36</v>
      </c>
      <c r="D96" s="39">
        <v>102.89</v>
      </c>
      <c r="E96" s="11"/>
      <c r="F96" s="12">
        <f t="shared" si="11"/>
        <v>0</v>
      </c>
      <c r="G96" s="13"/>
      <c r="H96" s="14">
        <f t="shared" si="12"/>
        <v>0</v>
      </c>
      <c r="I96" s="14">
        <f t="shared" si="13"/>
        <v>0</v>
      </c>
    </row>
    <row r="97" spans="1:9" ht="78.75" x14ac:dyDescent="0.25">
      <c r="A97" s="66">
        <v>31</v>
      </c>
      <c r="B97" s="59" t="s">
        <v>115</v>
      </c>
      <c r="C97" s="39" t="s">
        <v>116</v>
      </c>
      <c r="D97" s="39">
        <v>76.64</v>
      </c>
      <c r="E97" s="11"/>
      <c r="F97" s="12">
        <f t="shared" si="11"/>
        <v>0</v>
      </c>
      <c r="G97" s="13"/>
      <c r="H97" s="14">
        <f t="shared" si="12"/>
        <v>0</v>
      </c>
      <c r="I97" s="14">
        <f t="shared" si="13"/>
        <v>0</v>
      </c>
    </row>
    <row r="98" spans="1:9" ht="47.25" x14ac:dyDescent="0.25">
      <c r="A98" s="66">
        <v>32</v>
      </c>
      <c r="B98" s="40" t="s">
        <v>117</v>
      </c>
      <c r="C98" s="39" t="s">
        <v>36</v>
      </c>
      <c r="D98" s="39">
        <v>102.89</v>
      </c>
      <c r="E98" s="11"/>
      <c r="F98" s="12">
        <f t="shared" si="11"/>
        <v>0</v>
      </c>
      <c r="G98" s="13"/>
      <c r="H98" s="14">
        <f t="shared" si="12"/>
        <v>0</v>
      </c>
      <c r="I98" s="14">
        <f t="shared" si="13"/>
        <v>0</v>
      </c>
    </row>
    <row r="99" spans="1:9" ht="78.75" x14ac:dyDescent="0.25">
      <c r="A99" s="66">
        <v>33</v>
      </c>
      <c r="B99" s="40" t="s">
        <v>118</v>
      </c>
      <c r="C99" s="25"/>
      <c r="D99" s="25"/>
      <c r="E99" s="25"/>
      <c r="F99" s="25"/>
      <c r="G99" s="25"/>
      <c r="H99" s="25"/>
      <c r="I99" s="25"/>
    </row>
    <row r="100" spans="1:9" ht="47.25" x14ac:dyDescent="0.25">
      <c r="A100" s="63" t="s">
        <v>41</v>
      </c>
      <c r="B100" s="40" t="s">
        <v>220</v>
      </c>
      <c r="C100" s="39" t="s">
        <v>36</v>
      </c>
      <c r="D100" s="39">
        <v>442.05</v>
      </c>
      <c r="E100" s="11"/>
      <c r="F100" s="12">
        <f t="shared" si="11"/>
        <v>0</v>
      </c>
      <c r="G100" s="13"/>
      <c r="H100" s="14">
        <f t="shared" si="12"/>
        <v>0</v>
      </c>
      <c r="I100" s="14">
        <f t="shared" si="13"/>
        <v>0</v>
      </c>
    </row>
    <row r="101" spans="1:9" ht="31.5" x14ac:dyDescent="0.25">
      <c r="A101" s="66">
        <v>34</v>
      </c>
      <c r="B101" s="40" t="s">
        <v>119</v>
      </c>
      <c r="C101" s="25"/>
      <c r="D101" s="25"/>
      <c r="E101" s="25"/>
      <c r="F101" s="25"/>
      <c r="G101" s="25"/>
      <c r="H101" s="25"/>
      <c r="I101" s="25"/>
    </row>
    <row r="102" spans="1:9" x14ac:dyDescent="0.25">
      <c r="A102" s="63" t="s">
        <v>41</v>
      </c>
      <c r="B102" s="40" t="s">
        <v>120</v>
      </c>
      <c r="C102" s="39" t="s">
        <v>36</v>
      </c>
      <c r="D102" s="39">
        <v>442.05</v>
      </c>
      <c r="E102" s="11"/>
      <c r="F102" s="12">
        <f t="shared" ref="F102:F157" si="15">E102*D102</f>
        <v>0</v>
      </c>
      <c r="G102" s="13"/>
      <c r="H102" s="14">
        <f t="shared" ref="H102:H198" si="16">IF(G102="",F102*0.18,F102*G102)</f>
        <v>0</v>
      </c>
      <c r="I102" s="14">
        <f t="shared" ref="I102:I198" si="17">H102+F102</f>
        <v>0</v>
      </c>
    </row>
    <row r="103" spans="1:9" x14ac:dyDescent="0.25">
      <c r="A103" s="66">
        <v>35</v>
      </c>
      <c r="B103" s="54" t="s">
        <v>121</v>
      </c>
      <c r="C103" s="25"/>
      <c r="D103" s="25"/>
      <c r="E103" s="25"/>
      <c r="F103" s="25"/>
      <c r="G103" s="25"/>
      <c r="H103" s="25"/>
      <c r="I103" s="25"/>
    </row>
    <row r="104" spans="1:9" ht="47.25" x14ac:dyDescent="0.25">
      <c r="A104" s="63" t="s">
        <v>41</v>
      </c>
      <c r="B104" s="54" t="s">
        <v>122</v>
      </c>
      <c r="C104" s="55" t="s">
        <v>36</v>
      </c>
      <c r="D104" s="39">
        <v>98.22</v>
      </c>
      <c r="E104" s="11"/>
      <c r="F104" s="12">
        <f t="shared" si="15"/>
        <v>0</v>
      </c>
      <c r="G104" s="13"/>
      <c r="H104" s="14">
        <f t="shared" si="16"/>
        <v>0</v>
      </c>
      <c r="I104" s="14">
        <f t="shared" si="17"/>
        <v>0</v>
      </c>
    </row>
    <row r="105" spans="1:9" ht="63" x14ac:dyDescent="0.25">
      <c r="A105" s="66">
        <v>36</v>
      </c>
      <c r="B105" s="40" t="s">
        <v>123</v>
      </c>
      <c r="C105" s="39" t="s">
        <v>36</v>
      </c>
      <c r="D105" s="39">
        <v>437.38</v>
      </c>
      <c r="E105" s="11"/>
      <c r="F105" s="12">
        <f t="shared" si="15"/>
        <v>0</v>
      </c>
      <c r="G105" s="13"/>
      <c r="H105" s="14">
        <f t="shared" si="16"/>
        <v>0</v>
      </c>
      <c r="I105" s="14">
        <f t="shared" si="17"/>
        <v>0</v>
      </c>
    </row>
    <row r="106" spans="1:9" ht="31.5" x14ac:dyDescent="0.25">
      <c r="A106" s="66">
        <v>37</v>
      </c>
      <c r="B106" s="40" t="s">
        <v>124</v>
      </c>
      <c r="C106" s="39" t="s">
        <v>104</v>
      </c>
      <c r="D106" s="39">
        <v>75</v>
      </c>
      <c r="E106" s="11"/>
      <c r="F106" s="12">
        <f t="shared" si="15"/>
        <v>0</v>
      </c>
      <c r="G106" s="13"/>
      <c r="H106" s="14">
        <f t="shared" si="16"/>
        <v>0</v>
      </c>
      <c r="I106" s="14">
        <f t="shared" si="17"/>
        <v>0</v>
      </c>
    </row>
    <row r="107" spans="1:9" x14ac:dyDescent="0.25">
      <c r="A107" s="61" t="s">
        <v>106</v>
      </c>
      <c r="B107" s="84" t="s">
        <v>38</v>
      </c>
      <c r="C107" s="85"/>
      <c r="D107" s="85"/>
      <c r="E107" s="86"/>
      <c r="F107" s="35">
        <f>SUM(F90:F106)</f>
        <v>0</v>
      </c>
      <c r="G107" s="34"/>
      <c r="H107" s="35">
        <f>SUM(H90:H106)</f>
        <v>0</v>
      </c>
      <c r="I107" s="35">
        <f t="shared" ref="I107" si="18">SUM(I90:I106)</f>
        <v>0</v>
      </c>
    </row>
    <row r="108" spans="1:9" x14ac:dyDescent="0.25">
      <c r="A108" s="92"/>
      <c r="B108" s="93"/>
      <c r="C108" s="93"/>
      <c r="D108" s="93"/>
      <c r="E108" s="93"/>
      <c r="F108" s="93"/>
      <c r="G108" s="93"/>
      <c r="H108" s="93"/>
      <c r="I108" s="93"/>
    </row>
    <row r="109" spans="1:9" x14ac:dyDescent="0.25">
      <c r="A109" s="62" t="s">
        <v>125</v>
      </c>
      <c r="B109" s="81" t="s">
        <v>126</v>
      </c>
      <c r="C109" s="82"/>
      <c r="D109" s="82"/>
      <c r="E109" s="82"/>
      <c r="F109" s="82">
        <f t="shared" si="15"/>
        <v>0</v>
      </c>
      <c r="G109" s="82"/>
      <c r="H109" s="82">
        <f t="shared" si="16"/>
        <v>0</v>
      </c>
      <c r="I109" s="83">
        <f t="shared" si="17"/>
        <v>0</v>
      </c>
    </row>
    <row r="110" spans="1:9" ht="207" customHeight="1" x14ac:dyDescent="0.25">
      <c r="A110" s="66">
        <v>38</v>
      </c>
      <c r="B110" s="40" t="s">
        <v>127</v>
      </c>
      <c r="C110" s="25"/>
      <c r="D110" s="25"/>
      <c r="E110" s="25"/>
      <c r="F110" s="25"/>
      <c r="G110" s="25"/>
      <c r="H110" s="25"/>
      <c r="I110" s="25"/>
    </row>
    <row r="111" spans="1:9" x14ac:dyDescent="0.25">
      <c r="A111" s="63" t="s">
        <v>48</v>
      </c>
      <c r="B111" s="40" t="s">
        <v>128</v>
      </c>
      <c r="C111" s="25"/>
      <c r="D111" s="25"/>
      <c r="E111" s="25"/>
      <c r="F111" s="25"/>
      <c r="G111" s="25"/>
      <c r="H111" s="25"/>
      <c r="I111" s="25"/>
    </row>
    <row r="112" spans="1:9" ht="31.5" x14ac:dyDescent="0.25">
      <c r="A112" s="63" t="s">
        <v>41</v>
      </c>
      <c r="B112" s="40" t="s">
        <v>129</v>
      </c>
      <c r="C112" s="39" t="s">
        <v>70</v>
      </c>
      <c r="D112" s="39">
        <v>53.999999999999993</v>
      </c>
      <c r="E112" s="11"/>
      <c r="F112" s="12">
        <f t="shared" si="15"/>
        <v>0</v>
      </c>
      <c r="G112" s="13"/>
      <c r="H112" s="14">
        <f t="shared" si="16"/>
        <v>0</v>
      </c>
      <c r="I112" s="14">
        <f t="shared" si="17"/>
        <v>0</v>
      </c>
    </row>
    <row r="113" spans="1:9" ht="78.75" x14ac:dyDescent="0.25">
      <c r="A113" s="63" t="s">
        <v>74</v>
      </c>
      <c r="B113" s="40" t="s">
        <v>130</v>
      </c>
      <c r="C113" s="25"/>
      <c r="D113" s="25"/>
      <c r="E113" s="25"/>
      <c r="F113" s="25"/>
      <c r="G113" s="25"/>
      <c r="H113" s="25"/>
      <c r="I113" s="25"/>
    </row>
    <row r="114" spans="1:9" ht="31.5" x14ac:dyDescent="0.25">
      <c r="A114" s="63" t="s">
        <v>41</v>
      </c>
      <c r="B114" s="40" t="s">
        <v>129</v>
      </c>
      <c r="C114" s="39" t="s">
        <v>70</v>
      </c>
      <c r="D114" s="39">
        <v>64.8</v>
      </c>
      <c r="E114" s="11"/>
      <c r="F114" s="12">
        <f t="shared" si="15"/>
        <v>0</v>
      </c>
      <c r="G114" s="13"/>
      <c r="H114" s="14">
        <f t="shared" si="16"/>
        <v>0</v>
      </c>
      <c r="I114" s="14">
        <f t="shared" si="17"/>
        <v>0</v>
      </c>
    </row>
    <row r="115" spans="1:9" ht="94.5" x14ac:dyDescent="0.25">
      <c r="A115" s="66">
        <v>39</v>
      </c>
      <c r="B115" s="40" t="s">
        <v>131</v>
      </c>
      <c r="C115" s="25"/>
      <c r="D115" s="25"/>
      <c r="E115" s="25"/>
      <c r="F115" s="25"/>
      <c r="G115" s="25"/>
      <c r="H115" s="25"/>
      <c r="I115" s="25"/>
    </row>
    <row r="116" spans="1:9" ht="31.5" x14ac:dyDescent="0.25">
      <c r="A116" s="63" t="s">
        <v>41</v>
      </c>
      <c r="B116" s="40" t="s">
        <v>132</v>
      </c>
      <c r="C116" s="39" t="s">
        <v>36</v>
      </c>
      <c r="D116" s="39">
        <v>8.6399999999999988</v>
      </c>
      <c r="E116" s="11"/>
      <c r="F116" s="12">
        <f t="shared" si="15"/>
        <v>0</v>
      </c>
      <c r="G116" s="13"/>
      <c r="H116" s="14">
        <f t="shared" si="16"/>
        <v>0</v>
      </c>
      <c r="I116" s="14">
        <f t="shared" si="17"/>
        <v>0</v>
      </c>
    </row>
    <row r="117" spans="1:9" ht="78.75" x14ac:dyDescent="0.25">
      <c r="A117" s="66">
        <v>40</v>
      </c>
      <c r="B117" s="40" t="s">
        <v>133</v>
      </c>
      <c r="C117" s="25"/>
      <c r="D117" s="25"/>
      <c r="E117" s="25"/>
      <c r="F117" s="25"/>
      <c r="G117" s="25"/>
      <c r="H117" s="25"/>
      <c r="I117" s="25"/>
    </row>
    <row r="118" spans="1:9" ht="31.5" x14ac:dyDescent="0.25">
      <c r="A118" s="63" t="s">
        <v>41</v>
      </c>
      <c r="B118" s="40" t="s">
        <v>134</v>
      </c>
      <c r="C118" s="39" t="s">
        <v>36</v>
      </c>
      <c r="D118" s="39">
        <v>8.6399999999999988</v>
      </c>
      <c r="E118" s="11"/>
      <c r="F118" s="12">
        <f t="shared" si="15"/>
        <v>0</v>
      </c>
      <c r="G118" s="13"/>
      <c r="H118" s="14">
        <f t="shared" si="16"/>
        <v>0</v>
      </c>
      <c r="I118" s="14">
        <f t="shared" si="17"/>
        <v>0</v>
      </c>
    </row>
    <row r="119" spans="1:9" ht="63" x14ac:dyDescent="0.25">
      <c r="A119" s="63">
        <v>41</v>
      </c>
      <c r="B119" s="40" t="s">
        <v>135</v>
      </c>
      <c r="C119" s="25"/>
      <c r="D119" s="25"/>
      <c r="E119" s="25"/>
      <c r="F119" s="25"/>
      <c r="G119" s="25"/>
      <c r="H119" s="25"/>
      <c r="I119" s="25"/>
    </row>
    <row r="120" spans="1:9" x14ac:dyDescent="0.25">
      <c r="A120" s="63" t="s">
        <v>41</v>
      </c>
      <c r="B120" s="40" t="s">
        <v>136</v>
      </c>
      <c r="C120" s="39" t="s">
        <v>65</v>
      </c>
      <c r="D120" s="39">
        <v>21.599999999999998</v>
      </c>
      <c r="E120" s="11"/>
      <c r="F120" s="12">
        <f t="shared" si="15"/>
        <v>0</v>
      </c>
      <c r="G120" s="13"/>
      <c r="H120" s="14">
        <f t="shared" si="16"/>
        <v>0</v>
      </c>
      <c r="I120" s="14">
        <f t="shared" si="17"/>
        <v>0</v>
      </c>
    </row>
    <row r="121" spans="1:9" ht="141.75" x14ac:dyDescent="0.25">
      <c r="A121" s="63">
        <v>42</v>
      </c>
      <c r="B121" s="40" t="s">
        <v>137</v>
      </c>
      <c r="C121" s="25"/>
      <c r="D121" s="25"/>
      <c r="E121" s="25"/>
      <c r="F121" s="25"/>
      <c r="G121" s="25"/>
      <c r="H121" s="25"/>
      <c r="I121" s="25"/>
    </row>
    <row r="122" spans="1:9" x14ac:dyDescent="0.25">
      <c r="A122" s="63" t="s">
        <v>41</v>
      </c>
      <c r="B122" s="56" t="s">
        <v>138</v>
      </c>
      <c r="C122" s="39" t="s">
        <v>91</v>
      </c>
      <c r="D122" s="39">
        <v>6</v>
      </c>
      <c r="E122" s="11"/>
      <c r="F122" s="12">
        <f t="shared" si="15"/>
        <v>0</v>
      </c>
      <c r="G122" s="13"/>
      <c r="H122" s="14">
        <f t="shared" si="16"/>
        <v>0</v>
      </c>
      <c r="I122" s="14">
        <f t="shared" si="17"/>
        <v>0</v>
      </c>
    </row>
    <row r="123" spans="1:9" ht="63" x14ac:dyDescent="0.25">
      <c r="A123" s="63">
        <v>43</v>
      </c>
      <c r="B123" s="40" t="s">
        <v>139</v>
      </c>
      <c r="C123" s="39" t="s">
        <v>91</v>
      </c>
      <c r="D123" s="39">
        <v>3</v>
      </c>
      <c r="E123" s="11"/>
      <c r="F123" s="12">
        <f t="shared" si="15"/>
        <v>0</v>
      </c>
      <c r="G123" s="13"/>
      <c r="H123" s="14">
        <f t="shared" si="16"/>
        <v>0</v>
      </c>
      <c r="I123" s="14">
        <f t="shared" si="17"/>
        <v>0</v>
      </c>
    </row>
    <row r="124" spans="1:9" x14ac:dyDescent="0.25">
      <c r="A124" s="67"/>
      <c r="B124" s="81" t="s">
        <v>140</v>
      </c>
      <c r="C124" s="82"/>
      <c r="D124" s="82"/>
      <c r="E124" s="82"/>
      <c r="F124" s="82">
        <f t="shared" si="15"/>
        <v>0</v>
      </c>
      <c r="G124" s="82"/>
      <c r="H124" s="82">
        <f t="shared" si="16"/>
        <v>0</v>
      </c>
      <c r="I124" s="83">
        <f t="shared" si="17"/>
        <v>0</v>
      </c>
    </row>
    <row r="125" spans="1:9" ht="157.5" x14ac:dyDescent="0.25">
      <c r="A125" s="63">
        <v>44</v>
      </c>
      <c r="B125" s="40" t="s">
        <v>141</v>
      </c>
      <c r="C125" s="39" t="s">
        <v>142</v>
      </c>
      <c r="D125" s="39">
        <v>1578.07</v>
      </c>
      <c r="E125" s="11"/>
      <c r="F125" s="12">
        <f t="shared" si="15"/>
        <v>0</v>
      </c>
      <c r="G125" s="13"/>
      <c r="H125" s="14">
        <f t="shared" si="16"/>
        <v>0</v>
      </c>
      <c r="I125" s="14">
        <f t="shared" si="17"/>
        <v>0</v>
      </c>
    </row>
    <row r="126" spans="1:9" ht="63" x14ac:dyDescent="0.25">
      <c r="A126" s="63">
        <v>45</v>
      </c>
      <c r="B126" s="40" t="s">
        <v>143</v>
      </c>
      <c r="C126" s="25"/>
      <c r="D126" s="25"/>
      <c r="E126" s="25"/>
      <c r="F126" s="25"/>
      <c r="G126" s="25"/>
      <c r="H126" s="25"/>
      <c r="I126" s="25"/>
    </row>
    <row r="127" spans="1:9" ht="173.25" x14ac:dyDescent="0.25">
      <c r="A127" s="63"/>
      <c r="B127" s="40" t="s">
        <v>144</v>
      </c>
      <c r="C127" s="25"/>
      <c r="D127" s="25"/>
      <c r="E127" s="25"/>
      <c r="F127" s="25"/>
      <c r="G127" s="25"/>
      <c r="H127" s="25"/>
      <c r="I127" s="25"/>
    </row>
    <row r="128" spans="1:9" ht="141.75" x14ac:dyDescent="0.25">
      <c r="A128" s="63"/>
      <c r="B128" s="40" t="s">
        <v>145</v>
      </c>
      <c r="C128" s="25"/>
      <c r="D128" s="25"/>
      <c r="E128" s="25"/>
      <c r="F128" s="25"/>
      <c r="G128" s="25"/>
      <c r="H128" s="25"/>
      <c r="I128" s="25"/>
    </row>
    <row r="129" spans="1:9" ht="126" x14ac:dyDescent="0.25">
      <c r="A129" s="63"/>
      <c r="B129" s="40" t="s">
        <v>146</v>
      </c>
      <c r="C129" s="25"/>
      <c r="D129" s="25"/>
      <c r="E129" s="25"/>
      <c r="F129" s="25"/>
      <c r="G129" s="25"/>
      <c r="H129" s="25"/>
      <c r="I129" s="25"/>
    </row>
    <row r="130" spans="1:9" ht="78.75" x14ac:dyDescent="0.25">
      <c r="A130" s="63"/>
      <c r="B130" s="40" t="s">
        <v>147</v>
      </c>
      <c r="C130" s="25"/>
      <c r="D130" s="25"/>
      <c r="E130" s="25"/>
      <c r="F130" s="25"/>
      <c r="G130" s="25"/>
      <c r="H130" s="25"/>
      <c r="I130" s="25"/>
    </row>
    <row r="131" spans="1:9" ht="94.5" x14ac:dyDescent="0.25">
      <c r="A131" s="63"/>
      <c r="B131" s="40" t="s">
        <v>148</v>
      </c>
      <c r="C131" s="25"/>
      <c r="D131" s="25"/>
      <c r="E131" s="25"/>
      <c r="F131" s="25"/>
      <c r="G131" s="25"/>
      <c r="H131" s="25"/>
      <c r="I131" s="25"/>
    </row>
    <row r="132" spans="1:9" ht="141.75" x14ac:dyDescent="0.25">
      <c r="A132" s="63"/>
      <c r="B132" s="40" t="s">
        <v>149</v>
      </c>
      <c r="C132" s="25"/>
      <c r="D132" s="25"/>
      <c r="E132" s="25"/>
      <c r="F132" s="25"/>
      <c r="G132" s="25"/>
      <c r="H132" s="25"/>
      <c r="I132" s="25"/>
    </row>
    <row r="133" spans="1:9" ht="157.5" x14ac:dyDescent="0.25">
      <c r="A133" s="63"/>
      <c r="B133" s="40" t="s">
        <v>150</v>
      </c>
      <c r="C133" s="39" t="s">
        <v>36</v>
      </c>
      <c r="D133" s="39">
        <v>157.81</v>
      </c>
      <c r="E133" s="11"/>
      <c r="F133" s="12">
        <f t="shared" si="15"/>
        <v>0</v>
      </c>
      <c r="G133" s="13"/>
      <c r="H133" s="14">
        <f t="shared" si="16"/>
        <v>0</v>
      </c>
      <c r="I133" s="14">
        <f t="shared" si="17"/>
        <v>0</v>
      </c>
    </row>
    <row r="134" spans="1:9" ht="286.5" customHeight="1" x14ac:dyDescent="0.25">
      <c r="A134" s="63">
        <v>46</v>
      </c>
      <c r="B134" s="40" t="s">
        <v>151</v>
      </c>
      <c r="C134" s="25"/>
      <c r="D134" s="25"/>
      <c r="E134" s="25"/>
      <c r="F134" s="25"/>
      <c r="G134" s="25"/>
      <c r="H134" s="25"/>
      <c r="I134" s="25"/>
    </row>
    <row r="135" spans="1:9" ht="110.25" x14ac:dyDescent="0.25">
      <c r="A135" s="63"/>
      <c r="B135" s="40" t="s">
        <v>152</v>
      </c>
      <c r="C135" s="39" t="s">
        <v>153</v>
      </c>
      <c r="D135" s="39">
        <v>157.81</v>
      </c>
      <c r="E135" s="11"/>
      <c r="F135" s="12">
        <f t="shared" si="15"/>
        <v>0</v>
      </c>
      <c r="G135" s="13"/>
      <c r="H135" s="14">
        <f t="shared" si="16"/>
        <v>0</v>
      </c>
      <c r="I135" s="14">
        <f t="shared" si="17"/>
        <v>0</v>
      </c>
    </row>
    <row r="136" spans="1:9" ht="157.5" x14ac:dyDescent="0.25">
      <c r="A136" s="63">
        <v>47</v>
      </c>
      <c r="B136" s="40" t="s">
        <v>154</v>
      </c>
      <c r="C136" s="39" t="s">
        <v>153</v>
      </c>
      <c r="D136" s="39">
        <v>15.78</v>
      </c>
      <c r="E136" s="11"/>
      <c r="F136" s="12">
        <f t="shared" si="15"/>
        <v>0</v>
      </c>
      <c r="G136" s="13"/>
      <c r="H136" s="14">
        <f t="shared" si="16"/>
        <v>0</v>
      </c>
      <c r="I136" s="14">
        <f t="shared" si="17"/>
        <v>0</v>
      </c>
    </row>
    <row r="137" spans="1:9" x14ac:dyDescent="0.25">
      <c r="A137" s="61" t="s">
        <v>125</v>
      </c>
      <c r="B137" s="84" t="s">
        <v>38</v>
      </c>
      <c r="C137" s="85"/>
      <c r="D137" s="85"/>
      <c r="E137" s="86"/>
      <c r="F137" s="35">
        <f>SUM(F112:F136)</f>
        <v>0</v>
      </c>
      <c r="G137" s="34"/>
      <c r="H137" s="35">
        <f t="shared" ref="H137:I137" si="19">SUM(H112:H136)</f>
        <v>0</v>
      </c>
      <c r="I137" s="35">
        <f t="shared" si="19"/>
        <v>0</v>
      </c>
    </row>
    <row r="138" spans="1:9" x14ac:dyDescent="0.25">
      <c r="A138" s="92"/>
      <c r="B138" s="93"/>
      <c r="C138" s="93"/>
      <c r="D138" s="93"/>
      <c r="E138" s="93"/>
      <c r="F138" s="93"/>
      <c r="G138" s="93"/>
      <c r="H138" s="93"/>
      <c r="I138" s="93"/>
    </row>
    <row r="139" spans="1:9" x14ac:dyDescent="0.25">
      <c r="A139" s="62" t="s">
        <v>155</v>
      </c>
      <c r="B139" s="81" t="s">
        <v>156</v>
      </c>
      <c r="C139" s="82"/>
      <c r="D139" s="82"/>
      <c r="E139" s="82"/>
      <c r="F139" s="82"/>
      <c r="G139" s="82"/>
      <c r="H139" s="82"/>
      <c r="I139" s="83"/>
    </row>
    <row r="140" spans="1:9" ht="252.75" customHeight="1" x14ac:dyDescent="0.25">
      <c r="A140" s="63">
        <v>48</v>
      </c>
      <c r="B140" s="57" t="s">
        <v>157</v>
      </c>
      <c r="C140" s="58" t="s">
        <v>36</v>
      </c>
      <c r="D140" s="39">
        <v>38.54</v>
      </c>
      <c r="E140" s="11"/>
      <c r="F140" s="12">
        <f t="shared" si="15"/>
        <v>0</v>
      </c>
      <c r="G140" s="13"/>
      <c r="H140" s="14">
        <f t="shared" si="16"/>
        <v>0</v>
      </c>
      <c r="I140" s="14">
        <f t="shared" si="17"/>
        <v>0</v>
      </c>
    </row>
    <row r="141" spans="1:9" ht="78.75" x14ac:dyDescent="0.25">
      <c r="A141" s="63">
        <v>49</v>
      </c>
      <c r="B141" s="57" t="s">
        <v>158</v>
      </c>
      <c r="C141" s="58" t="s">
        <v>36</v>
      </c>
      <c r="D141" s="39">
        <v>38.54</v>
      </c>
      <c r="E141" s="11"/>
      <c r="F141" s="12">
        <f t="shared" si="15"/>
        <v>0</v>
      </c>
      <c r="G141" s="13"/>
      <c r="H141" s="14">
        <f t="shared" si="16"/>
        <v>0</v>
      </c>
      <c r="I141" s="14">
        <f t="shared" si="17"/>
        <v>0</v>
      </c>
    </row>
    <row r="142" spans="1:9" ht="299.25" x14ac:dyDescent="0.25">
      <c r="A142" s="63">
        <v>50</v>
      </c>
      <c r="B142" s="57" t="s">
        <v>159</v>
      </c>
      <c r="C142" s="25"/>
      <c r="D142" s="25"/>
      <c r="E142" s="25"/>
      <c r="F142" s="25"/>
      <c r="G142" s="25"/>
      <c r="H142" s="25"/>
      <c r="I142" s="25"/>
    </row>
    <row r="143" spans="1:9" x14ac:dyDescent="0.25">
      <c r="A143" s="63" t="s">
        <v>41</v>
      </c>
      <c r="B143" s="40" t="s">
        <v>160</v>
      </c>
      <c r="C143" s="58" t="s">
        <v>36</v>
      </c>
      <c r="D143" s="39">
        <v>13.11</v>
      </c>
      <c r="E143" s="11"/>
      <c r="F143" s="12">
        <f t="shared" si="15"/>
        <v>0</v>
      </c>
      <c r="G143" s="13"/>
      <c r="H143" s="14">
        <f t="shared" si="16"/>
        <v>0</v>
      </c>
      <c r="I143" s="14">
        <f t="shared" si="17"/>
        <v>0</v>
      </c>
    </row>
    <row r="144" spans="1:9" x14ac:dyDescent="0.25">
      <c r="A144" s="63" t="s">
        <v>161</v>
      </c>
      <c r="B144" s="40" t="s">
        <v>162</v>
      </c>
      <c r="C144" s="58" t="s">
        <v>36</v>
      </c>
      <c r="D144" s="39">
        <v>17.22</v>
      </c>
      <c r="E144" s="11"/>
      <c r="F144" s="12">
        <f t="shared" si="15"/>
        <v>0</v>
      </c>
      <c r="G144" s="13"/>
      <c r="H144" s="14">
        <f t="shared" si="16"/>
        <v>0</v>
      </c>
      <c r="I144" s="14">
        <f t="shared" si="17"/>
        <v>0</v>
      </c>
    </row>
    <row r="145" spans="1:9" x14ac:dyDescent="0.25">
      <c r="A145" s="61" t="s">
        <v>155</v>
      </c>
      <c r="B145" s="84" t="s">
        <v>38</v>
      </c>
      <c r="C145" s="85"/>
      <c r="D145" s="85"/>
      <c r="E145" s="86"/>
      <c r="F145" s="35">
        <f>SUM(F140:F144)</f>
        <v>0</v>
      </c>
      <c r="G145" s="34"/>
      <c r="H145" s="35">
        <f t="shared" ref="H145:I145" si="20">SUM(H140:H144)</f>
        <v>0</v>
      </c>
      <c r="I145" s="35">
        <f t="shared" si="20"/>
        <v>0</v>
      </c>
    </row>
    <row r="146" spans="1:9" x14ac:dyDescent="0.25">
      <c r="A146" s="92"/>
      <c r="B146" s="93"/>
      <c r="C146" s="93"/>
      <c r="D146" s="93"/>
      <c r="E146" s="93"/>
      <c r="F146" s="93"/>
      <c r="G146" s="93"/>
      <c r="H146" s="93"/>
      <c r="I146" s="93"/>
    </row>
    <row r="147" spans="1:9" x14ac:dyDescent="0.25">
      <c r="A147" s="48" t="s">
        <v>163</v>
      </c>
      <c r="B147" s="81" t="s">
        <v>164</v>
      </c>
      <c r="C147" s="82"/>
      <c r="D147" s="82"/>
      <c r="E147" s="82"/>
      <c r="F147" s="82">
        <f t="shared" si="15"/>
        <v>0</v>
      </c>
      <c r="G147" s="82"/>
      <c r="H147" s="82">
        <f t="shared" si="16"/>
        <v>0</v>
      </c>
      <c r="I147" s="83">
        <f t="shared" si="17"/>
        <v>0</v>
      </c>
    </row>
    <row r="148" spans="1:9" ht="31.5" x14ac:dyDescent="0.25">
      <c r="A148" s="63">
        <v>51</v>
      </c>
      <c r="B148" s="59" t="s">
        <v>165</v>
      </c>
      <c r="C148" s="25"/>
      <c r="D148" s="25"/>
      <c r="E148" s="25"/>
      <c r="F148" s="25"/>
      <c r="G148" s="25"/>
      <c r="H148" s="25"/>
      <c r="I148" s="25"/>
    </row>
    <row r="149" spans="1:9" ht="31.5" x14ac:dyDescent="0.25">
      <c r="A149" s="63" t="s">
        <v>41</v>
      </c>
      <c r="B149" s="59" t="s">
        <v>166</v>
      </c>
      <c r="C149" s="39" t="s">
        <v>25</v>
      </c>
      <c r="D149" s="39">
        <v>2.5</v>
      </c>
      <c r="E149" s="11"/>
      <c r="F149" s="12">
        <f t="shared" si="15"/>
        <v>0</v>
      </c>
      <c r="G149" s="13"/>
      <c r="H149" s="14">
        <f t="shared" si="16"/>
        <v>0</v>
      </c>
      <c r="I149" s="14">
        <f t="shared" si="17"/>
        <v>0</v>
      </c>
    </row>
    <row r="150" spans="1:9" ht="63" x14ac:dyDescent="0.25">
      <c r="A150" s="63">
        <v>52</v>
      </c>
      <c r="B150" s="59" t="s">
        <v>167</v>
      </c>
      <c r="C150" s="39" t="s">
        <v>25</v>
      </c>
      <c r="D150" s="39">
        <v>10.46</v>
      </c>
      <c r="E150" s="11"/>
      <c r="F150" s="12">
        <f t="shared" si="15"/>
        <v>0</v>
      </c>
      <c r="G150" s="13"/>
      <c r="H150" s="14">
        <f t="shared" si="16"/>
        <v>0</v>
      </c>
      <c r="I150" s="14">
        <f t="shared" si="17"/>
        <v>0</v>
      </c>
    </row>
    <row r="151" spans="1:9" ht="47.25" x14ac:dyDescent="0.25">
      <c r="A151" s="63">
        <v>53</v>
      </c>
      <c r="B151" s="59" t="s">
        <v>168</v>
      </c>
      <c r="C151" s="39" t="s">
        <v>36</v>
      </c>
      <c r="D151" s="39">
        <v>50</v>
      </c>
      <c r="E151" s="11"/>
      <c r="F151" s="12">
        <f t="shared" si="15"/>
        <v>0</v>
      </c>
      <c r="G151" s="13"/>
      <c r="H151" s="14">
        <f t="shared" si="16"/>
        <v>0</v>
      </c>
      <c r="I151" s="14">
        <f t="shared" si="17"/>
        <v>0</v>
      </c>
    </row>
    <row r="152" spans="1:9" ht="31.5" x14ac:dyDescent="0.25">
      <c r="A152" s="63">
        <v>54</v>
      </c>
      <c r="B152" s="59" t="s">
        <v>169</v>
      </c>
      <c r="C152" s="39" t="s">
        <v>142</v>
      </c>
      <c r="D152" s="39">
        <v>1045.8900000000001</v>
      </c>
      <c r="E152" s="11"/>
      <c r="F152" s="12">
        <f t="shared" si="15"/>
        <v>0</v>
      </c>
      <c r="G152" s="13"/>
      <c r="H152" s="14">
        <f t="shared" si="16"/>
        <v>0</v>
      </c>
      <c r="I152" s="14">
        <f t="shared" si="17"/>
        <v>0</v>
      </c>
    </row>
    <row r="153" spans="1:9" ht="63" x14ac:dyDescent="0.25">
      <c r="A153" s="63">
        <v>55</v>
      </c>
      <c r="B153" s="59" t="s">
        <v>170</v>
      </c>
      <c r="C153" s="25"/>
      <c r="D153" s="25"/>
      <c r="E153" s="25"/>
      <c r="F153" s="25"/>
      <c r="G153" s="25"/>
      <c r="H153" s="25"/>
      <c r="I153" s="25"/>
    </row>
    <row r="154" spans="1:9" x14ac:dyDescent="0.25">
      <c r="A154" s="63" t="s">
        <v>41</v>
      </c>
      <c r="B154" s="59" t="s">
        <v>171</v>
      </c>
      <c r="C154" s="39" t="s">
        <v>25</v>
      </c>
      <c r="D154" s="39">
        <v>31.51</v>
      </c>
      <c r="E154" s="11"/>
      <c r="F154" s="12">
        <f t="shared" si="15"/>
        <v>0</v>
      </c>
      <c r="G154" s="13"/>
      <c r="H154" s="14">
        <f t="shared" si="16"/>
        <v>0</v>
      </c>
      <c r="I154" s="14">
        <f t="shared" si="17"/>
        <v>0</v>
      </c>
    </row>
    <row r="155" spans="1:9" ht="47.25" x14ac:dyDescent="0.25">
      <c r="A155" s="63">
        <v>56</v>
      </c>
      <c r="B155" s="59" t="s">
        <v>172</v>
      </c>
      <c r="C155" s="25"/>
      <c r="D155" s="25"/>
      <c r="E155" s="25"/>
      <c r="F155" s="25"/>
      <c r="G155" s="25"/>
      <c r="H155" s="25"/>
      <c r="I155" s="25"/>
    </row>
    <row r="156" spans="1:9" x14ac:dyDescent="0.25">
      <c r="A156" s="63" t="s">
        <v>41</v>
      </c>
      <c r="B156" s="59" t="s">
        <v>173</v>
      </c>
      <c r="C156" s="39" t="s">
        <v>91</v>
      </c>
      <c r="D156" s="39">
        <v>7</v>
      </c>
      <c r="E156" s="11"/>
      <c r="F156" s="12">
        <f t="shared" si="15"/>
        <v>0</v>
      </c>
      <c r="G156" s="13"/>
      <c r="H156" s="14">
        <f t="shared" si="16"/>
        <v>0</v>
      </c>
      <c r="I156" s="14">
        <f t="shared" si="17"/>
        <v>0</v>
      </c>
    </row>
    <row r="157" spans="1:9" x14ac:dyDescent="0.25">
      <c r="A157" s="63" t="s">
        <v>161</v>
      </c>
      <c r="B157" s="59" t="s">
        <v>174</v>
      </c>
      <c r="C157" s="39" t="s">
        <v>91</v>
      </c>
      <c r="D157" s="39">
        <v>1</v>
      </c>
      <c r="E157" s="11"/>
      <c r="F157" s="12">
        <f t="shared" si="15"/>
        <v>0</v>
      </c>
      <c r="G157" s="13"/>
      <c r="H157" s="14">
        <f t="shared" si="16"/>
        <v>0</v>
      </c>
      <c r="I157" s="14">
        <f t="shared" si="17"/>
        <v>0</v>
      </c>
    </row>
    <row r="158" spans="1:9" ht="31.5" x14ac:dyDescent="0.25">
      <c r="A158" s="63">
        <v>57</v>
      </c>
      <c r="B158" s="59" t="s">
        <v>175</v>
      </c>
      <c r="C158" s="25"/>
      <c r="D158" s="25"/>
      <c r="E158" s="25"/>
      <c r="F158" s="25"/>
      <c r="G158" s="25"/>
      <c r="H158" s="25"/>
      <c r="I158" s="25"/>
    </row>
    <row r="159" spans="1:9" x14ac:dyDescent="0.25">
      <c r="A159" s="63" t="s">
        <v>41</v>
      </c>
      <c r="B159" s="59" t="s">
        <v>173</v>
      </c>
      <c r="C159" s="39" t="s">
        <v>91</v>
      </c>
      <c r="D159" s="39">
        <v>7</v>
      </c>
      <c r="E159" s="11"/>
      <c r="F159" s="12">
        <f t="shared" ref="F159:F174" si="21">E159*D159</f>
        <v>0</v>
      </c>
      <c r="G159" s="13"/>
      <c r="H159" s="14">
        <f t="shared" ref="H159:H191" si="22">IF(G159="",F159*0.18,F159*G159)</f>
        <v>0</v>
      </c>
      <c r="I159" s="14">
        <f t="shared" ref="I159:I191" si="23">H159+F159</f>
        <v>0</v>
      </c>
    </row>
    <row r="160" spans="1:9" x14ac:dyDescent="0.25">
      <c r="A160" s="63" t="s">
        <v>161</v>
      </c>
      <c r="B160" s="59" t="s">
        <v>174</v>
      </c>
      <c r="C160" s="39" t="s">
        <v>91</v>
      </c>
      <c r="D160" s="39">
        <v>1</v>
      </c>
      <c r="E160" s="11"/>
      <c r="F160" s="12">
        <f t="shared" si="21"/>
        <v>0</v>
      </c>
      <c r="G160" s="13"/>
      <c r="H160" s="14">
        <f t="shared" si="22"/>
        <v>0</v>
      </c>
      <c r="I160" s="14">
        <f t="shared" si="23"/>
        <v>0</v>
      </c>
    </row>
    <row r="161" spans="1:9" ht="31.5" x14ac:dyDescent="0.25">
      <c r="A161" s="63">
        <v>58</v>
      </c>
      <c r="B161" s="59" t="s">
        <v>176</v>
      </c>
      <c r="C161" s="25"/>
      <c r="D161" s="25"/>
      <c r="E161" s="25"/>
      <c r="F161" s="25"/>
      <c r="G161" s="25"/>
      <c r="H161" s="25"/>
      <c r="I161" s="25"/>
    </row>
    <row r="162" spans="1:9" x14ac:dyDescent="0.25">
      <c r="A162" s="63" t="s">
        <v>41</v>
      </c>
      <c r="B162" s="59" t="s">
        <v>177</v>
      </c>
      <c r="C162" s="39" t="s">
        <v>36</v>
      </c>
      <c r="D162" s="39">
        <v>53.04</v>
      </c>
      <c r="E162" s="11"/>
      <c r="F162" s="12">
        <f t="shared" si="21"/>
        <v>0</v>
      </c>
      <c r="G162" s="13"/>
      <c r="H162" s="14">
        <f t="shared" si="22"/>
        <v>0</v>
      </c>
      <c r="I162" s="14">
        <f t="shared" si="23"/>
        <v>0</v>
      </c>
    </row>
    <row r="163" spans="1:9" ht="47.25" x14ac:dyDescent="0.25">
      <c r="A163" s="63">
        <v>59</v>
      </c>
      <c r="B163" s="59" t="s">
        <v>178</v>
      </c>
      <c r="C163" s="39" t="s">
        <v>36</v>
      </c>
      <c r="D163" s="39">
        <v>27.43</v>
      </c>
      <c r="E163" s="11"/>
      <c r="F163" s="12">
        <f t="shared" si="21"/>
        <v>0</v>
      </c>
      <c r="G163" s="13"/>
      <c r="H163" s="14">
        <f t="shared" si="22"/>
        <v>0</v>
      </c>
      <c r="I163" s="14">
        <f t="shared" si="23"/>
        <v>0</v>
      </c>
    </row>
    <row r="164" spans="1:9" ht="47.25" x14ac:dyDescent="0.25">
      <c r="A164" s="63">
        <v>60</v>
      </c>
      <c r="B164" s="59" t="s">
        <v>179</v>
      </c>
      <c r="C164" s="39" t="s">
        <v>36</v>
      </c>
      <c r="D164" s="39">
        <v>20</v>
      </c>
      <c r="E164" s="11"/>
      <c r="F164" s="12">
        <f t="shared" si="21"/>
        <v>0</v>
      </c>
      <c r="G164" s="13"/>
      <c r="H164" s="14">
        <f t="shared" si="22"/>
        <v>0</v>
      </c>
      <c r="I164" s="14">
        <f t="shared" si="23"/>
        <v>0</v>
      </c>
    </row>
    <row r="165" spans="1:9" ht="63" x14ac:dyDescent="0.25">
      <c r="A165" s="63">
        <v>61</v>
      </c>
      <c r="B165" s="59" t="s">
        <v>180</v>
      </c>
      <c r="C165" s="25"/>
      <c r="D165" s="25"/>
      <c r="E165" s="25"/>
      <c r="F165" s="25"/>
      <c r="G165" s="25"/>
      <c r="H165" s="25"/>
      <c r="I165" s="25"/>
    </row>
    <row r="166" spans="1:9" x14ac:dyDescent="0.25">
      <c r="A166" s="63" t="s">
        <v>41</v>
      </c>
      <c r="B166" s="59" t="s">
        <v>181</v>
      </c>
      <c r="C166" s="39" t="s">
        <v>104</v>
      </c>
      <c r="D166" s="39">
        <v>15</v>
      </c>
      <c r="E166" s="11"/>
      <c r="F166" s="12">
        <f t="shared" si="21"/>
        <v>0</v>
      </c>
      <c r="G166" s="13"/>
      <c r="H166" s="14">
        <f t="shared" si="22"/>
        <v>0</v>
      </c>
      <c r="I166" s="14">
        <f t="shared" si="23"/>
        <v>0</v>
      </c>
    </row>
    <row r="167" spans="1:9" ht="63" x14ac:dyDescent="0.25">
      <c r="A167" s="63">
        <v>62</v>
      </c>
      <c r="B167" s="59" t="s">
        <v>182</v>
      </c>
      <c r="C167" s="39" t="s">
        <v>91</v>
      </c>
      <c r="D167" s="39">
        <v>2</v>
      </c>
      <c r="E167" s="11"/>
      <c r="F167" s="12">
        <f t="shared" si="21"/>
        <v>0</v>
      </c>
      <c r="G167" s="13"/>
      <c r="H167" s="14">
        <f t="shared" si="22"/>
        <v>0</v>
      </c>
      <c r="I167" s="14">
        <f t="shared" si="23"/>
        <v>0</v>
      </c>
    </row>
    <row r="168" spans="1:9" ht="47.25" x14ac:dyDescent="0.25">
      <c r="A168" s="63">
        <v>63</v>
      </c>
      <c r="B168" s="59" t="s">
        <v>183</v>
      </c>
      <c r="C168" s="39" t="s">
        <v>36</v>
      </c>
      <c r="D168" s="39">
        <v>50</v>
      </c>
      <c r="E168" s="11"/>
      <c r="F168" s="12">
        <f t="shared" si="21"/>
        <v>0</v>
      </c>
      <c r="G168" s="13"/>
      <c r="H168" s="14">
        <f t="shared" si="22"/>
        <v>0</v>
      </c>
      <c r="I168" s="14">
        <f t="shared" si="23"/>
        <v>0</v>
      </c>
    </row>
    <row r="169" spans="1:9" ht="63" x14ac:dyDescent="0.25">
      <c r="A169" s="63">
        <v>64</v>
      </c>
      <c r="B169" s="59" t="s">
        <v>184</v>
      </c>
      <c r="C169" s="39" t="s">
        <v>36</v>
      </c>
      <c r="D169" s="39">
        <v>60</v>
      </c>
      <c r="E169" s="11"/>
      <c r="F169" s="12">
        <f t="shared" si="21"/>
        <v>0</v>
      </c>
      <c r="G169" s="13"/>
      <c r="H169" s="14">
        <f t="shared" si="22"/>
        <v>0</v>
      </c>
      <c r="I169" s="14">
        <f t="shared" si="23"/>
        <v>0</v>
      </c>
    </row>
    <row r="170" spans="1:9" ht="126" x14ac:dyDescent="0.25">
      <c r="A170" s="63">
        <v>65</v>
      </c>
      <c r="B170" s="59" t="s">
        <v>185</v>
      </c>
      <c r="C170" s="39" t="s">
        <v>25</v>
      </c>
      <c r="D170" s="39">
        <v>54.99</v>
      </c>
      <c r="E170" s="11"/>
      <c r="F170" s="12">
        <f t="shared" si="21"/>
        <v>0</v>
      </c>
      <c r="G170" s="13"/>
      <c r="H170" s="14">
        <f t="shared" si="22"/>
        <v>0</v>
      </c>
      <c r="I170" s="14">
        <f t="shared" si="23"/>
        <v>0</v>
      </c>
    </row>
    <row r="171" spans="1:9" x14ac:dyDescent="0.25">
      <c r="A171" s="61" t="s">
        <v>163</v>
      </c>
      <c r="B171" s="84" t="s">
        <v>38</v>
      </c>
      <c r="C171" s="85"/>
      <c r="D171" s="85"/>
      <c r="E171" s="86"/>
      <c r="F171" s="35">
        <f>SUM(F149:F170)</f>
        <v>0</v>
      </c>
      <c r="G171" s="34"/>
      <c r="H171" s="35">
        <f t="shared" ref="H171:I171" si="24">SUM(H149:H170)</f>
        <v>0</v>
      </c>
      <c r="I171" s="35">
        <f t="shared" si="24"/>
        <v>0</v>
      </c>
    </row>
    <row r="172" spans="1:9" ht="20.25" x14ac:dyDescent="0.25">
      <c r="A172" s="71"/>
      <c r="B172" s="102" t="s">
        <v>186</v>
      </c>
      <c r="C172" s="103"/>
      <c r="D172" s="103"/>
      <c r="E172" s="104"/>
      <c r="F172" s="72">
        <f>F21+F29+F50+F60+F66+F76+F81+F86+F107+F137+F145+F171</f>
        <v>0</v>
      </c>
      <c r="G172" s="73"/>
      <c r="H172" s="72">
        <f t="shared" ref="H172:I172" si="25">H21+H29+H50+H60+H66+H76+H81+H86+H107+H137+H145+H171</f>
        <v>0</v>
      </c>
      <c r="I172" s="72">
        <f t="shared" si="25"/>
        <v>0</v>
      </c>
    </row>
    <row r="173" spans="1:9" x14ac:dyDescent="0.25">
      <c r="A173" s="92"/>
      <c r="B173" s="93"/>
      <c r="C173" s="93"/>
      <c r="D173" s="93"/>
      <c r="E173" s="93"/>
      <c r="F173" s="93"/>
      <c r="G173" s="93"/>
      <c r="H173" s="93"/>
      <c r="I173" s="93"/>
    </row>
    <row r="174" spans="1:9" x14ac:dyDescent="0.25">
      <c r="A174" s="17"/>
      <c r="B174" s="81" t="s">
        <v>187</v>
      </c>
      <c r="C174" s="82"/>
      <c r="D174" s="82"/>
      <c r="E174" s="82"/>
      <c r="F174" s="82">
        <f t="shared" si="21"/>
        <v>0</v>
      </c>
      <c r="G174" s="82"/>
      <c r="H174" s="82">
        <f t="shared" si="22"/>
        <v>0</v>
      </c>
      <c r="I174" s="83">
        <f t="shared" si="23"/>
        <v>0</v>
      </c>
    </row>
    <row r="175" spans="1:9" ht="94.5" x14ac:dyDescent="0.25">
      <c r="A175" s="105"/>
      <c r="B175" s="76" t="s">
        <v>188</v>
      </c>
      <c r="C175" s="90" t="s">
        <v>189</v>
      </c>
      <c r="D175" s="90">
        <v>1</v>
      </c>
      <c r="E175" s="108"/>
      <c r="F175" s="111">
        <f>E175*D175</f>
        <v>0</v>
      </c>
      <c r="G175" s="114"/>
      <c r="H175" s="111">
        <f t="shared" si="22"/>
        <v>0</v>
      </c>
      <c r="I175" s="111">
        <f t="shared" si="23"/>
        <v>0</v>
      </c>
    </row>
    <row r="176" spans="1:9" ht="15.75" x14ac:dyDescent="0.25">
      <c r="A176" s="106"/>
      <c r="B176" s="76" t="s">
        <v>190</v>
      </c>
      <c r="C176" s="91"/>
      <c r="D176" s="91"/>
      <c r="E176" s="109"/>
      <c r="F176" s="112"/>
      <c r="G176" s="115"/>
      <c r="H176" s="112">
        <f t="shared" si="22"/>
        <v>0</v>
      </c>
      <c r="I176" s="112">
        <f t="shared" si="23"/>
        <v>0</v>
      </c>
    </row>
    <row r="177" spans="1:9" ht="15.75" x14ac:dyDescent="0.25">
      <c r="A177" s="106"/>
      <c r="B177" s="76" t="s">
        <v>191</v>
      </c>
      <c r="C177" s="91"/>
      <c r="D177" s="91"/>
      <c r="E177" s="109"/>
      <c r="F177" s="112"/>
      <c r="G177" s="115"/>
      <c r="H177" s="112">
        <f t="shared" si="22"/>
        <v>0</v>
      </c>
      <c r="I177" s="112">
        <f t="shared" si="23"/>
        <v>0</v>
      </c>
    </row>
    <row r="178" spans="1:9" ht="15.75" x14ac:dyDescent="0.25">
      <c r="A178" s="106"/>
      <c r="B178" s="76" t="s">
        <v>192</v>
      </c>
      <c r="C178" s="91"/>
      <c r="D178" s="91"/>
      <c r="E178" s="109"/>
      <c r="F178" s="112"/>
      <c r="G178" s="115"/>
      <c r="H178" s="112">
        <f t="shared" si="22"/>
        <v>0</v>
      </c>
      <c r="I178" s="112">
        <f t="shared" si="23"/>
        <v>0</v>
      </c>
    </row>
    <row r="179" spans="1:9" ht="15.75" x14ac:dyDescent="0.25">
      <c r="A179" s="106"/>
      <c r="B179" s="76" t="s">
        <v>193</v>
      </c>
      <c r="C179" s="91"/>
      <c r="D179" s="91"/>
      <c r="E179" s="109"/>
      <c r="F179" s="112"/>
      <c r="G179" s="115"/>
      <c r="H179" s="112">
        <f t="shared" si="22"/>
        <v>0</v>
      </c>
      <c r="I179" s="112">
        <f t="shared" si="23"/>
        <v>0</v>
      </c>
    </row>
    <row r="180" spans="1:9" ht="15.75" x14ac:dyDescent="0.25">
      <c r="A180" s="106"/>
      <c r="B180" s="76" t="s">
        <v>194</v>
      </c>
      <c r="C180" s="91"/>
      <c r="D180" s="91"/>
      <c r="E180" s="109"/>
      <c r="F180" s="112"/>
      <c r="G180" s="115"/>
      <c r="H180" s="112">
        <f t="shared" si="22"/>
        <v>0</v>
      </c>
      <c r="I180" s="112">
        <f t="shared" si="23"/>
        <v>0</v>
      </c>
    </row>
    <row r="181" spans="1:9" ht="15.75" x14ac:dyDescent="0.25">
      <c r="A181" s="106"/>
      <c r="B181" s="76" t="s">
        <v>195</v>
      </c>
      <c r="C181" s="91"/>
      <c r="D181" s="91"/>
      <c r="E181" s="109"/>
      <c r="F181" s="112"/>
      <c r="G181" s="115"/>
      <c r="H181" s="112">
        <f t="shared" si="22"/>
        <v>0</v>
      </c>
      <c r="I181" s="112">
        <f t="shared" si="23"/>
        <v>0</v>
      </c>
    </row>
    <row r="182" spans="1:9" ht="15.75" x14ac:dyDescent="0.25">
      <c r="A182" s="106"/>
      <c r="B182" s="76" t="s">
        <v>196</v>
      </c>
      <c r="C182" s="91"/>
      <c r="D182" s="91"/>
      <c r="E182" s="109"/>
      <c r="F182" s="112"/>
      <c r="G182" s="115"/>
      <c r="H182" s="112">
        <f t="shared" si="22"/>
        <v>0</v>
      </c>
      <c r="I182" s="112">
        <f t="shared" si="23"/>
        <v>0</v>
      </c>
    </row>
    <row r="183" spans="1:9" ht="31.5" x14ac:dyDescent="0.25">
      <c r="A183" s="106"/>
      <c r="B183" s="76" t="s">
        <v>197</v>
      </c>
      <c r="C183" s="91"/>
      <c r="D183" s="91"/>
      <c r="E183" s="109"/>
      <c r="F183" s="112"/>
      <c r="G183" s="115"/>
      <c r="H183" s="112">
        <f t="shared" si="22"/>
        <v>0</v>
      </c>
      <c r="I183" s="112">
        <f t="shared" si="23"/>
        <v>0</v>
      </c>
    </row>
    <row r="184" spans="1:9" ht="31.5" x14ac:dyDescent="0.25">
      <c r="A184" s="106"/>
      <c r="B184" s="76" t="s">
        <v>198</v>
      </c>
      <c r="C184" s="91"/>
      <c r="D184" s="91"/>
      <c r="E184" s="109"/>
      <c r="F184" s="112"/>
      <c r="G184" s="115"/>
      <c r="H184" s="112">
        <f t="shared" si="22"/>
        <v>0</v>
      </c>
      <c r="I184" s="112">
        <f t="shared" si="23"/>
        <v>0</v>
      </c>
    </row>
    <row r="185" spans="1:9" ht="31.5" x14ac:dyDescent="0.25">
      <c r="A185" s="106"/>
      <c r="B185" s="76" t="s">
        <v>199</v>
      </c>
      <c r="C185" s="91"/>
      <c r="D185" s="91"/>
      <c r="E185" s="109"/>
      <c r="F185" s="112"/>
      <c r="G185" s="115"/>
      <c r="H185" s="112">
        <f t="shared" si="22"/>
        <v>0</v>
      </c>
      <c r="I185" s="112">
        <f t="shared" si="23"/>
        <v>0</v>
      </c>
    </row>
    <row r="186" spans="1:9" ht="15.75" x14ac:dyDescent="0.25">
      <c r="A186" s="106"/>
      <c r="B186" s="76" t="s">
        <v>200</v>
      </c>
      <c r="C186" s="91"/>
      <c r="D186" s="91"/>
      <c r="E186" s="109"/>
      <c r="F186" s="112"/>
      <c r="G186" s="115"/>
      <c r="H186" s="112">
        <f t="shared" si="22"/>
        <v>0</v>
      </c>
      <c r="I186" s="112">
        <f t="shared" si="23"/>
        <v>0</v>
      </c>
    </row>
    <row r="187" spans="1:9" ht="15.75" x14ac:dyDescent="0.25">
      <c r="A187" s="106"/>
      <c r="B187" s="76" t="s">
        <v>201</v>
      </c>
      <c r="C187" s="91"/>
      <c r="D187" s="91"/>
      <c r="E187" s="109"/>
      <c r="F187" s="112"/>
      <c r="G187" s="115"/>
      <c r="H187" s="112">
        <f t="shared" si="22"/>
        <v>0</v>
      </c>
      <c r="I187" s="112">
        <f t="shared" si="23"/>
        <v>0</v>
      </c>
    </row>
    <row r="188" spans="1:9" ht="15.75" x14ac:dyDescent="0.25">
      <c r="A188" s="106"/>
      <c r="B188" s="76" t="s">
        <v>202</v>
      </c>
      <c r="C188" s="91"/>
      <c r="D188" s="91"/>
      <c r="E188" s="109"/>
      <c r="F188" s="112"/>
      <c r="G188" s="115"/>
      <c r="H188" s="112">
        <f t="shared" si="22"/>
        <v>0</v>
      </c>
      <c r="I188" s="112">
        <f t="shared" si="23"/>
        <v>0</v>
      </c>
    </row>
    <row r="189" spans="1:9" ht="31.5" x14ac:dyDescent="0.25">
      <c r="A189" s="106"/>
      <c r="B189" s="76" t="s">
        <v>203</v>
      </c>
      <c r="C189" s="91"/>
      <c r="D189" s="91"/>
      <c r="E189" s="109"/>
      <c r="F189" s="112"/>
      <c r="G189" s="115"/>
      <c r="H189" s="112">
        <f t="shared" si="22"/>
        <v>0</v>
      </c>
      <c r="I189" s="112">
        <f t="shared" si="23"/>
        <v>0</v>
      </c>
    </row>
    <row r="190" spans="1:9" ht="31.5" x14ac:dyDescent="0.25">
      <c r="A190" s="106"/>
      <c r="B190" s="76" t="s">
        <v>204</v>
      </c>
      <c r="C190" s="91"/>
      <c r="D190" s="91"/>
      <c r="E190" s="109"/>
      <c r="F190" s="112"/>
      <c r="G190" s="115"/>
      <c r="H190" s="112">
        <f t="shared" si="22"/>
        <v>0</v>
      </c>
      <c r="I190" s="112">
        <f t="shared" si="23"/>
        <v>0</v>
      </c>
    </row>
    <row r="191" spans="1:9" ht="15.75" x14ac:dyDescent="0.25">
      <c r="A191" s="106"/>
      <c r="B191" s="76" t="s">
        <v>205</v>
      </c>
      <c r="C191" s="91"/>
      <c r="D191" s="91"/>
      <c r="E191" s="109"/>
      <c r="F191" s="112"/>
      <c r="G191" s="115"/>
      <c r="H191" s="112">
        <f t="shared" si="22"/>
        <v>0</v>
      </c>
      <c r="I191" s="112">
        <f t="shared" si="23"/>
        <v>0</v>
      </c>
    </row>
    <row r="192" spans="1:9" ht="31.5" x14ac:dyDescent="0.25">
      <c r="A192" s="106"/>
      <c r="B192" s="76" t="s">
        <v>206</v>
      </c>
      <c r="C192" s="91"/>
      <c r="D192" s="91"/>
      <c r="E192" s="109"/>
      <c r="F192" s="112"/>
      <c r="G192" s="115"/>
      <c r="H192" s="112">
        <f t="shared" si="16"/>
        <v>0</v>
      </c>
      <c r="I192" s="112">
        <f t="shared" si="17"/>
        <v>0</v>
      </c>
    </row>
    <row r="193" spans="1:9" ht="31.5" x14ac:dyDescent="0.25">
      <c r="A193" s="106"/>
      <c r="B193" s="76" t="s">
        <v>207</v>
      </c>
      <c r="C193" s="91"/>
      <c r="D193" s="91"/>
      <c r="E193" s="109"/>
      <c r="F193" s="112"/>
      <c r="G193" s="115"/>
      <c r="H193" s="112">
        <f t="shared" si="16"/>
        <v>0</v>
      </c>
      <c r="I193" s="112">
        <f t="shared" si="17"/>
        <v>0</v>
      </c>
    </row>
    <row r="194" spans="1:9" ht="15.75" x14ac:dyDescent="0.25">
      <c r="A194" s="106"/>
      <c r="B194" s="76" t="s">
        <v>208</v>
      </c>
      <c r="C194" s="91"/>
      <c r="D194" s="91"/>
      <c r="E194" s="109"/>
      <c r="F194" s="112"/>
      <c r="G194" s="115"/>
      <c r="H194" s="112">
        <f t="shared" si="16"/>
        <v>0</v>
      </c>
      <c r="I194" s="112">
        <f t="shared" si="17"/>
        <v>0</v>
      </c>
    </row>
    <row r="195" spans="1:9" ht="63" x14ac:dyDescent="0.25">
      <c r="A195" s="106"/>
      <c r="B195" s="76" t="s">
        <v>209</v>
      </c>
      <c r="C195" s="91"/>
      <c r="D195" s="91"/>
      <c r="E195" s="109"/>
      <c r="F195" s="112"/>
      <c r="G195" s="115"/>
      <c r="H195" s="112">
        <f t="shared" si="16"/>
        <v>0</v>
      </c>
      <c r="I195" s="112">
        <f t="shared" si="17"/>
        <v>0</v>
      </c>
    </row>
    <row r="196" spans="1:9" ht="63" x14ac:dyDescent="0.25">
      <c r="A196" s="106"/>
      <c r="B196" s="76" t="s">
        <v>210</v>
      </c>
      <c r="C196" s="91"/>
      <c r="D196" s="91"/>
      <c r="E196" s="109"/>
      <c r="F196" s="112"/>
      <c r="G196" s="115"/>
      <c r="H196" s="112">
        <f t="shared" si="16"/>
        <v>0</v>
      </c>
      <c r="I196" s="112">
        <f t="shared" si="17"/>
        <v>0</v>
      </c>
    </row>
    <row r="197" spans="1:9" ht="47.25" x14ac:dyDescent="0.25">
      <c r="A197" s="106"/>
      <c r="B197" s="76" t="s">
        <v>211</v>
      </c>
      <c r="C197" s="91"/>
      <c r="D197" s="91"/>
      <c r="E197" s="109"/>
      <c r="F197" s="112"/>
      <c r="G197" s="115"/>
      <c r="H197" s="112">
        <f t="shared" si="16"/>
        <v>0</v>
      </c>
      <c r="I197" s="112">
        <f t="shared" si="17"/>
        <v>0</v>
      </c>
    </row>
    <row r="198" spans="1:9" ht="47.25" x14ac:dyDescent="0.25">
      <c r="A198" s="106"/>
      <c r="B198" s="76" t="s">
        <v>212</v>
      </c>
      <c r="C198" s="91"/>
      <c r="D198" s="91"/>
      <c r="E198" s="109"/>
      <c r="F198" s="112"/>
      <c r="G198" s="115"/>
      <c r="H198" s="112">
        <f t="shared" si="16"/>
        <v>0</v>
      </c>
      <c r="I198" s="112">
        <f t="shared" si="17"/>
        <v>0</v>
      </c>
    </row>
    <row r="199" spans="1:9" ht="15.75" x14ac:dyDescent="0.25">
      <c r="A199" s="106"/>
      <c r="B199" s="76"/>
      <c r="C199" s="91"/>
      <c r="D199" s="91"/>
      <c r="E199" s="109"/>
      <c r="F199" s="112"/>
      <c r="G199" s="115"/>
      <c r="H199" s="112">
        <f t="shared" ref="H199:H206" si="26">IF(G199="",F199*0.18,F199*G199)</f>
        <v>0</v>
      </c>
      <c r="I199" s="112">
        <f t="shared" ref="I199:I206" si="27">H199+F199</f>
        <v>0</v>
      </c>
    </row>
    <row r="200" spans="1:9" ht="15.75" x14ac:dyDescent="0.25">
      <c r="A200" s="106"/>
      <c r="B200" s="76" t="s">
        <v>213</v>
      </c>
      <c r="C200" s="91"/>
      <c r="D200" s="91"/>
      <c r="E200" s="109"/>
      <c r="F200" s="112"/>
      <c r="G200" s="115"/>
      <c r="H200" s="112">
        <f t="shared" si="26"/>
        <v>0</v>
      </c>
      <c r="I200" s="112">
        <f t="shared" si="27"/>
        <v>0</v>
      </c>
    </row>
    <row r="201" spans="1:9" ht="15.75" x14ac:dyDescent="0.25">
      <c r="A201" s="106"/>
      <c r="B201" s="76"/>
      <c r="C201" s="91"/>
      <c r="D201" s="91"/>
      <c r="E201" s="109"/>
      <c r="F201" s="112"/>
      <c r="G201" s="115"/>
      <c r="H201" s="112">
        <f t="shared" si="26"/>
        <v>0</v>
      </c>
      <c r="I201" s="112">
        <f t="shared" si="27"/>
        <v>0</v>
      </c>
    </row>
    <row r="202" spans="1:9" ht="33" x14ac:dyDescent="0.25">
      <c r="A202" s="106"/>
      <c r="B202" s="77" t="s">
        <v>214</v>
      </c>
      <c r="C202" s="91"/>
      <c r="D202" s="91"/>
      <c r="E202" s="109"/>
      <c r="F202" s="112"/>
      <c r="G202" s="115"/>
      <c r="H202" s="112">
        <f t="shared" si="26"/>
        <v>0</v>
      </c>
      <c r="I202" s="112">
        <f t="shared" si="27"/>
        <v>0</v>
      </c>
    </row>
    <row r="203" spans="1:9" ht="31.5" x14ac:dyDescent="0.25">
      <c r="A203" s="106"/>
      <c r="B203" s="76" t="s">
        <v>215</v>
      </c>
      <c r="C203" s="91"/>
      <c r="D203" s="91"/>
      <c r="E203" s="109"/>
      <c r="F203" s="112"/>
      <c r="G203" s="115"/>
      <c r="H203" s="112">
        <f t="shared" si="26"/>
        <v>0</v>
      </c>
      <c r="I203" s="112">
        <f t="shared" si="27"/>
        <v>0</v>
      </c>
    </row>
    <row r="204" spans="1:9" ht="31.5" x14ac:dyDescent="0.25">
      <c r="A204" s="106"/>
      <c r="B204" s="76" t="s">
        <v>216</v>
      </c>
      <c r="C204" s="91"/>
      <c r="D204" s="91"/>
      <c r="E204" s="109"/>
      <c r="F204" s="112"/>
      <c r="G204" s="115"/>
      <c r="H204" s="112">
        <f t="shared" si="26"/>
        <v>0</v>
      </c>
      <c r="I204" s="112">
        <f t="shared" si="27"/>
        <v>0</v>
      </c>
    </row>
    <row r="205" spans="1:9" ht="31.5" x14ac:dyDescent="0.25">
      <c r="A205" s="106"/>
      <c r="B205" s="76" t="s">
        <v>217</v>
      </c>
      <c r="C205" s="91"/>
      <c r="D205" s="91"/>
      <c r="E205" s="109"/>
      <c r="F205" s="112"/>
      <c r="G205" s="115"/>
      <c r="H205" s="112">
        <f t="shared" si="26"/>
        <v>0</v>
      </c>
      <c r="I205" s="112">
        <f t="shared" si="27"/>
        <v>0</v>
      </c>
    </row>
    <row r="206" spans="1:9" ht="15.75" x14ac:dyDescent="0.25">
      <c r="A206" s="107"/>
      <c r="B206" s="76" t="s">
        <v>218</v>
      </c>
      <c r="C206" s="91"/>
      <c r="D206" s="91"/>
      <c r="E206" s="110"/>
      <c r="F206" s="113"/>
      <c r="G206" s="116"/>
      <c r="H206" s="113">
        <f t="shared" si="26"/>
        <v>0</v>
      </c>
      <c r="I206" s="113">
        <f t="shared" si="27"/>
        <v>0</v>
      </c>
    </row>
    <row r="207" spans="1:9" s="75" customFormat="1" ht="21" x14ac:dyDescent="0.35">
      <c r="A207" s="74"/>
      <c r="B207" s="117" t="s">
        <v>219</v>
      </c>
      <c r="C207" s="118"/>
      <c r="D207" s="118"/>
      <c r="E207" s="119"/>
      <c r="F207" s="68">
        <f>F175</f>
        <v>0</v>
      </c>
      <c r="G207" s="69"/>
      <c r="H207" s="70">
        <f>H175</f>
        <v>0</v>
      </c>
      <c r="I207" s="70">
        <f>I175</f>
        <v>0</v>
      </c>
    </row>
    <row r="208" spans="1:9" s="75" customFormat="1" ht="21" x14ac:dyDescent="0.35">
      <c r="A208" s="71"/>
      <c r="B208" s="120" t="s">
        <v>221</v>
      </c>
      <c r="C208" s="121"/>
      <c r="D208" s="121"/>
      <c r="E208" s="122"/>
      <c r="F208" s="72">
        <f>F207+F172</f>
        <v>0</v>
      </c>
      <c r="G208" s="73"/>
      <c r="H208" s="72">
        <f>H207+H172</f>
        <v>0</v>
      </c>
      <c r="I208" s="72">
        <f>I207+I172</f>
        <v>0</v>
      </c>
    </row>
    <row r="210" spans="1:9" ht="54" customHeight="1" x14ac:dyDescent="0.25">
      <c r="A210" s="78" t="s">
        <v>222</v>
      </c>
      <c r="B210" s="79"/>
      <c r="C210" s="79"/>
      <c r="D210" s="79"/>
      <c r="E210" s="79"/>
      <c r="F210" s="79"/>
      <c r="G210" s="79"/>
      <c r="H210" s="79"/>
      <c r="I210" s="80"/>
    </row>
    <row r="211" spans="1:9" ht="15.75" x14ac:dyDescent="0.25">
      <c r="A211" s="78" t="s">
        <v>224</v>
      </c>
      <c r="B211" s="79"/>
      <c r="C211" s="79"/>
      <c r="D211" s="79"/>
      <c r="E211" s="79"/>
      <c r="F211" s="79"/>
      <c r="G211" s="79"/>
      <c r="H211" s="79"/>
      <c r="I211" s="80"/>
    </row>
    <row r="212" spans="1:9" ht="15.75" x14ac:dyDescent="0.25">
      <c r="A212" s="78" t="s">
        <v>223</v>
      </c>
      <c r="B212" s="79"/>
      <c r="C212" s="79"/>
      <c r="D212" s="79"/>
      <c r="E212" s="79"/>
      <c r="F212" s="79"/>
      <c r="G212" s="79"/>
      <c r="H212" s="79"/>
      <c r="I212" s="80"/>
    </row>
  </sheetData>
  <sheetProtection algorithmName="SHA-512" hashValue="zpEAo5Fc7WjaR81sasqRL5bS/Qeg+iRjmwk7XJr9Bt1CqCFMqvvHEFjKG+BOb+jfGBPZe8NPQIYkFkgllJFYug==" saltValue="ZZZbkxkA7P71QadNMCRITA==" spinCount="100000" sheet="1" objects="1" scenarios="1"/>
  <mergeCells count="57">
    <mergeCell ref="B171:E171"/>
    <mergeCell ref="A173:I173"/>
    <mergeCell ref="B172:E172"/>
    <mergeCell ref="A210:I210"/>
    <mergeCell ref="A211:I211"/>
    <mergeCell ref="B174:I174"/>
    <mergeCell ref="A175:A206"/>
    <mergeCell ref="E175:E206"/>
    <mergeCell ref="F175:F206"/>
    <mergeCell ref="G175:G206"/>
    <mergeCell ref="H175:H206"/>
    <mergeCell ref="I175:I206"/>
    <mergeCell ref="B207:E207"/>
    <mergeCell ref="B208:E208"/>
    <mergeCell ref="B83:I83"/>
    <mergeCell ref="B88:I88"/>
    <mergeCell ref="B109:I109"/>
    <mergeCell ref="B139:I139"/>
    <mergeCell ref="B147:I147"/>
    <mergeCell ref="A87:I87"/>
    <mergeCell ref="B86:E86"/>
    <mergeCell ref="B107:E107"/>
    <mergeCell ref="A108:I108"/>
    <mergeCell ref="B124:I124"/>
    <mergeCell ref="B137:E137"/>
    <mergeCell ref="A138:I138"/>
    <mergeCell ref="B145:E145"/>
    <mergeCell ref="A146:I146"/>
    <mergeCell ref="B76:E76"/>
    <mergeCell ref="A77:I77"/>
    <mergeCell ref="B78:I78"/>
    <mergeCell ref="B81:E81"/>
    <mergeCell ref="A82:I82"/>
    <mergeCell ref="A22:I22"/>
    <mergeCell ref="B21:E21"/>
    <mergeCell ref="A2:I2"/>
    <mergeCell ref="A4:I4"/>
    <mergeCell ref="A5:I5"/>
    <mergeCell ref="A6:B6"/>
    <mergeCell ref="C6:I6"/>
    <mergeCell ref="B9:I9"/>
    <mergeCell ref="A212:I212"/>
    <mergeCell ref="B23:I23"/>
    <mergeCell ref="B29:E29"/>
    <mergeCell ref="A30:I30"/>
    <mergeCell ref="C175:C206"/>
    <mergeCell ref="D175:D206"/>
    <mergeCell ref="B31:I31"/>
    <mergeCell ref="B50:E50"/>
    <mergeCell ref="A51:I51"/>
    <mergeCell ref="B52:I52"/>
    <mergeCell ref="B60:E60"/>
    <mergeCell ref="A61:I61"/>
    <mergeCell ref="B62:I62"/>
    <mergeCell ref="B68:I68"/>
    <mergeCell ref="A67:I67"/>
    <mergeCell ref="B66:E66"/>
  </mergeCells>
  <pageMargins left="0.7" right="0.7" top="0.75" bottom="0.75" header="0.3" footer="0.3"/>
  <pageSetup paperSize="9" scale="60"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Kushik Agarwal</dc:creator>
  <cp:lastModifiedBy>Bhupender Kumar {भुपेंद्र कुमार}</cp:lastModifiedBy>
  <dcterms:created xsi:type="dcterms:W3CDTF">2024-12-18T11:29:33Z</dcterms:created>
  <dcterms:modified xsi:type="dcterms:W3CDTF">2025-09-04T12:27:56Z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2025-06-13T04:04:08Z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30f9f639-9ee9-4a91-842e-d216b5ccf67e</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