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hidePivotFieldList="1" defaultThemeVersion="124226"/>
  <mc:AlternateContent xmlns:mc="http://schemas.openxmlformats.org/markup-compatibility/2006">
    <mc:Choice Requires="x15">
      <x15ac:absPath xmlns:x15ac="http://schemas.microsoft.com/office/spreadsheetml/2010/11/ac" url="E:\OT 2024 VRL\NIT-247-I-3815-Bye-pass Arrangement for HT\BID DOCS\"/>
    </mc:Choice>
  </mc:AlternateContent>
  <xr:revisionPtr revIDLastSave="0" documentId="13_ncr:1_{0C4E27A0-8ECF-46F1-8AB7-08A79F8F40F2}" xr6:coauthVersionLast="47" xr6:coauthVersionMax="47" xr10:uidLastSave="{00000000-0000-0000-0000-000000000000}"/>
  <bookViews>
    <workbookView xWindow="-120" yWindow="-120" windowWidth="29040" windowHeight="15840" tabRatio="790" firstSheet="1" activeTab="6" xr2:uid="{00000000-000D-0000-FFFF-FFFF00000000}"/>
  </bookViews>
  <sheets>
    <sheet name="Basic Data" sheetId="1" state="hidden" r:id="rId1"/>
    <sheet name="Cover" sheetId="2" r:id="rId2"/>
    <sheet name="Names of Bidder" sheetId="3" r:id="rId3"/>
    <sheet name="  Sch-1" sheetId="4" r:id="rId4"/>
    <sheet name=" (Part-III) Sch-1" sheetId="6" state="hidden" r:id="rId5"/>
    <sheet name=" (Part-III) Sch-2" sheetId="7" state="hidden" r:id="rId6"/>
    <sheet name="  Sch-2" sheetId="5" r:id="rId7"/>
    <sheet name="Sch-3" sheetId="8" r:id="rId8"/>
    <sheet name="Sch-4" sheetId="9" r:id="rId9"/>
    <sheet name="Sch-5 After Discount" sheetId="10" r:id="rId10"/>
    <sheet name="Discount" sheetId="11" r:id="rId11"/>
    <sheet name="Bid Form 2nd Envelope" sheetId="12" r:id="rId12"/>
    <sheet name="N-W" sheetId="13" state="hidden" r:id="rId13"/>
  </sheets>
  <definedNames>
    <definedName name="\A">#REF!</definedName>
    <definedName name="\B">#REF!</definedName>
    <definedName name="\C">#REF!</definedName>
    <definedName name="\M">#REF!</definedName>
    <definedName name="\N">#REF!</definedName>
    <definedName name="\P">#REF!</definedName>
    <definedName name="\R">#REF!</definedName>
    <definedName name="\U">#REF!</definedName>
    <definedName name="\V">#REF!</definedName>
    <definedName name="ab">#REF!</definedName>
    <definedName name="logo1">"Picture 7"</definedName>
    <definedName name="_xlnm.Print_Area" localSheetId="3">'  Sch-1'!$A$1:$G$91</definedName>
    <definedName name="_xlnm.Print_Area" localSheetId="6">'  Sch-2'!$A$1:$G$37</definedName>
    <definedName name="_xlnm.Print_Area" localSheetId="4">' (Part-III) Sch-1'!$A$1:$G$53</definedName>
    <definedName name="_xlnm.Print_Area" localSheetId="5">' (Part-III) Sch-2'!$A$1:$G$29</definedName>
    <definedName name="_xlnm.Print_Area" localSheetId="11">'Bid Form 2nd Envelope'!$A$1:$F$47</definedName>
    <definedName name="_xlnm.Print_Area" localSheetId="1">Cover!$B$1:$E$15</definedName>
    <definedName name="_xlnm.Print_Area" localSheetId="10">Discount!$A$2:$G$35</definedName>
    <definedName name="_xlnm.Print_Area" localSheetId="2">'Names of Bidder'!$B$1:$D$24</definedName>
    <definedName name="_xlnm.Print_Area" localSheetId="8">'Sch-4'!$A$1:$D$33</definedName>
    <definedName name="_xlnm.Print_Area" localSheetId="9">'Sch-5 After Discount'!$A$1:$D$35</definedName>
    <definedName name="_xlnm.Print_Titles" localSheetId="3">'  Sch-1'!$13:$15</definedName>
    <definedName name="_xlnm.Print_Titles" localSheetId="6">'  Sch-2'!$13:$15</definedName>
    <definedName name="_xlnm.Print_Titles" localSheetId="4">' (Part-III) Sch-1'!$13:$15</definedName>
    <definedName name="_xlnm.Print_Titles" localSheetId="5">' (Part-III) Sch-2'!$13:$15</definedName>
    <definedName name="_xlnm.Print_Titles" localSheetId="7">'Sch-3'!$13:$15</definedName>
    <definedName name="_xlnm.Print_Titles" localSheetId="8">'Sch-4'!$3:$13</definedName>
    <definedName name="_xlnm.Print_Titles" localSheetId="9">'Sch-5 After Discount'!$3:$13</definedName>
    <definedName name="_xlnm.Recorder">#REF!</definedName>
    <definedName name="TEST">#REF!</definedName>
    <definedName name="Z_0DAFE978_96D5_491F_A83A_B44F51F52D11_.wvu.Cols" localSheetId="6" hidden="1">'  Sch-2'!$E:$E</definedName>
    <definedName name="Z_0DAFE978_96D5_491F_A83A_B44F51F52D11_.wvu.Cols" localSheetId="11" hidden="1">'Bid Form 2nd Envelope'!$Z:$AD,'Bid Form 2nd Envelope'!$AH:$AH</definedName>
    <definedName name="Z_0DAFE978_96D5_491F_A83A_B44F51F52D11_.wvu.Cols" localSheetId="10" hidden="1">Discount!$I:$M</definedName>
    <definedName name="Z_0DAFE978_96D5_491F_A83A_B44F51F52D11_.wvu.Cols" localSheetId="7" hidden="1">'Sch-3'!$K:$P</definedName>
    <definedName name="Z_0DAFE978_96D5_491F_A83A_B44F51F52D11_.wvu.Cols" localSheetId="9" hidden="1">'Sch-5 After Discount'!$F:$H</definedName>
    <definedName name="Z_0DAFE978_96D5_491F_A83A_B44F51F52D11_.wvu.PrintArea" localSheetId="3" hidden="1">'  Sch-1'!$A$1:$G$91</definedName>
    <definedName name="Z_0DAFE978_96D5_491F_A83A_B44F51F52D11_.wvu.PrintArea" localSheetId="6" hidden="1">'  Sch-2'!$A$1:$G$37</definedName>
    <definedName name="Z_0DAFE978_96D5_491F_A83A_B44F51F52D11_.wvu.PrintArea" localSheetId="4" hidden="1">' (Part-III) Sch-1'!$A$1:$G$53</definedName>
    <definedName name="Z_0DAFE978_96D5_491F_A83A_B44F51F52D11_.wvu.PrintArea" localSheetId="5" hidden="1">' (Part-III) Sch-2'!$A$1:$G$29</definedName>
    <definedName name="Z_0DAFE978_96D5_491F_A83A_B44F51F52D11_.wvu.PrintArea" localSheetId="11" hidden="1">'Bid Form 2nd Envelope'!$A$1:$F$47</definedName>
    <definedName name="Z_0DAFE978_96D5_491F_A83A_B44F51F52D11_.wvu.PrintArea" localSheetId="1" hidden="1">Cover!$B$1:$E$15</definedName>
    <definedName name="Z_0DAFE978_96D5_491F_A83A_B44F51F52D11_.wvu.PrintArea" localSheetId="10" hidden="1">Discount!$A$2:$G$35</definedName>
    <definedName name="Z_0DAFE978_96D5_491F_A83A_B44F51F52D11_.wvu.PrintArea" localSheetId="2" hidden="1">'Names of Bidder'!$B$1:$D$24</definedName>
    <definedName name="Z_0DAFE978_96D5_491F_A83A_B44F51F52D11_.wvu.PrintArea" localSheetId="7" hidden="1">'Sch-3'!$A$1:$F$73</definedName>
    <definedName name="Z_0DAFE978_96D5_491F_A83A_B44F51F52D11_.wvu.PrintArea" localSheetId="8" hidden="1">'Sch-4'!$A$1:$D$33</definedName>
    <definedName name="Z_0DAFE978_96D5_491F_A83A_B44F51F52D11_.wvu.PrintArea" localSheetId="9" hidden="1">'Sch-5 After Discount'!$A$1:$D$35</definedName>
    <definedName name="Z_0DAFE978_96D5_491F_A83A_B44F51F52D11_.wvu.PrintTitles" localSheetId="3" hidden="1">'  Sch-1'!$13:$15</definedName>
    <definedName name="Z_0DAFE978_96D5_491F_A83A_B44F51F52D11_.wvu.PrintTitles" localSheetId="6" hidden="1">'  Sch-2'!$13:$15</definedName>
    <definedName name="Z_0DAFE978_96D5_491F_A83A_B44F51F52D11_.wvu.PrintTitles" localSheetId="4" hidden="1">' (Part-III) Sch-1'!$13:$15</definedName>
    <definedName name="Z_0DAFE978_96D5_491F_A83A_B44F51F52D11_.wvu.PrintTitles" localSheetId="5" hidden="1">' (Part-III) Sch-2'!$13:$15</definedName>
    <definedName name="Z_0DAFE978_96D5_491F_A83A_B44F51F52D11_.wvu.PrintTitles" localSheetId="7" hidden="1">'Sch-3'!$13:$15</definedName>
    <definedName name="Z_0DAFE978_96D5_491F_A83A_B44F51F52D11_.wvu.PrintTitles" localSheetId="8" hidden="1">'Sch-4'!$3:$13</definedName>
    <definedName name="Z_0DAFE978_96D5_491F_A83A_B44F51F52D11_.wvu.PrintTitles" localSheetId="9" hidden="1">'Sch-5 After Discount'!$3:$13</definedName>
    <definedName name="Z_0DAFE978_96D5_491F_A83A_B44F51F52D11_.wvu.Rows" localSheetId="6" hidden="1">'  Sch-2'!$17:$30</definedName>
    <definedName name="Z_0DAFE978_96D5_491F_A83A_B44F51F52D11_.wvu.Rows" localSheetId="0" hidden="1">'Basic Data'!$10:$20</definedName>
    <definedName name="Z_0DAFE978_96D5_491F_A83A_B44F51F52D11_.wvu.Rows" localSheetId="1" hidden="1">Cover!$7:$7,Cover!$10:$10</definedName>
    <definedName name="Z_0DAFE978_96D5_491F_A83A_B44F51F52D11_.wvu.Rows" localSheetId="10" hidden="1">Discount!$21:$23</definedName>
    <definedName name="Z_0DAFE978_96D5_491F_A83A_B44F51F52D11_.wvu.Rows" localSheetId="2" hidden="1">'Names of Bidder'!$6:$6,'Names of Bidder'!$13:$16</definedName>
    <definedName name="Z_0DAFE978_96D5_491F_A83A_B44F51F52D11_.wvu.Rows" localSheetId="8" hidden="1">'Sch-4'!$14:$14,'Sch-4'!$17:$26</definedName>
    <definedName name="Z_0DAFE978_96D5_491F_A83A_B44F51F52D11_.wvu.Rows" localSheetId="9" hidden="1">'Sch-5 After Discount'!$17:$26</definedName>
    <definedName name="Z_1A26D3B9_AD8D_4AE9_81F5_E0DF795F4658_.wvu.Cols" localSheetId="3" hidden="1">'  Sch-1'!$I:$Q</definedName>
    <definedName name="Z_1A26D3B9_AD8D_4AE9_81F5_E0DF795F4658_.wvu.Cols" localSheetId="6" hidden="1">'  Sch-2'!$I:$M</definedName>
    <definedName name="Z_1A26D3B9_AD8D_4AE9_81F5_E0DF795F4658_.wvu.Cols" localSheetId="4" hidden="1">' (Part-III) Sch-1'!$I:$Q</definedName>
    <definedName name="Z_1A26D3B9_AD8D_4AE9_81F5_E0DF795F4658_.wvu.Cols" localSheetId="5" hidden="1">' (Part-III) Sch-2'!$I:$M</definedName>
    <definedName name="Z_1A26D3B9_AD8D_4AE9_81F5_E0DF795F4658_.wvu.Cols" localSheetId="10" hidden="1">Discount!$I:$P</definedName>
    <definedName name="Z_1A26D3B9_AD8D_4AE9_81F5_E0DF795F4658_.wvu.PrintArea" localSheetId="3" hidden="1">'  Sch-1'!$A$1:$G$91</definedName>
    <definedName name="Z_1A26D3B9_AD8D_4AE9_81F5_E0DF795F4658_.wvu.PrintArea" localSheetId="6" hidden="1">'  Sch-2'!$A$1:$G$39</definedName>
    <definedName name="Z_1A26D3B9_AD8D_4AE9_81F5_E0DF795F4658_.wvu.PrintArea" localSheetId="4" hidden="1">' (Part-III) Sch-1'!$A$1:$G$53</definedName>
    <definedName name="Z_1A26D3B9_AD8D_4AE9_81F5_E0DF795F4658_.wvu.PrintArea" localSheetId="5" hidden="1">' (Part-III) Sch-2'!$A$1:$G$29</definedName>
    <definedName name="Z_1A26D3B9_AD8D_4AE9_81F5_E0DF795F4658_.wvu.PrintArea" localSheetId="11" hidden="1">'Bid Form 2nd Envelope'!$A$1:$F$47</definedName>
    <definedName name="Z_1A26D3B9_AD8D_4AE9_81F5_E0DF795F4658_.wvu.PrintArea" localSheetId="1" hidden="1">Cover!$B$1:$E$15</definedName>
    <definedName name="Z_1A26D3B9_AD8D_4AE9_81F5_E0DF795F4658_.wvu.PrintArea" localSheetId="10" hidden="1">Discount!$A$2:$G$35</definedName>
    <definedName name="Z_1A26D3B9_AD8D_4AE9_81F5_E0DF795F4658_.wvu.PrintArea" localSheetId="2" hidden="1">'Names of Bidder'!$B$1:$D$24</definedName>
    <definedName name="Z_1A26D3B9_AD8D_4AE9_81F5_E0DF795F4658_.wvu.PrintArea" localSheetId="7" hidden="1">'Sch-3'!$A$1:$F$15</definedName>
    <definedName name="Z_1A26D3B9_AD8D_4AE9_81F5_E0DF795F4658_.wvu.PrintArea" localSheetId="8" hidden="1">'Sch-4'!$A$1:$D$33</definedName>
    <definedName name="Z_1A26D3B9_AD8D_4AE9_81F5_E0DF795F4658_.wvu.PrintArea" localSheetId="9" hidden="1">'Sch-5 After Discount'!$A$1:$D$35</definedName>
    <definedName name="Z_1A26D3B9_AD8D_4AE9_81F5_E0DF795F4658_.wvu.PrintTitles" localSheetId="3" hidden="1">'  Sch-1'!$13:$15</definedName>
    <definedName name="Z_1A26D3B9_AD8D_4AE9_81F5_E0DF795F4658_.wvu.PrintTitles" localSheetId="6" hidden="1">'  Sch-2'!$13:$15</definedName>
    <definedName name="Z_1A26D3B9_AD8D_4AE9_81F5_E0DF795F4658_.wvu.PrintTitles" localSheetId="4" hidden="1">' (Part-III) Sch-1'!$13:$15</definedName>
    <definedName name="Z_1A26D3B9_AD8D_4AE9_81F5_E0DF795F4658_.wvu.PrintTitles" localSheetId="5" hidden="1">' (Part-III) Sch-2'!$13:$15</definedName>
    <definedName name="Z_1A26D3B9_AD8D_4AE9_81F5_E0DF795F4658_.wvu.PrintTitles" localSheetId="7" hidden="1">'Sch-3'!$13:$15</definedName>
    <definedName name="Z_1A26D3B9_AD8D_4AE9_81F5_E0DF795F4658_.wvu.PrintTitles" localSheetId="8" hidden="1">'Sch-4'!$3:$13</definedName>
    <definedName name="Z_1A26D3B9_AD8D_4AE9_81F5_E0DF795F4658_.wvu.PrintTitles" localSheetId="9" hidden="1">'Sch-5 After Discount'!$3:$13</definedName>
    <definedName name="Z_1A26D3B9_AD8D_4AE9_81F5_E0DF795F4658_.wvu.Rows" localSheetId="3" hidden="1">'  Sch-1'!#REF!,'  Sch-1'!#REF!</definedName>
    <definedName name="Z_1A26D3B9_AD8D_4AE9_81F5_E0DF795F4658_.wvu.Rows" localSheetId="4" hidden="1">' (Part-III) Sch-1'!#REF!,' (Part-III) Sch-1'!#REF!</definedName>
    <definedName name="Z_1A26D3B9_AD8D_4AE9_81F5_E0DF795F4658_.wvu.Rows" localSheetId="0" hidden="1">'Basic Data'!$10:$20</definedName>
    <definedName name="Z_1A26D3B9_AD8D_4AE9_81F5_E0DF795F4658_.wvu.Rows" localSheetId="11" hidden="1">'Bid Form 2nd Envelope'!#REF!</definedName>
    <definedName name="Z_1A26D3B9_AD8D_4AE9_81F5_E0DF795F4658_.wvu.Rows" localSheetId="1" hidden="1">Cover!$7:$7,Cover!$10:$10</definedName>
    <definedName name="Z_1A26D3B9_AD8D_4AE9_81F5_E0DF795F4658_.wvu.Rows" localSheetId="10" hidden="1">Discount!#REF!,Discount!#REF!,Discount!#REF!,Discount!#REF!,Discount!$21:$23</definedName>
    <definedName name="Z_25334923_91A5_4F88_9A10_8FA88873EC26_.wvu.Cols" localSheetId="10" hidden="1">Discount!$I:$M</definedName>
    <definedName name="Z_25334923_91A5_4F88_9A10_8FA88873EC26_.wvu.Cols" localSheetId="7" hidden="1">'Sch-3'!$K:$P</definedName>
    <definedName name="Z_25334923_91A5_4F88_9A10_8FA88873EC26_.wvu.Cols" localSheetId="9" hidden="1">'Sch-5 After Discount'!$F:$I</definedName>
    <definedName name="Z_25334923_91A5_4F88_9A10_8FA88873EC26_.wvu.PrintArea" localSheetId="3" hidden="1">'  Sch-1'!$A$1:$G$91</definedName>
    <definedName name="Z_25334923_91A5_4F88_9A10_8FA88873EC26_.wvu.PrintArea" localSheetId="6" hidden="1">'  Sch-2'!$A$1:$G$39</definedName>
    <definedName name="Z_25334923_91A5_4F88_9A10_8FA88873EC26_.wvu.PrintArea" localSheetId="4" hidden="1">' (Part-III) Sch-1'!$A$1:$G$53</definedName>
    <definedName name="Z_25334923_91A5_4F88_9A10_8FA88873EC26_.wvu.PrintArea" localSheetId="5" hidden="1">' (Part-III) Sch-2'!$A$1:$G$29</definedName>
    <definedName name="Z_25334923_91A5_4F88_9A10_8FA88873EC26_.wvu.PrintArea" localSheetId="11" hidden="1">'Bid Form 2nd Envelope'!$A$1:$F$47</definedName>
    <definedName name="Z_25334923_91A5_4F88_9A10_8FA88873EC26_.wvu.PrintArea" localSheetId="1" hidden="1">Cover!$B$1:$E$15</definedName>
    <definedName name="Z_25334923_91A5_4F88_9A10_8FA88873EC26_.wvu.PrintArea" localSheetId="10" hidden="1">Discount!$A$2:$G$35</definedName>
    <definedName name="Z_25334923_91A5_4F88_9A10_8FA88873EC26_.wvu.PrintArea" localSheetId="2" hidden="1">'Names of Bidder'!$B$1:$D$24</definedName>
    <definedName name="Z_25334923_91A5_4F88_9A10_8FA88873EC26_.wvu.PrintArea" localSheetId="7" hidden="1">'Sch-3'!$A$1:$F$15</definedName>
    <definedName name="Z_25334923_91A5_4F88_9A10_8FA88873EC26_.wvu.PrintArea" localSheetId="8" hidden="1">'Sch-4'!$A$1:$D$33</definedName>
    <definedName name="Z_25334923_91A5_4F88_9A10_8FA88873EC26_.wvu.PrintArea" localSheetId="9" hidden="1">'Sch-5 After Discount'!$A$1:$D$35</definedName>
    <definedName name="Z_25334923_91A5_4F88_9A10_8FA88873EC26_.wvu.PrintTitles" localSheetId="3" hidden="1">'  Sch-1'!$13:$15</definedName>
    <definedName name="Z_25334923_91A5_4F88_9A10_8FA88873EC26_.wvu.PrintTitles" localSheetId="6" hidden="1">'  Sch-2'!$13:$15</definedName>
    <definedName name="Z_25334923_91A5_4F88_9A10_8FA88873EC26_.wvu.PrintTitles" localSheetId="4" hidden="1">' (Part-III) Sch-1'!$13:$15</definedName>
    <definedName name="Z_25334923_91A5_4F88_9A10_8FA88873EC26_.wvu.PrintTitles" localSheetId="5" hidden="1">' (Part-III) Sch-2'!$13:$15</definedName>
    <definedName name="Z_25334923_91A5_4F88_9A10_8FA88873EC26_.wvu.PrintTitles" localSheetId="7" hidden="1">'Sch-3'!$13:$15</definedName>
    <definedName name="Z_25334923_91A5_4F88_9A10_8FA88873EC26_.wvu.PrintTitles" localSheetId="8" hidden="1">'Sch-4'!$3:$13</definedName>
    <definedName name="Z_25334923_91A5_4F88_9A10_8FA88873EC26_.wvu.PrintTitles" localSheetId="9" hidden="1">'Sch-5 After Discount'!$3:$13</definedName>
    <definedName name="Z_25334923_91A5_4F88_9A10_8FA88873EC26_.wvu.Rows" localSheetId="0" hidden="1">'Basic Data'!$10:$20</definedName>
    <definedName name="Z_25334923_91A5_4F88_9A10_8FA88873EC26_.wvu.Rows" localSheetId="1" hidden="1">Cover!$7:$7,Cover!$10:$10</definedName>
    <definedName name="Z_25334923_91A5_4F88_9A10_8FA88873EC26_.wvu.Rows" localSheetId="10" hidden="1">Discount!$21:$23</definedName>
    <definedName name="Z_25334923_91A5_4F88_9A10_8FA88873EC26_.wvu.Rows" localSheetId="2" hidden="1">'Names of Bidder'!$6:$6,'Names of Bidder'!$13:$16</definedName>
    <definedName name="Z_25334923_91A5_4F88_9A10_8FA88873EC26_.wvu.Rows" localSheetId="8" hidden="1">'Sch-4'!$20:$22</definedName>
    <definedName name="Z_25334923_91A5_4F88_9A10_8FA88873EC26_.wvu.Rows" localSheetId="9" hidden="1">'Sch-5 After Discount'!$20:$22</definedName>
    <definedName name="Z_46540FCC_B3D3_4B78_83F0_FC22789024F6_.wvu.Cols" localSheetId="11" hidden="1">'Bid Form 2nd Envelope'!$Z:$AD,'Bid Form 2nd Envelope'!$AH:$AH</definedName>
    <definedName name="Z_46540FCC_B3D3_4B78_83F0_FC22789024F6_.wvu.Cols" localSheetId="10" hidden="1">Discount!$H:$L</definedName>
    <definedName name="Z_46540FCC_B3D3_4B78_83F0_FC22789024F6_.wvu.Cols" localSheetId="7" hidden="1">'Sch-3'!$K:$P</definedName>
    <definedName name="Z_46540FCC_B3D3_4B78_83F0_FC22789024F6_.wvu.Cols" localSheetId="8" hidden="1">'Sch-4'!$F:$F</definedName>
    <definedName name="Z_46540FCC_B3D3_4B78_83F0_FC22789024F6_.wvu.Cols" localSheetId="9" hidden="1">'Sch-5 After Discount'!$F:$H</definedName>
    <definedName name="Z_46540FCC_B3D3_4B78_83F0_FC22789024F6_.wvu.PrintArea" localSheetId="3" hidden="1">'  Sch-1'!$A$1:$G$91</definedName>
    <definedName name="Z_46540FCC_B3D3_4B78_83F0_FC22789024F6_.wvu.PrintArea" localSheetId="6" hidden="1">'  Sch-2'!$A$1:$G$37</definedName>
    <definedName name="Z_46540FCC_B3D3_4B78_83F0_FC22789024F6_.wvu.PrintArea" localSheetId="4" hidden="1">' (Part-III) Sch-1'!$A$1:$G$53</definedName>
    <definedName name="Z_46540FCC_B3D3_4B78_83F0_FC22789024F6_.wvu.PrintArea" localSheetId="5" hidden="1">' (Part-III) Sch-2'!$A$1:$G$29</definedName>
    <definedName name="Z_46540FCC_B3D3_4B78_83F0_FC22789024F6_.wvu.PrintArea" localSheetId="11" hidden="1">'Bid Form 2nd Envelope'!$A$1:$F$47</definedName>
    <definedName name="Z_46540FCC_B3D3_4B78_83F0_FC22789024F6_.wvu.PrintArea" localSheetId="1" hidden="1">Cover!$B$1:$E$15</definedName>
    <definedName name="Z_46540FCC_B3D3_4B78_83F0_FC22789024F6_.wvu.PrintArea" localSheetId="10" hidden="1">Discount!$A$2:$G$35</definedName>
    <definedName name="Z_46540FCC_B3D3_4B78_83F0_FC22789024F6_.wvu.PrintArea" localSheetId="2" hidden="1">'Names of Bidder'!$B$1:$D$24</definedName>
    <definedName name="Z_46540FCC_B3D3_4B78_83F0_FC22789024F6_.wvu.PrintArea" localSheetId="7" hidden="1">'Sch-3'!$A$1:$F$73</definedName>
    <definedName name="Z_46540FCC_B3D3_4B78_83F0_FC22789024F6_.wvu.PrintArea" localSheetId="8" hidden="1">'Sch-4'!$A$1:$D$33</definedName>
    <definedName name="Z_46540FCC_B3D3_4B78_83F0_FC22789024F6_.wvu.PrintArea" localSheetId="9" hidden="1">'Sch-5 After Discount'!$A$1:$D$35</definedName>
    <definedName name="Z_46540FCC_B3D3_4B78_83F0_FC22789024F6_.wvu.PrintTitles" localSheetId="3" hidden="1">'  Sch-1'!$13:$15</definedName>
    <definedName name="Z_46540FCC_B3D3_4B78_83F0_FC22789024F6_.wvu.PrintTitles" localSheetId="6" hidden="1">'  Sch-2'!$13:$15</definedName>
    <definedName name="Z_46540FCC_B3D3_4B78_83F0_FC22789024F6_.wvu.PrintTitles" localSheetId="4" hidden="1">' (Part-III) Sch-1'!$13:$15</definedName>
    <definedName name="Z_46540FCC_B3D3_4B78_83F0_FC22789024F6_.wvu.PrintTitles" localSheetId="5" hidden="1">' (Part-III) Sch-2'!$13:$15</definedName>
    <definedName name="Z_46540FCC_B3D3_4B78_83F0_FC22789024F6_.wvu.PrintTitles" localSheetId="7" hidden="1">'Sch-3'!$13:$15</definedName>
    <definedName name="Z_46540FCC_B3D3_4B78_83F0_FC22789024F6_.wvu.PrintTitles" localSheetId="8" hidden="1">'Sch-4'!$3:$13</definedName>
    <definedName name="Z_46540FCC_B3D3_4B78_83F0_FC22789024F6_.wvu.PrintTitles" localSheetId="9" hidden="1">'Sch-5 After Discount'!$3:$13</definedName>
    <definedName name="Z_46540FCC_B3D3_4B78_83F0_FC22789024F6_.wvu.Rows" localSheetId="3" hidden="1">'  Sch-1'!#REF!</definedName>
    <definedName name="Z_46540FCC_B3D3_4B78_83F0_FC22789024F6_.wvu.Rows" localSheetId="6" hidden="1">'  Sch-2'!$24:$33</definedName>
    <definedName name="Z_46540FCC_B3D3_4B78_83F0_FC22789024F6_.wvu.Rows" localSheetId="0" hidden="1">'Basic Data'!$10:$20</definedName>
    <definedName name="Z_46540FCC_B3D3_4B78_83F0_FC22789024F6_.wvu.Rows" localSheetId="1" hidden="1">Cover!$7:$7,Cover!$10:$10</definedName>
    <definedName name="Z_46540FCC_B3D3_4B78_83F0_FC22789024F6_.wvu.Rows" localSheetId="10" hidden="1">Discount!$21:$23</definedName>
    <definedName name="Z_46540FCC_B3D3_4B78_83F0_FC22789024F6_.wvu.Rows" localSheetId="2" hidden="1">'Names of Bidder'!$6:$6,'Names of Bidder'!$13:$16</definedName>
    <definedName name="Z_46540FCC_B3D3_4B78_83F0_FC22789024F6_.wvu.Rows" localSheetId="8" hidden="1">'Sch-4'!$14:$14,'Sch-4'!$17:$26</definedName>
    <definedName name="Z_46540FCC_B3D3_4B78_83F0_FC22789024F6_.wvu.Rows" localSheetId="9" hidden="1">'Sch-5 After Discount'!$17:$26</definedName>
    <definedName name="Z_46EF7574_FC4D_447A_97EE_255FDB23EB64_.wvu.Cols" localSheetId="11" hidden="1">'Bid Form 2nd Envelope'!$Z:$AD,'Bid Form 2nd Envelope'!$AH:$AH</definedName>
    <definedName name="Z_46EF7574_FC4D_447A_97EE_255FDB23EB64_.wvu.Cols" localSheetId="10" hidden="1">Discount!$H:$L</definedName>
    <definedName name="Z_46EF7574_FC4D_447A_97EE_255FDB23EB64_.wvu.Cols" localSheetId="7" hidden="1">'Sch-3'!$K:$P</definedName>
    <definedName name="Z_46EF7574_FC4D_447A_97EE_255FDB23EB64_.wvu.Cols" localSheetId="8" hidden="1">'Sch-4'!$F:$F</definedName>
    <definedName name="Z_46EF7574_FC4D_447A_97EE_255FDB23EB64_.wvu.Cols" localSheetId="9" hidden="1">'Sch-5 After Discount'!$F:$H</definedName>
    <definedName name="Z_46EF7574_FC4D_447A_97EE_255FDB23EB64_.wvu.PrintArea" localSheetId="3" hidden="1">'  Sch-1'!$A$1:$G$91</definedName>
    <definedName name="Z_46EF7574_FC4D_447A_97EE_255FDB23EB64_.wvu.PrintArea" localSheetId="6" hidden="1">'  Sch-2'!$A$1:$G$37</definedName>
    <definedName name="Z_46EF7574_FC4D_447A_97EE_255FDB23EB64_.wvu.PrintArea" localSheetId="4" hidden="1">' (Part-III) Sch-1'!$A$1:$G$53</definedName>
    <definedName name="Z_46EF7574_FC4D_447A_97EE_255FDB23EB64_.wvu.PrintArea" localSheetId="5" hidden="1">' (Part-III) Sch-2'!$A$1:$G$29</definedName>
    <definedName name="Z_46EF7574_FC4D_447A_97EE_255FDB23EB64_.wvu.PrintArea" localSheetId="11" hidden="1">'Bid Form 2nd Envelope'!$A$1:$F$47</definedName>
    <definedName name="Z_46EF7574_FC4D_447A_97EE_255FDB23EB64_.wvu.PrintArea" localSheetId="1" hidden="1">Cover!$B$1:$E$15</definedName>
    <definedName name="Z_46EF7574_FC4D_447A_97EE_255FDB23EB64_.wvu.PrintArea" localSheetId="10" hidden="1">Discount!$A$2:$G$35</definedName>
    <definedName name="Z_46EF7574_FC4D_447A_97EE_255FDB23EB64_.wvu.PrintArea" localSheetId="2" hidden="1">'Names of Bidder'!$B$1:$D$24</definedName>
    <definedName name="Z_46EF7574_FC4D_447A_97EE_255FDB23EB64_.wvu.PrintArea" localSheetId="7" hidden="1">'Sch-3'!$A$1:$F$73</definedName>
    <definedName name="Z_46EF7574_FC4D_447A_97EE_255FDB23EB64_.wvu.PrintArea" localSheetId="8" hidden="1">'Sch-4'!$A$1:$D$33</definedName>
    <definedName name="Z_46EF7574_FC4D_447A_97EE_255FDB23EB64_.wvu.PrintArea" localSheetId="9" hidden="1">'Sch-5 After Discount'!$A$1:$D$35</definedName>
    <definedName name="Z_46EF7574_FC4D_447A_97EE_255FDB23EB64_.wvu.PrintTitles" localSheetId="3" hidden="1">'  Sch-1'!$13:$15</definedName>
    <definedName name="Z_46EF7574_FC4D_447A_97EE_255FDB23EB64_.wvu.PrintTitles" localSheetId="6" hidden="1">'  Sch-2'!$13:$15</definedName>
    <definedName name="Z_46EF7574_FC4D_447A_97EE_255FDB23EB64_.wvu.PrintTitles" localSheetId="4" hidden="1">' (Part-III) Sch-1'!$13:$15</definedName>
    <definedName name="Z_46EF7574_FC4D_447A_97EE_255FDB23EB64_.wvu.PrintTitles" localSheetId="5" hidden="1">' (Part-III) Sch-2'!$13:$15</definedName>
    <definedName name="Z_46EF7574_FC4D_447A_97EE_255FDB23EB64_.wvu.PrintTitles" localSheetId="7" hidden="1">'Sch-3'!$13:$15</definedName>
    <definedName name="Z_46EF7574_FC4D_447A_97EE_255FDB23EB64_.wvu.PrintTitles" localSheetId="8" hidden="1">'Sch-4'!$3:$13</definedName>
    <definedName name="Z_46EF7574_FC4D_447A_97EE_255FDB23EB64_.wvu.PrintTitles" localSheetId="9" hidden="1">'Sch-5 After Discount'!$3:$13</definedName>
    <definedName name="Z_46EF7574_FC4D_447A_97EE_255FDB23EB64_.wvu.Rows" localSheetId="3" hidden="1">'  Sch-1'!#REF!</definedName>
    <definedName name="Z_46EF7574_FC4D_447A_97EE_255FDB23EB64_.wvu.Rows" localSheetId="6" hidden="1">'  Sch-2'!$27:$33</definedName>
    <definedName name="Z_46EF7574_FC4D_447A_97EE_255FDB23EB64_.wvu.Rows" localSheetId="0" hidden="1">'Basic Data'!$10:$20</definedName>
    <definedName name="Z_46EF7574_FC4D_447A_97EE_255FDB23EB64_.wvu.Rows" localSheetId="1" hidden="1">Cover!$7:$7,Cover!$10:$10</definedName>
    <definedName name="Z_46EF7574_FC4D_447A_97EE_255FDB23EB64_.wvu.Rows" localSheetId="10" hidden="1">Discount!$21:$23</definedName>
    <definedName name="Z_46EF7574_FC4D_447A_97EE_255FDB23EB64_.wvu.Rows" localSheetId="2" hidden="1">'Names of Bidder'!$6:$6,'Names of Bidder'!$13:$16</definedName>
    <definedName name="Z_46EF7574_FC4D_447A_97EE_255FDB23EB64_.wvu.Rows" localSheetId="8" hidden="1">'Sch-4'!$14:$14,'Sch-4'!$17:$26</definedName>
    <definedName name="Z_46EF7574_FC4D_447A_97EE_255FDB23EB64_.wvu.Rows" localSheetId="9" hidden="1">'Sch-5 After Discount'!$17:$26</definedName>
    <definedName name="Z_4F47A486_EA66_4D4B_9D65_1ABEAC31AACE_.wvu.Cols" localSheetId="11" hidden="1">'Bid Form 2nd Envelope'!$Z:$AE</definedName>
    <definedName name="Z_4F47A486_EA66_4D4B_9D65_1ABEAC31AACE_.wvu.Cols" localSheetId="10" hidden="1">Discount!$I:$L</definedName>
    <definedName name="Z_4F47A486_EA66_4D4B_9D65_1ABEAC31AACE_.wvu.Cols" localSheetId="7" hidden="1">'Sch-3'!$M:$M</definedName>
    <definedName name="Z_4F47A486_EA66_4D4B_9D65_1ABEAC31AACE_.wvu.Cols" localSheetId="8" hidden="1">'Sch-4'!$G:$K</definedName>
    <definedName name="Z_4F47A486_EA66_4D4B_9D65_1ABEAC31AACE_.wvu.PrintArea" localSheetId="3" hidden="1">'  Sch-1'!$A$1:$G$91</definedName>
    <definedName name="Z_4F47A486_EA66_4D4B_9D65_1ABEAC31AACE_.wvu.PrintArea" localSheetId="6" hidden="1">'  Sch-2'!$A$1:$G$39</definedName>
    <definedName name="Z_4F47A486_EA66_4D4B_9D65_1ABEAC31AACE_.wvu.PrintArea" localSheetId="4" hidden="1">' (Part-III) Sch-1'!$A$1:$G$53</definedName>
    <definedName name="Z_4F47A486_EA66_4D4B_9D65_1ABEAC31AACE_.wvu.PrintArea" localSheetId="5" hidden="1">' (Part-III) Sch-2'!$A$1:$G$29</definedName>
    <definedName name="Z_4F47A486_EA66_4D4B_9D65_1ABEAC31AACE_.wvu.PrintArea" localSheetId="11" hidden="1">'Bid Form 2nd Envelope'!$A$1:$F$47</definedName>
    <definedName name="Z_4F47A486_EA66_4D4B_9D65_1ABEAC31AACE_.wvu.PrintArea" localSheetId="1" hidden="1">Cover!$B$1:$E$15</definedName>
    <definedName name="Z_4F47A486_EA66_4D4B_9D65_1ABEAC31AACE_.wvu.PrintArea" localSheetId="10" hidden="1">Discount!$A$2:$G$35</definedName>
    <definedName name="Z_4F47A486_EA66_4D4B_9D65_1ABEAC31AACE_.wvu.PrintArea" localSheetId="2" hidden="1">'Names of Bidder'!$B$1:$D$24</definedName>
    <definedName name="Z_4F47A486_EA66_4D4B_9D65_1ABEAC31AACE_.wvu.PrintArea" localSheetId="7" hidden="1">'Sch-3'!$A$1:$F$15</definedName>
    <definedName name="Z_4F47A486_EA66_4D4B_9D65_1ABEAC31AACE_.wvu.PrintArea" localSheetId="8" hidden="1">'Sch-4'!$A$1:$D$33</definedName>
    <definedName name="Z_4F47A486_EA66_4D4B_9D65_1ABEAC31AACE_.wvu.PrintArea" localSheetId="9" hidden="1">'Sch-5 After Discount'!$A$1:$D$35</definedName>
    <definedName name="Z_4F47A486_EA66_4D4B_9D65_1ABEAC31AACE_.wvu.PrintTitles" localSheetId="3" hidden="1">'  Sch-1'!$13:$15</definedName>
    <definedName name="Z_4F47A486_EA66_4D4B_9D65_1ABEAC31AACE_.wvu.PrintTitles" localSheetId="6" hidden="1">'  Sch-2'!$13:$15</definedName>
    <definedName name="Z_4F47A486_EA66_4D4B_9D65_1ABEAC31AACE_.wvu.PrintTitles" localSheetId="4" hidden="1">' (Part-III) Sch-1'!$13:$15</definedName>
    <definedName name="Z_4F47A486_EA66_4D4B_9D65_1ABEAC31AACE_.wvu.PrintTitles" localSheetId="5" hidden="1">' (Part-III) Sch-2'!$13:$15</definedName>
    <definedName name="Z_4F47A486_EA66_4D4B_9D65_1ABEAC31AACE_.wvu.PrintTitles" localSheetId="7" hidden="1">'Sch-3'!$13:$15</definedName>
    <definedName name="Z_4F47A486_EA66_4D4B_9D65_1ABEAC31AACE_.wvu.PrintTitles" localSheetId="8" hidden="1">'Sch-4'!$3:$13</definedName>
    <definedName name="Z_4F47A486_EA66_4D4B_9D65_1ABEAC31AACE_.wvu.PrintTitles" localSheetId="9" hidden="1">'Sch-5 After Discount'!$3:$13</definedName>
    <definedName name="Z_4F47A486_EA66_4D4B_9D65_1ABEAC31AACE_.wvu.Rows" localSheetId="0" hidden="1">'Basic Data'!$10:$20</definedName>
    <definedName name="Z_4F47A486_EA66_4D4B_9D65_1ABEAC31AACE_.wvu.Rows" localSheetId="11" hidden="1">'Bid Form 2nd Envelope'!#REF!</definedName>
    <definedName name="Z_4F47A486_EA66_4D4B_9D65_1ABEAC31AACE_.wvu.Rows" localSheetId="1" hidden="1">Cover!$7:$7,Cover!$10:$10</definedName>
    <definedName name="Z_4F47A486_EA66_4D4B_9D65_1ABEAC31AACE_.wvu.Rows" localSheetId="10" hidden="1">Discount!$21:$23</definedName>
    <definedName name="Z_4F47A486_EA66_4D4B_9D65_1ABEAC31AACE_.wvu.Rows" localSheetId="2" hidden="1">'Names of Bidder'!$6:$6,'Names of Bidder'!$13:$16</definedName>
    <definedName name="Z_4F65FF32_EC61_4022_A399_2986D7B6B8B3_.wvu.PrintArea" localSheetId="3" hidden="1">'  Sch-1'!$A$1:$G$91</definedName>
    <definedName name="Z_4F65FF32_EC61_4022_A399_2986D7B6B8B3_.wvu.PrintArea" localSheetId="6" hidden="1">'  Sch-2'!$A$1:$G$39</definedName>
    <definedName name="Z_4F65FF32_EC61_4022_A399_2986D7B6B8B3_.wvu.PrintArea" localSheetId="4" hidden="1">' (Part-III) Sch-1'!$A$1:$G$53</definedName>
    <definedName name="Z_4F65FF32_EC61_4022_A399_2986D7B6B8B3_.wvu.PrintArea" localSheetId="5" hidden="1">' (Part-III) Sch-2'!$A$1:$G$29</definedName>
    <definedName name="Z_4F65FF32_EC61_4022_A399_2986D7B6B8B3_.wvu.PrintArea" localSheetId="10" hidden="1">Discount!$A$2:$G$33</definedName>
    <definedName name="Z_4F65FF32_EC61_4022_A399_2986D7B6B8B3_.wvu.PrintArea" localSheetId="7" hidden="1">'Sch-3'!$A$1:$F$15</definedName>
    <definedName name="Z_4F65FF32_EC61_4022_A399_2986D7B6B8B3_.wvu.PrintArea" localSheetId="8" hidden="1">'Sch-4'!$A$1:$D$33</definedName>
    <definedName name="Z_4F65FF32_EC61_4022_A399_2986D7B6B8B3_.wvu.PrintArea" localSheetId="9" hidden="1">'Sch-5 After Discount'!$A$1:$D$35</definedName>
    <definedName name="Z_4F65FF32_EC61_4022_A399_2986D7B6B8B3_.wvu.PrintTitles" localSheetId="3" hidden="1">'  Sch-1'!$13:$15</definedName>
    <definedName name="Z_4F65FF32_EC61_4022_A399_2986D7B6B8B3_.wvu.PrintTitles" localSheetId="6" hidden="1">'  Sch-2'!$13:$15</definedName>
    <definedName name="Z_4F65FF32_EC61_4022_A399_2986D7B6B8B3_.wvu.PrintTitles" localSheetId="4" hidden="1">' (Part-III) Sch-1'!$13:$15</definedName>
    <definedName name="Z_4F65FF32_EC61_4022_A399_2986D7B6B8B3_.wvu.PrintTitles" localSheetId="5" hidden="1">' (Part-III) Sch-2'!$13:$15</definedName>
    <definedName name="Z_4F65FF32_EC61_4022_A399_2986D7B6B8B3_.wvu.PrintTitles" localSheetId="7" hidden="1">'Sch-3'!$13:$15</definedName>
    <definedName name="Z_4F65FF32_EC61_4022_A399_2986D7B6B8B3_.wvu.PrintTitles" localSheetId="8" hidden="1">'Sch-4'!$3:$13</definedName>
    <definedName name="Z_4F65FF32_EC61_4022_A399_2986D7B6B8B3_.wvu.PrintTitles" localSheetId="9" hidden="1">'Sch-5 After Discount'!$3:$13</definedName>
    <definedName name="Z_58D82F59_8CF6_455F_B9F4_081499FDF243_.wvu.Cols" localSheetId="3" hidden="1">'  Sch-1'!$I:$M</definedName>
    <definedName name="Z_58D82F59_8CF6_455F_B9F4_081499FDF243_.wvu.Cols" localSheetId="6" hidden="1">'  Sch-2'!$I:$J</definedName>
    <definedName name="Z_58D82F59_8CF6_455F_B9F4_081499FDF243_.wvu.Cols" localSheetId="4" hidden="1">' (Part-III) Sch-1'!$I:$M</definedName>
    <definedName name="Z_58D82F59_8CF6_455F_B9F4_081499FDF243_.wvu.Cols" localSheetId="5" hidden="1">' (Part-III) Sch-2'!$I:$J</definedName>
    <definedName name="Z_58D82F59_8CF6_455F_B9F4_081499FDF243_.wvu.Cols" localSheetId="10" hidden="1">Discount!$I:$P</definedName>
    <definedName name="Z_58D82F59_8CF6_455F_B9F4_081499FDF243_.wvu.PrintArea" localSheetId="3" hidden="1">'  Sch-1'!$A$1:$G$91</definedName>
    <definedName name="Z_58D82F59_8CF6_455F_B9F4_081499FDF243_.wvu.PrintArea" localSheetId="6" hidden="1">'  Sch-2'!$A$1:$G$39</definedName>
    <definedName name="Z_58D82F59_8CF6_455F_B9F4_081499FDF243_.wvu.PrintArea" localSheetId="4" hidden="1">' (Part-III) Sch-1'!$A$1:$G$53</definedName>
    <definedName name="Z_58D82F59_8CF6_455F_B9F4_081499FDF243_.wvu.PrintArea" localSheetId="5" hidden="1">' (Part-III) Sch-2'!$A$1:$G$29</definedName>
    <definedName name="Z_58D82F59_8CF6_455F_B9F4_081499FDF243_.wvu.PrintArea" localSheetId="11" hidden="1">'Bid Form 2nd Envelope'!$A$1:$F$49</definedName>
    <definedName name="Z_58D82F59_8CF6_455F_B9F4_081499FDF243_.wvu.PrintArea" localSheetId="1" hidden="1">Cover!$B$1:$E$15</definedName>
    <definedName name="Z_58D82F59_8CF6_455F_B9F4_081499FDF243_.wvu.PrintArea" localSheetId="10" hidden="1">Discount!$A$2:$G$35</definedName>
    <definedName name="Z_58D82F59_8CF6_455F_B9F4_081499FDF243_.wvu.PrintArea" localSheetId="2" hidden="1">'Names of Bidder'!$B$1:$E$22</definedName>
    <definedName name="Z_58D82F59_8CF6_455F_B9F4_081499FDF243_.wvu.PrintArea" localSheetId="7" hidden="1">'Sch-3'!$A$1:$F$15</definedName>
    <definedName name="Z_58D82F59_8CF6_455F_B9F4_081499FDF243_.wvu.PrintArea" localSheetId="8" hidden="1">'Sch-4'!$A$1:$D$33</definedName>
    <definedName name="Z_58D82F59_8CF6_455F_B9F4_081499FDF243_.wvu.PrintArea" localSheetId="9" hidden="1">'Sch-5 After Discount'!$A$1:$D$35</definedName>
    <definedName name="Z_58D82F59_8CF6_455F_B9F4_081499FDF243_.wvu.PrintTitles" localSheetId="3" hidden="1">'  Sch-1'!$13:$15</definedName>
    <definedName name="Z_58D82F59_8CF6_455F_B9F4_081499FDF243_.wvu.PrintTitles" localSheetId="6" hidden="1">'  Sch-2'!$13:$15</definedName>
    <definedName name="Z_58D82F59_8CF6_455F_B9F4_081499FDF243_.wvu.PrintTitles" localSheetId="4" hidden="1">' (Part-III) Sch-1'!$13:$15</definedName>
    <definedName name="Z_58D82F59_8CF6_455F_B9F4_081499FDF243_.wvu.PrintTitles" localSheetId="5" hidden="1">' (Part-III) Sch-2'!$13:$15</definedName>
    <definedName name="Z_58D82F59_8CF6_455F_B9F4_081499FDF243_.wvu.PrintTitles" localSheetId="7" hidden="1">'Sch-3'!$13:$15</definedName>
    <definedName name="Z_58D82F59_8CF6_455F_B9F4_081499FDF243_.wvu.PrintTitles" localSheetId="8" hidden="1">'Sch-4'!$3:$13</definedName>
    <definedName name="Z_58D82F59_8CF6_455F_B9F4_081499FDF243_.wvu.PrintTitles" localSheetId="9" hidden="1">'Sch-5 After Discount'!$3:$13</definedName>
    <definedName name="Z_58D82F59_8CF6_455F_B9F4_081499FDF243_.wvu.Rows" localSheetId="3" hidden="1">'  Sch-1'!#REF!</definedName>
    <definedName name="Z_58D82F59_8CF6_455F_B9F4_081499FDF243_.wvu.Rows" localSheetId="4" hidden="1">' (Part-III) Sch-1'!#REF!</definedName>
    <definedName name="Z_58D82F59_8CF6_455F_B9F4_081499FDF243_.wvu.Rows" localSheetId="0" hidden="1">'Basic Data'!$11:$12</definedName>
    <definedName name="Z_58D82F59_8CF6_455F_B9F4_081499FDF243_.wvu.Rows" localSheetId="11" hidden="1">'Bid Form 2nd Envelope'!#REF!</definedName>
    <definedName name="Z_58D82F59_8CF6_455F_B9F4_081499FDF243_.wvu.Rows" localSheetId="1" hidden="1">Cover!$7:$7,Cover!$10:$10</definedName>
    <definedName name="Z_58D82F59_8CF6_455F_B9F4_081499FDF243_.wvu.Rows" localSheetId="10" hidden="1">Discount!#REF!,Discount!#REF!</definedName>
    <definedName name="Z_5E2FF645_A015_403E_863B_BADF6B75C7D1_.wvu.Cols" localSheetId="11" hidden="1">'Bid Form 2nd Envelope'!$Z:$AD,'Bid Form 2nd Envelope'!$AH:$AH</definedName>
    <definedName name="Z_5E2FF645_A015_403E_863B_BADF6B75C7D1_.wvu.Cols" localSheetId="10" hidden="1">Discount!$I:$L</definedName>
    <definedName name="Z_5E2FF645_A015_403E_863B_BADF6B75C7D1_.wvu.Cols" localSheetId="7" hidden="1">'Sch-3'!$K:$P</definedName>
    <definedName name="Z_5E2FF645_A015_403E_863B_BADF6B75C7D1_.wvu.Cols" localSheetId="9" hidden="1">'Sch-5 After Discount'!$F:$G</definedName>
    <definedName name="Z_5E2FF645_A015_403E_863B_BADF6B75C7D1_.wvu.PrintArea" localSheetId="3" hidden="1">'  Sch-1'!$A$1:$G$91</definedName>
    <definedName name="Z_5E2FF645_A015_403E_863B_BADF6B75C7D1_.wvu.PrintArea" localSheetId="6" hidden="1">'  Sch-2'!$A$1:$G$37</definedName>
    <definedName name="Z_5E2FF645_A015_403E_863B_BADF6B75C7D1_.wvu.PrintArea" localSheetId="4" hidden="1">' (Part-III) Sch-1'!$A$1:$G$53</definedName>
    <definedName name="Z_5E2FF645_A015_403E_863B_BADF6B75C7D1_.wvu.PrintArea" localSheetId="5" hidden="1">' (Part-III) Sch-2'!$A$1:$G$29</definedName>
    <definedName name="Z_5E2FF645_A015_403E_863B_BADF6B75C7D1_.wvu.PrintArea" localSheetId="11" hidden="1">'Bid Form 2nd Envelope'!$A$1:$F$47</definedName>
    <definedName name="Z_5E2FF645_A015_403E_863B_BADF6B75C7D1_.wvu.PrintArea" localSheetId="1" hidden="1">Cover!$B$1:$E$15</definedName>
    <definedName name="Z_5E2FF645_A015_403E_863B_BADF6B75C7D1_.wvu.PrintArea" localSheetId="10" hidden="1">Discount!$A$2:$G$35</definedName>
    <definedName name="Z_5E2FF645_A015_403E_863B_BADF6B75C7D1_.wvu.PrintArea" localSheetId="2" hidden="1">'Names of Bidder'!$B$1:$D$24</definedName>
    <definedName name="Z_5E2FF645_A015_403E_863B_BADF6B75C7D1_.wvu.PrintArea" localSheetId="7" hidden="1">'Sch-3'!$A$1:$F$15</definedName>
    <definedName name="Z_5E2FF645_A015_403E_863B_BADF6B75C7D1_.wvu.PrintArea" localSheetId="8" hidden="1">'Sch-4'!$A$1:$D$33</definedName>
    <definedName name="Z_5E2FF645_A015_403E_863B_BADF6B75C7D1_.wvu.PrintArea" localSheetId="9" hidden="1">'Sch-5 After Discount'!$A$1:$D$35</definedName>
    <definedName name="Z_5E2FF645_A015_403E_863B_BADF6B75C7D1_.wvu.PrintTitles" localSheetId="3" hidden="1">'  Sch-1'!$13:$15</definedName>
    <definedName name="Z_5E2FF645_A015_403E_863B_BADF6B75C7D1_.wvu.PrintTitles" localSheetId="6" hidden="1">'  Sch-2'!$13:$15</definedName>
    <definedName name="Z_5E2FF645_A015_403E_863B_BADF6B75C7D1_.wvu.PrintTitles" localSheetId="4" hidden="1">' (Part-III) Sch-1'!$13:$15</definedName>
    <definedName name="Z_5E2FF645_A015_403E_863B_BADF6B75C7D1_.wvu.PrintTitles" localSheetId="5" hidden="1">' (Part-III) Sch-2'!$13:$15</definedName>
    <definedName name="Z_5E2FF645_A015_403E_863B_BADF6B75C7D1_.wvu.PrintTitles" localSheetId="7" hidden="1">'Sch-3'!$13:$15</definedName>
    <definedName name="Z_5E2FF645_A015_403E_863B_BADF6B75C7D1_.wvu.PrintTitles" localSheetId="8" hidden="1">'Sch-4'!$3:$13</definedName>
    <definedName name="Z_5E2FF645_A015_403E_863B_BADF6B75C7D1_.wvu.PrintTitles" localSheetId="9" hidden="1">'Sch-5 After Discount'!$3:$13</definedName>
    <definedName name="Z_5E2FF645_A015_403E_863B_BADF6B75C7D1_.wvu.Rows" localSheetId="0" hidden="1">'Basic Data'!$10:$20</definedName>
    <definedName name="Z_5E2FF645_A015_403E_863B_BADF6B75C7D1_.wvu.Rows" localSheetId="1" hidden="1">Cover!$7:$7,Cover!$10:$10</definedName>
    <definedName name="Z_5E2FF645_A015_403E_863B_BADF6B75C7D1_.wvu.Rows" localSheetId="10" hidden="1">Discount!$21:$23</definedName>
    <definedName name="Z_5E2FF645_A015_403E_863B_BADF6B75C7D1_.wvu.Rows" localSheetId="2" hidden="1">'Names of Bidder'!$6:$6,'Names of Bidder'!$13:$16</definedName>
    <definedName name="Z_5E2FF645_A015_403E_863B_BADF6B75C7D1_.wvu.Rows" localSheetId="8" hidden="1">'Sch-4'!$14:$14,'Sch-4'!$17:$26</definedName>
    <definedName name="Z_5E2FF645_A015_403E_863B_BADF6B75C7D1_.wvu.Rows" localSheetId="9" hidden="1">'Sch-5 After Discount'!$17:$26</definedName>
    <definedName name="Z_696D9240_6693_44E8_B9A4_2BFADD101EE2_.wvu.Cols" localSheetId="3" hidden="1">'  Sch-1'!$J:$L</definedName>
    <definedName name="Z_696D9240_6693_44E8_B9A4_2BFADD101EE2_.wvu.Cols" localSheetId="6" hidden="1">'  Sch-2'!$I:$J</definedName>
    <definedName name="Z_696D9240_6693_44E8_B9A4_2BFADD101EE2_.wvu.Cols" localSheetId="4" hidden="1">' (Part-III) Sch-1'!$J:$L</definedName>
    <definedName name="Z_696D9240_6693_44E8_B9A4_2BFADD101EE2_.wvu.Cols" localSheetId="5" hidden="1">' (Part-III) Sch-2'!$I:$J</definedName>
    <definedName name="Z_696D9240_6693_44E8_B9A4_2BFADD101EE2_.wvu.Cols" localSheetId="10" hidden="1">Discount!$I:$P</definedName>
    <definedName name="Z_696D9240_6693_44E8_B9A4_2BFADD101EE2_.wvu.PrintArea" localSheetId="3" hidden="1">'  Sch-1'!$A$1:$G$91</definedName>
    <definedName name="Z_696D9240_6693_44E8_B9A4_2BFADD101EE2_.wvu.PrintArea" localSheetId="6" hidden="1">'  Sch-2'!$A$1:$G$39</definedName>
    <definedName name="Z_696D9240_6693_44E8_B9A4_2BFADD101EE2_.wvu.PrintArea" localSheetId="4" hidden="1">' (Part-III) Sch-1'!$A$1:$G$53</definedName>
    <definedName name="Z_696D9240_6693_44E8_B9A4_2BFADD101EE2_.wvu.PrintArea" localSheetId="5" hidden="1">' (Part-III) Sch-2'!$A$1:$G$29</definedName>
    <definedName name="Z_696D9240_6693_44E8_B9A4_2BFADD101EE2_.wvu.PrintArea" localSheetId="11" hidden="1">'Bid Form 2nd Envelope'!$A$1:$F$53</definedName>
    <definedName name="Z_696D9240_6693_44E8_B9A4_2BFADD101EE2_.wvu.PrintArea" localSheetId="1" hidden="1">Cover!$B$1:$E$15</definedName>
    <definedName name="Z_696D9240_6693_44E8_B9A4_2BFADD101EE2_.wvu.PrintArea" localSheetId="10" hidden="1">Discount!$A$2:$G$35</definedName>
    <definedName name="Z_696D9240_6693_44E8_B9A4_2BFADD101EE2_.wvu.PrintArea" localSheetId="2" hidden="1">'Names of Bidder'!$B$1:$E$22</definedName>
    <definedName name="Z_696D9240_6693_44E8_B9A4_2BFADD101EE2_.wvu.PrintArea" localSheetId="7" hidden="1">'Sch-3'!$A$1:$F$15</definedName>
    <definedName name="Z_696D9240_6693_44E8_B9A4_2BFADD101EE2_.wvu.PrintArea" localSheetId="8" hidden="1">'Sch-4'!$A$1:$D$33</definedName>
    <definedName name="Z_696D9240_6693_44E8_B9A4_2BFADD101EE2_.wvu.PrintArea" localSheetId="9" hidden="1">'Sch-5 After Discount'!$A$1:$D$35</definedName>
    <definedName name="Z_696D9240_6693_44E8_B9A4_2BFADD101EE2_.wvu.PrintTitles" localSheetId="3" hidden="1">'  Sch-1'!$13:$15</definedName>
    <definedName name="Z_696D9240_6693_44E8_B9A4_2BFADD101EE2_.wvu.PrintTitles" localSheetId="6" hidden="1">'  Sch-2'!$13:$15</definedName>
    <definedName name="Z_696D9240_6693_44E8_B9A4_2BFADD101EE2_.wvu.PrintTitles" localSheetId="4" hidden="1">' (Part-III) Sch-1'!$13:$15</definedName>
    <definedName name="Z_696D9240_6693_44E8_B9A4_2BFADD101EE2_.wvu.PrintTitles" localSheetId="5" hidden="1">' (Part-III) Sch-2'!$13:$15</definedName>
    <definedName name="Z_696D9240_6693_44E8_B9A4_2BFADD101EE2_.wvu.PrintTitles" localSheetId="7" hidden="1">'Sch-3'!$13:$15</definedName>
    <definedName name="Z_696D9240_6693_44E8_B9A4_2BFADD101EE2_.wvu.PrintTitles" localSheetId="8" hidden="1">'Sch-4'!$3:$13</definedName>
    <definedName name="Z_696D9240_6693_44E8_B9A4_2BFADD101EE2_.wvu.PrintTitles" localSheetId="9" hidden="1">'Sch-5 After Discount'!$3:$13</definedName>
    <definedName name="Z_696D9240_6693_44E8_B9A4_2BFADD101EE2_.wvu.Rows" localSheetId="3" hidden="1">'  Sch-1'!#REF!</definedName>
    <definedName name="Z_696D9240_6693_44E8_B9A4_2BFADD101EE2_.wvu.Rows" localSheetId="4" hidden="1">' (Part-III) Sch-1'!#REF!</definedName>
    <definedName name="Z_696D9240_6693_44E8_B9A4_2BFADD101EE2_.wvu.Rows" localSheetId="0" hidden="1">'Basic Data'!$11:$12</definedName>
    <definedName name="Z_696D9240_6693_44E8_B9A4_2BFADD101EE2_.wvu.Rows" localSheetId="11" hidden="1">'Bid Form 2nd Envelope'!#REF!</definedName>
    <definedName name="Z_696D9240_6693_44E8_B9A4_2BFADD101EE2_.wvu.Rows" localSheetId="1" hidden="1">Cover!$7:$7,Cover!$10:$10</definedName>
    <definedName name="Z_696D9240_6693_44E8_B9A4_2BFADD101EE2_.wvu.Rows" localSheetId="10" hidden="1">Discount!#REF!,Discount!#REF!</definedName>
    <definedName name="Z_6BEFB52D_062C_4B4E_917F_003083B91BD4_.wvu.Cols" localSheetId="11" hidden="1">'Bid Form 2nd Envelope'!$Z:$AD,'Bid Form 2nd Envelope'!$AH:$AH</definedName>
    <definedName name="Z_6BEFB52D_062C_4B4E_917F_003083B91BD4_.wvu.Cols" localSheetId="10" hidden="1">Discount!$H:$L</definedName>
    <definedName name="Z_6BEFB52D_062C_4B4E_917F_003083B91BD4_.wvu.Cols" localSheetId="7" hidden="1">'Sch-3'!$K:$P</definedName>
    <definedName name="Z_6BEFB52D_062C_4B4E_917F_003083B91BD4_.wvu.Cols" localSheetId="8" hidden="1">'Sch-4'!$F:$F</definedName>
    <definedName name="Z_6BEFB52D_062C_4B4E_917F_003083B91BD4_.wvu.Cols" localSheetId="9" hidden="1">'Sch-5 After Discount'!$F:$H</definedName>
    <definedName name="Z_6BEFB52D_062C_4B4E_917F_003083B91BD4_.wvu.PrintArea" localSheetId="3" hidden="1">'  Sch-1'!$A$1:$G$91</definedName>
    <definedName name="Z_6BEFB52D_062C_4B4E_917F_003083B91BD4_.wvu.PrintArea" localSheetId="6" hidden="1">'  Sch-2'!$A$1:$G$37</definedName>
    <definedName name="Z_6BEFB52D_062C_4B4E_917F_003083B91BD4_.wvu.PrintArea" localSheetId="4" hidden="1">' (Part-III) Sch-1'!$A$1:$G$53</definedName>
    <definedName name="Z_6BEFB52D_062C_4B4E_917F_003083B91BD4_.wvu.PrintArea" localSheetId="5" hidden="1">' (Part-III) Sch-2'!$A$1:$G$29</definedName>
    <definedName name="Z_6BEFB52D_062C_4B4E_917F_003083B91BD4_.wvu.PrintArea" localSheetId="11" hidden="1">'Bid Form 2nd Envelope'!$A$1:$F$47</definedName>
    <definedName name="Z_6BEFB52D_062C_4B4E_917F_003083B91BD4_.wvu.PrintArea" localSheetId="1" hidden="1">Cover!$B$1:$E$15</definedName>
    <definedName name="Z_6BEFB52D_062C_4B4E_917F_003083B91BD4_.wvu.PrintArea" localSheetId="10" hidden="1">Discount!$A$2:$G$35</definedName>
    <definedName name="Z_6BEFB52D_062C_4B4E_917F_003083B91BD4_.wvu.PrintArea" localSheetId="2" hidden="1">'Names of Bidder'!$B$1:$D$24</definedName>
    <definedName name="Z_6BEFB52D_062C_4B4E_917F_003083B91BD4_.wvu.PrintArea" localSheetId="7" hidden="1">'Sch-3'!$A$1:$F$73</definedName>
    <definedName name="Z_6BEFB52D_062C_4B4E_917F_003083B91BD4_.wvu.PrintArea" localSheetId="8" hidden="1">'Sch-4'!$A$1:$D$33</definedName>
    <definedName name="Z_6BEFB52D_062C_4B4E_917F_003083B91BD4_.wvu.PrintArea" localSheetId="9" hidden="1">'Sch-5 After Discount'!$A$1:$D$35</definedName>
    <definedName name="Z_6BEFB52D_062C_4B4E_917F_003083B91BD4_.wvu.PrintTitles" localSheetId="3" hidden="1">'  Sch-1'!$13:$15</definedName>
    <definedName name="Z_6BEFB52D_062C_4B4E_917F_003083B91BD4_.wvu.PrintTitles" localSheetId="6" hidden="1">'  Sch-2'!$13:$15</definedName>
    <definedName name="Z_6BEFB52D_062C_4B4E_917F_003083B91BD4_.wvu.PrintTitles" localSheetId="4" hidden="1">' (Part-III) Sch-1'!$13:$15</definedName>
    <definedName name="Z_6BEFB52D_062C_4B4E_917F_003083B91BD4_.wvu.PrintTitles" localSheetId="5" hidden="1">' (Part-III) Sch-2'!$13:$15</definedName>
    <definedName name="Z_6BEFB52D_062C_4B4E_917F_003083B91BD4_.wvu.PrintTitles" localSheetId="7" hidden="1">'Sch-3'!$13:$15</definedName>
    <definedName name="Z_6BEFB52D_062C_4B4E_917F_003083B91BD4_.wvu.PrintTitles" localSheetId="8" hidden="1">'Sch-4'!$3:$13</definedName>
    <definedName name="Z_6BEFB52D_062C_4B4E_917F_003083B91BD4_.wvu.PrintTitles" localSheetId="9" hidden="1">'Sch-5 After Discount'!$3:$13</definedName>
    <definedName name="Z_6BEFB52D_062C_4B4E_917F_003083B91BD4_.wvu.Rows" localSheetId="3" hidden="1">'  Sch-1'!$16:$91,'  Sch-1'!#REF!</definedName>
    <definedName name="Z_6BEFB52D_062C_4B4E_917F_003083B91BD4_.wvu.Rows" localSheetId="6" hidden="1">'  Sch-2'!$24:$33</definedName>
    <definedName name="Z_6BEFB52D_062C_4B4E_917F_003083B91BD4_.wvu.Rows" localSheetId="0" hidden="1">'Basic Data'!$10:$20</definedName>
    <definedName name="Z_6BEFB52D_062C_4B4E_917F_003083B91BD4_.wvu.Rows" localSheetId="1" hidden="1">Cover!$7:$7,Cover!$10:$10</definedName>
    <definedName name="Z_6BEFB52D_062C_4B4E_917F_003083B91BD4_.wvu.Rows" localSheetId="10" hidden="1">Discount!$21:$23</definedName>
    <definedName name="Z_6BEFB52D_062C_4B4E_917F_003083B91BD4_.wvu.Rows" localSheetId="2" hidden="1">'Names of Bidder'!$6:$6,'Names of Bidder'!$13:$16</definedName>
    <definedName name="Z_6BEFB52D_062C_4B4E_917F_003083B91BD4_.wvu.Rows" localSheetId="8" hidden="1">'Sch-4'!$14:$14,'Sch-4'!$17:$26</definedName>
    <definedName name="Z_6BEFB52D_062C_4B4E_917F_003083B91BD4_.wvu.Rows" localSheetId="9" hidden="1">'Sch-5 After Discount'!$17:$26</definedName>
    <definedName name="Z_7172B49E_035A_449B_9E72_A42BF7FED7F8_.wvu.Cols" localSheetId="6" hidden="1">'  Sch-2'!$E:$E</definedName>
    <definedName name="Z_7172B49E_035A_449B_9E72_A42BF7FED7F8_.wvu.Cols" localSheetId="11" hidden="1">'Bid Form 2nd Envelope'!$Z:$AD,'Bid Form 2nd Envelope'!$AH:$AH</definedName>
    <definedName name="Z_7172B49E_035A_449B_9E72_A42BF7FED7F8_.wvu.Cols" localSheetId="10" hidden="1">Discount!$I:$M</definedName>
    <definedName name="Z_7172B49E_035A_449B_9E72_A42BF7FED7F8_.wvu.Cols" localSheetId="7" hidden="1">'Sch-3'!$K:$P</definedName>
    <definedName name="Z_7172B49E_035A_449B_9E72_A42BF7FED7F8_.wvu.Cols" localSheetId="9" hidden="1">'Sch-5 After Discount'!$F:$H</definedName>
    <definedName name="Z_7172B49E_035A_449B_9E72_A42BF7FED7F8_.wvu.PrintArea" localSheetId="3" hidden="1">'  Sch-1'!$A$1:$G$91</definedName>
    <definedName name="Z_7172B49E_035A_449B_9E72_A42BF7FED7F8_.wvu.PrintArea" localSheetId="6" hidden="1">'  Sch-2'!$A$1:$G$37</definedName>
    <definedName name="Z_7172B49E_035A_449B_9E72_A42BF7FED7F8_.wvu.PrintArea" localSheetId="4" hidden="1">' (Part-III) Sch-1'!$A$1:$G$53</definedName>
    <definedName name="Z_7172B49E_035A_449B_9E72_A42BF7FED7F8_.wvu.PrintArea" localSheetId="5" hidden="1">' (Part-III) Sch-2'!$A$1:$G$29</definedName>
    <definedName name="Z_7172B49E_035A_449B_9E72_A42BF7FED7F8_.wvu.PrintArea" localSheetId="11" hidden="1">'Bid Form 2nd Envelope'!$A$1:$F$47</definedName>
    <definedName name="Z_7172B49E_035A_449B_9E72_A42BF7FED7F8_.wvu.PrintArea" localSheetId="1" hidden="1">Cover!$B$1:$E$15</definedName>
    <definedName name="Z_7172B49E_035A_449B_9E72_A42BF7FED7F8_.wvu.PrintArea" localSheetId="10" hidden="1">Discount!$A$2:$G$35</definedName>
    <definedName name="Z_7172B49E_035A_449B_9E72_A42BF7FED7F8_.wvu.PrintArea" localSheetId="2" hidden="1">'Names of Bidder'!$B$1:$D$24</definedName>
    <definedName name="Z_7172B49E_035A_449B_9E72_A42BF7FED7F8_.wvu.PrintArea" localSheetId="7" hidden="1">'Sch-3'!$A$1:$F$73</definedName>
    <definedName name="Z_7172B49E_035A_449B_9E72_A42BF7FED7F8_.wvu.PrintArea" localSheetId="8" hidden="1">'Sch-4'!$A$1:$D$33</definedName>
    <definedName name="Z_7172B49E_035A_449B_9E72_A42BF7FED7F8_.wvu.PrintArea" localSheetId="9" hidden="1">'Sch-5 After Discount'!$A$1:$D$35</definedName>
    <definedName name="Z_7172B49E_035A_449B_9E72_A42BF7FED7F8_.wvu.PrintTitles" localSheetId="3" hidden="1">'  Sch-1'!$13:$15</definedName>
    <definedName name="Z_7172B49E_035A_449B_9E72_A42BF7FED7F8_.wvu.PrintTitles" localSheetId="6" hidden="1">'  Sch-2'!$13:$15</definedName>
    <definedName name="Z_7172B49E_035A_449B_9E72_A42BF7FED7F8_.wvu.PrintTitles" localSheetId="4" hidden="1">' (Part-III) Sch-1'!$13:$15</definedName>
    <definedName name="Z_7172B49E_035A_449B_9E72_A42BF7FED7F8_.wvu.PrintTitles" localSheetId="5" hidden="1">' (Part-III) Sch-2'!$13:$15</definedName>
    <definedName name="Z_7172B49E_035A_449B_9E72_A42BF7FED7F8_.wvu.PrintTitles" localSheetId="7" hidden="1">'Sch-3'!$13:$15</definedName>
    <definedName name="Z_7172B49E_035A_449B_9E72_A42BF7FED7F8_.wvu.PrintTitles" localSheetId="8" hidden="1">'Sch-4'!$3:$13</definedName>
    <definedName name="Z_7172B49E_035A_449B_9E72_A42BF7FED7F8_.wvu.PrintTitles" localSheetId="9" hidden="1">'Sch-5 After Discount'!$3:$13</definedName>
    <definedName name="Z_7172B49E_035A_449B_9E72_A42BF7FED7F8_.wvu.Rows" localSheetId="6" hidden="1">'  Sch-2'!$17:$30</definedName>
    <definedName name="Z_7172B49E_035A_449B_9E72_A42BF7FED7F8_.wvu.Rows" localSheetId="0" hidden="1">'Basic Data'!$10:$20</definedName>
    <definedName name="Z_7172B49E_035A_449B_9E72_A42BF7FED7F8_.wvu.Rows" localSheetId="1" hidden="1">Cover!$7:$7,Cover!$10:$10</definedName>
    <definedName name="Z_7172B49E_035A_449B_9E72_A42BF7FED7F8_.wvu.Rows" localSheetId="10" hidden="1">Discount!$21:$23</definedName>
    <definedName name="Z_7172B49E_035A_449B_9E72_A42BF7FED7F8_.wvu.Rows" localSheetId="2" hidden="1">'Names of Bidder'!$6:$6,'Names of Bidder'!$13:$16</definedName>
    <definedName name="Z_7172B49E_035A_449B_9E72_A42BF7FED7F8_.wvu.Rows" localSheetId="8" hidden="1">'Sch-4'!$14:$14,'Sch-4'!$17:$26</definedName>
    <definedName name="Z_7172B49E_035A_449B_9E72_A42BF7FED7F8_.wvu.Rows" localSheetId="9" hidden="1">'Sch-5 After Discount'!$17:$26</definedName>
    <definedName name="Z_7223CF18_41D5_402E_AF86_374F7D598CE0_.wvu.Cols" localSheetId="11" hidden="1">'Bid Form 2nd Envelope'!$Z:$AD,'Bid Form 2nd Envelope'!$AH:$AH</definedName>
    <definedName name="Z_7223CF18_41D5_402E_AF86_374F7D598CE0_.wvu.Cols" localSheetId="10" hidden="1">Discount!$H:$L</definedName>
    <definedName name="Z_7223CF18_41D5_402E_AF86_374F7D598CE0_.wvu.Cols" localSheetId="7" hidden="1">'Sch-3'!$K:$P</definedName>
    <definedName name="Z_7223CF18_41D5_402E_AF86_374F7D598CE0_.wvu.Cols" localSheetId="8" hidden="1">'Sch-4'!$F:$F</definedName>
    <definedName name="Z_7223CF18_41D5_402E_AF86_374F7D598CE0_.wvu.Cols" localSheetId="9" hidden="1">'Sch-5 After Discount'!$F:$H</definedName>
    <definedName name="Z_7223CF18_41D5_402E_AF86_374F7D598CE0_.wvu.PrintArea" localSheetId="3" hidden="1">'  Sch-1'!$A$1:$G$91</definedName>
    <definedName name="Z_7223CF18_41D5_402E_AF86_374F7D598CE0_.wvu.PrintArea" localSheetId="6" hidden="1">'  Sch-2'!$A$1:$G$37</definedName>
    <definedName name="Z_7223CF18_41D5_402E_AF86_374F7D598CE0_.wvu.PrintArea" localSheetId="4" hidden="1">' (Part-III) Sch-1'!$A$1:$G$53</definedName>
    <definedName name="Z_7223CF18_41D5_402E_AF86_374F7D598CE0_.wvu.PrintArea" localSheetId="5" hidden="1">' (Part-III) Sch-2'!$A$1:$G$29</definedName>
    <definedName name="Z_7223CF18_41D5_402E_AF86_374F7D598CE0_.wvu.PrintArea" localSheetId="11" hidden="1">'Bid Form 2nd Envelope'!$A$1:$F$47</definedName>
    <definedName name="Z_7223CF18_41D5_402E_AF86_374F7D598CE0_.wvu.PrintArea" localSheetId="1" hidden="1">Cover!$B$1:$E$15</definedName>
    <definedName name="Z_7223CF18_41D5_402E_AF86_374F7D598CE0_.wvu.PrintArea" localSheetId="10" hidden="1">Discount!$A$2:$G$35</definedName>
    <definedName name="Z_7223CF18_41D5_402E_AF86_374F7D598CE0_.wvu.PrintArea" localSheetId="2" hidden="1">'Names of Bidder'!$B$1:$D$24</definedName>
    <definedName name="Z_7223CF18_41D5_402E_AF86_374F7D598CE0_.wvu.PrintArea" localSheetId="7" hidden="1">'Sch-3'!$A$1:$F$73</definedName>
    <definedName name="Z_7223CF18_41D5_402E_AF86_374F7D598CE0_.wvu.PrintArea" localSheetId="8" hidden="1">'Sch-4'!$A$1:$D$33</definedName>
    <definedName name="Z_7223CF18_41D5_402E_AF86_374F7D598CE0_.wvu.PrintArea" localSheetId="9" hidden="1">'Sch-5 After Discount'!$A$1:$D$35</definedName>
    <definedName name="Z_7223CF18_41D5_402E_AF86_374F7D598CE0_.wvu.PrintTitles" localSheetId="3" hidden="1">'  Sch-1'!$13:$15</definedName>
    <definedName name="Z_7223CF18_41D5_402E_AF86_374F7D598CE0_.wvu.PrintTitles" localSheetId="6" hidden="1">'  Sch-2'!$13:$15</definedName>
    <definedName name="Z_7223CF18_41D5_402E_AF86_374F7D598CE0_.wvu.PrintTitles" localSheetId="4" hidden="1">' (Part-III) Sch-1'!$13:$15</definedName>
    <definedName name="Z_7223CF18_41D5_402E_AF86_374F7D598CE0_.wvu.PrintTitles" localSheetId="5" hidden="1">' (Part-III) Sch-2'!$13:$15</definedName>
    <definedName name="Z_7223CF18_41D5_402E_AF86_374F7D598CE0_.wvu.PrintTitles" localSheetId="7" hidden="1">'Sch-3'!$13:$15</definedName>
    <definedName name="Z_7223CF18_41D5_402E_AF86_374F7D598CE0_.wvu.PrintTitles" localSheetId="8" hidden="1">'Sch-4'!$3:$13</definedName>
    <definedName name="Z_7223CF18_41D5_402E_AF86_374F7D598CE0_.wvu.PrintTitles" localSheetId="9" hidden="1">'Sch-5 After Discount'!$3:$13</definedName>
    <definedName name="Z_7223CF18_41D5_402E_AF86_374F7D598CE0_.wvu.Rows" localSheetId="3" hidden="1">'  Sch-1'!#REF!</definedName>
    <definedName name="Z_7223CF18_41D5_402E_AF86_374F7D598CE0_.wvu.Rows" localSheetId="6" hidden="1">'  Sch-2'!$24:$33</definedName>
    <definedName name="Z_7223CF18_41D5_402E_AF86_374F7D598CE0_.wvu.Rows" localSheetId="0" hidden="1">'Basic Data'!$10:$20</definedName>
    <definedName name="Z_7223CF18_41D5_402E_AF86_374F7D598CE0_.wvu.Rows" localSheetId="1" hidden="1">Cover!$7:$7,Cover!$10:$10</definedName>
    <definedName name="Z_7223CF18_41D5_402E_AF86_374F7D598CE0_.wvu.Rows" localSheetId="10" hidden="1">Discount!$21:$23</definedName>
    <definedName name="Z_7223CF18_41D5_402E_AF86_374F7D598CE0_.wvu.Rows" localSheetId="2" hidden="1">'Names of Bidder'!$6:$6,'Names of Bidder'!$13:$16</definedName>
    <definedName name="Z_7223CF18_41D5_402E_AF86_374F7D598CE0_.wvu.Rows" localSheetId="8" hidden="1">'Sch-4'!$14:$14,'Sch-4'!$17:$26</definedName>
    <definedName name="Z_7223CF18_41D5_402E_AF86_374F7D598CE0_.wvu.Rows" localSheetId="9" hidden="1">'Sch-5 After Discount'!$17:$26</definedName>
    <definedName name="Z_72E085EB_9E9F_4AAB_9918_326E22FCD10B_.wvu.Cols" localSheetId="11" hidden="1">'Bid Form 2nd Envelope'!$Z:$AD,'Bid Form 2nd Envelope'!$AH:$AH</definedName>
    <definedName name="Z_72E085EB_9E9F_4AAB_9918_326E22FCD10B_.wvu.Cols" localSheetId="10" hidden="1">Discount!$I:$M</definedName>
    <definedName name="Z_72E085EB_9E9F_4AAB_9918_326E22FCD10B_.wvu.Cols" localSheetId="7" hidden="1">'Sch-3'!$K:$P</definedName>
    <definedName name="Z_72E085EB_9E9F_4AAB_9918_326E22FCD10B_.wvu.Cols" localSheetId="9" hidden="1">'Sch-5 After Discount'!$F:$G</definedName>
    <definedName name="Z_72E085EB_9E9F_4AAB_9918_326E22FCD10B_.wvu.PrintArea" localSheetId="3" hidden="1">'  Sch-1'!$A$1:$G$91</definedName>
    <definedName name="Z_72E085EB_9E9F_4AAB_9918_326E22FCD10B_.wvu.PrintArea" localSheetId="6" hidden="1">'  Sch-2'!$A$1:$G$37</definedName>
    <definedName name="Z_72E085EB_9E9F_4AAB_9918_326E22FCD10B_.wvu.PrintArea" localSheetId="4" hidden="1">' (Part-III) Sch-1'!$A$1:$G$53</definedName>
    <definedName name="Z_72E085EB_9E9F_4AAB_9918_326E22FCD10B_.wvu.PrintArea" localSheetId="5" hidden="1">' (Part-III) Sch-2'!$A$1:$G$29</definedName>
    <definedName name="Z_72E085EB_9E9F_4AAB_9918_326E22FCD10B_.wvu.PrintArea" localSheetId="11" hidden="1">'Bid Form 2nd Envelope'!$A$1:$F$47</definedName>
    <definedName name="Z_72E085EB_9E9F_4AAB_9918_326E22FCD10B_.wvu.PrintArea" localSheetId="1" hidden="1">Cover!$B$1:$E$15</definedName>
    <definedName name="Z_72E085EB_9E9F_4AAB_9918_326E22FCD10B_.wvu.PrintArea" localSheetId="10" hidden="1">Discount!$A$2:$G$35</definedName>
    <definedName name="Z_72E085EB_9E9F_4AAB_9918_326E22FCD10B_.wvu.PrintArea" localSheetId="2" hidden="1">'Names of Bidder'!$B$1:$D$24</definedName>
    <definedName name="Z_72E085EB_9E9F_4AAB_9918_326E22FCD10B_.wvu.PrintArea" localSheetId="7" hidden="1">'Sch-3'!$A$1:$G$73</definedName>
    <definedName name="Z_72E085EB_9E9F_4AAB_9918_326E22FCD10B_.wvu.PrintArea" localSheetId="8" hidden="1">'Sch-4'!$A$1:$D$33</definedName>
    <definedName name="Z_72E085EB_9E9F_4AAB_9918_326E22FCD10B_.wvu.PrintArea" localSheetId="9" hidden="1">'Sch-5 After Discount'!$A$1:$D$35</definedName>
    <definedName name="Z_72E085EB_9E9F_4AAB_9918_326E22FCD10B_.wvu.PrintTitles" localSheetId="3" hidden="1">'  Sch-1'!$13:$15</definedName>
    <definedName name="Z_72E085EB_9E9F_4AAB_9918_326E22FCD10B_.wvu.PrintTitles" localSheetId="6" hidden="1">'  Sch-2'!$13:$15</definedName>
    <definedName name="Z_72E085EB_9E9F_4AAB_9918_326E22FCD10B_.wvu.PrintTitles" localSheetId="4" hidden="1">' (Part-III) Sch-1'!$13:$15</definedName>
    <definedName name="Z_72E085EB_9E9F_4AAB_9918_326E22FCD10B_.wvu.PrintTitles" localSheetId="5" hidden="1">' (Part-III) Sch-2'!$13:$15</definedName>
    <definedName name="Z_72E085EB_9E9F_4AAB_9918_326E22FCD10B_.wvu.PrintTitles" localSheetId="7" hidden="1">'Sch-3'!$13:$15</definedName>
    <definedName name="Z_72E085EB_9E9F_4AAB_9918_326E22FCD10B_.wvu.PrintTitles" localSheetId="8" hidden="1">'Sch-4'!$3:$13</definedName>
    <definedName name="Z_72E085EB_9E9F_4AAB_9918_326E22FCD10B_.wvu.PrintTitles" localSheetId="9" hidden="1">'Sch-5 After Discount'!$3:$13</definedName>
    <definedName name="Z_72E085EB_9E9F_4AAB_9918_326E22FCD10B_.wvu.Rows" localSheetId="0" hidden="1">'Basic Data'!$10:$20</definedName>
    <definedName name="Z_72E085EB_9E9F_4AAB_9918_326E22FCD10B_.wvu.Rows" localSheetId="1" hidden="1">Cover!$7:$7,Cover!$10:$10</definedName>
    <definedName name="Z_72E085EB_9E9F_4AAB_9918_326E22FCD10B_.wvu.Rows" localSheetId="10" hidden="1">Discount!$21:$23</definedName>
    <definedName name="Z_72E085EB_9E9F_4AAB_9918_326E22FCD10B_.wvu.Rows" localSheetId="2" hidden="1">'Names of Bidder'!$6:$6,'Names of Bidder'!$13:$16</definedName>
    <definedName name="Z_72E085EB_9E9F_4AAB_9918_326E22FCD10B_.wvu.Rows" localSheetId="8" hidden="1">'Sch-4'!$14:$14,'Sch-4'!$17:$26</definedName>
    <definedName name="Z_72E085EB_9E9F_4AAB_9918_326E22FCD10B_.wvu.Rows" localSheetId="9" hidden="1">'Sch-5 After Discount'!$17:$26</definedName>
    <definedName name="Z_8DC3BA4D_7811_4245_A3D0_7EE4A8A001CA_.wvu.Cols" localSheetId="11" hidden="1">'Bid Form 2nd Envelope'!$Z:$AE</definedName>
    <definedName name="Z_8DC3BA4D_7811_4245_A3D0_7EE4A8A001CA_.wvu.Cols" localSheetId="10" hidden="1">Discount!$I:$N</definedName>
    <definedName name="Z_8DC3BA4D_7811_4245_A3D0_7EE4A8A001CA_.wvu.Cols" localSheetId="7" hidden="1">'Sch-3'!$M:$M</definedName>
    <definedName name="Z_8DC3BA4D_7811_4245_A3D0_7EE4A8A001CA_.wvu.Cols" localSheetId="8" hidden="1">'Sch-4'!$G:$N</definedName>
    <definedName name="Z_8DC3BA4D_7811_4245_A3D0_7EE4A8A001CA_.wvu.PrintArea" localSheetId="3" hidden="1">'  Sch-1'!$A$1:$G$91</definedName>
    <definedName name="Z_8DC3BA4D_7811_4245_A3D0_7EE4A8A001CA_.wvu.PrintArea" localSheetId="6" hidden="1">'  Sch-2'!$A$1:$G$39</definedName>
    <definedName name="Z_8DC3BA4D_7811_4245_A3D0_7EE4A8A001CA_.wvu.PrintArea" localSheetId="4" hidden="1">' (Part-III) Sch-1'!$A$1:$G$53</definedName>
    <definedName name="Z_8DC3BA4D_7811_4245_A3D0_7EE4A8A001CA_.wvu.PrintArea" localSheetId="5" hidden="1">' (Part-III) Sch-2'!$A$1:$G$29</definedName>
    <definedName name="Z_8DC3BA4D_7811_4245_A3D0_7EE4A8A001CA_.wvu.PrintArea" localSheetId="11" hidden="1">'Bid Form 2nd Envelope'!$A$1:$F$47</definedName>
    <definedName name="Z_8DC3BA4D_7811_4245_A3D0_7EE4A8A001CA_.wvu.PrintArea" localSheetId="1" hidden="1">Cover!$B$1:$E$15</definedName>
    <definedName name="Z_8DC3BA4D_7811_4245_A3D0_7EE4A8A001CA_.wvu.PrintArea" localSheetId="10" hidden="1">Discount!$A$2:$G$35</definedName>
    <definedName name="Z_8DC3BA4D_7811_4245_A3D0_7EE4A8A001CA_.wvu.PrintArea" localSheetId="2" hidden="1">'Names of Bidder'!$B$1:$D$24</definedName>
    <definedName name="Z_8DC3BA4D_7811_4245_A3D0_7EE4A8A001CA_.wvu.PrintArea" localSheetId="7" hidden="1">'Sch-3'!$A$1:$F$15</definedName>
    <definedName name="Z_8DC3BA4D_7811_4245_A3D0_7EE4A8A001CA_.wvu.PrintArea" localSheetId="8" hidden="1">'Sch-4'!$A$1:$D$33</definedName>
    <definedName name="Z_8DC3BA4D_7811_4245_A3D0_7EE4A8A001CA_.wvu.PrintArea" localSheetId="9" hidden="1">'Sch-5 After Discount'!$A$1:$D$35</definedName>
    <definedName name="Z_8DC3BA4D_7811_4245_A3D0_7EE4A8A001CA_.wvu.PrintTitles" localSheetId="3" hidden="1">'  Sch-1'!$13:$15</definedName>
    <definedName name="Z_8DC3BA4D_7811_4245_A3D0_7EE4A8A001CA_.wvu.PrintTitles" localSheetId="6" hidden="1">'  Sch-2'!$13:$15</definedName>
    <definedName name="Z_8DC3BA4D_7811_4245_A3D0_7EE4A8A001CA_.wvu.PrintTitles" localSheetId="4" hidden="1">' (Part-III) Sch-1'!$13:$15</definedName>
    <definedName name="Z_8DC3BA4D_7811_4245_A3D0_7EE4A8A001CA_.wvu.PrintTitles" localSheetId="5" hidden="1">' (Part-III) Sch-2'!$13:$15</definedName>
    <definedName name="Z_8DC3BA4D_7811_4245_A3D0_7EE4A8A001CA_.wvu.PrintTitles" localSheetId="7" hidden="1">'Sch-3'!$13:$15</definedName>
    <definedName name="Z_8DC3BA4D_7811_4245_A3D0_7EE4A8A001CA_.wvu.PrintTitles" localSheetId="8" hidden="1">'Sch-4'!$3:$13</definedName>
    <definedName name="Z_8DC3BA4D_7811_4245_A3D0_7EE4A8A001CA_.wvu.PrintTitles" localSheetId="9" hidden="1">'Sch-5 After Discount'!$3:$13</definedName>
    <definedName name="Z_8DC3BA4D_7811_4245_A3D0_7EE4A8A001CA_.wvu.Rows" localSheetId="0" hidden="1">'Basic Data'!$10:$20</definedName>
    <definedName name="Z_8DC3BA4D_7811_4245_A3D0_7EE4A8A001CA_.wvu.Rows" localSheetId="11" hidden="1">'Bid Form 2nd Envelope'!#REF!</definedName>
    <definedName name="Z_8DC3BA4D_7811_4245_A3D0_7EE4A8A001CA_.wvu.Rows" localSheetId="1" hidden="1">Cover!$7:$7,Cover!$10:$10</definedName>
    <definedName name="Z_8DC3BA4D_7811_4245_A3D0_7EE4A8A001CA_.wvu.Rows" localSheetId="10" hidden="1">Discount!$21:$23</definedName>
    <definedName name="Z_8DC3BA4D_7811_4245_A3D0_7EE4A8A001CA_.wvu.Rows" localSheetId="2" hidden="1">'Names of Bidder'!$6:$6,'Names of Bidder'!$13:$16</definedName>
    <definedName name="Z_B0EE7D76_5806_4718_BDAD_3A3EA691E5E4_.wvu.Cols" localSheetId="3" hidden="1">'  Sch-1'!$I:$M</definedName>
    <definedName name="Z_B0EE7D76_5806_4718_BDAD_3A3EA691E5E4_.wvu.Cols" localSheetId="6" hidden="1">'  Sch-2'!$I:$J</definedName>
    <definedName name="Z_B0EE7D76_5806_4718_BDAD_3A3EA691E5E4_.wvu.Cols" localSheetId="4" hidden="1">' (Part-III) Sch-1'!$I:$M</definedName>
    <definedName name="Z_B0EE7D76_5806_4718_BDAD_3A3EA691E5E4_.wvu.Cols" localSheetId="5" hidden="1">' (Part-III) Sch-2'!$I:$J</definedName>
    <definedName name="Z_B0EE7D76_5806_4718_BDAD_3A3EA691E5E4_.wvu.Cols" localSheetId="10" hidden="1">Discount!$I:$P</definedName>
    <definedName name="Z_B0EE7D76_5806_4718_BDAD_3A3EA691E5E4_.wvu.PrintArea" localSheetId="3" hidden="1">'  Sch-1'!$A$1:$G$91</definedName>
    <definedName name="Z_B0EE7D76_5806_4718_BDAD_3A3EA691E5E4_.wvu.PrintArea" localSheetId="6" hidden="1">'  Sch-2'!$A$1:$G$39</definedName>
    <definedName name="Z_B0EE7D76_5806_4718_BDAD_3A3EA691E5E4_.wvu.PrintArea" localSheetId="4" hidden="1">' (Part-III) Sch-1'!$A$1:$G$53</definedName>
    <definedName name="Z_B0EE7D76_5806_4718_BDAD_3A3EA691E5E4_.wvu.PrintArea" localSheetId="5" hidden="1">' (Part-III) Sch-2'!$A$1:$G$29</definedName>
    <definedName name="Z_B0EE7D76_5806_4718_BDAD_3A3EA691E5E4_.wvu.PrintArea" localSheetId="11" hidden="1">'Bid Form 2nd Envelope'!$A$1:$F$49</definedName>
    <definedName name="Z_B0EE7D76_5806_4718_BDAD_3A3EA691E5E4_.wvu.PrintArea" localSheetId="1" hidden="1">Cover!$B$1:$E$15</definedName>
    <definedName name="Z_B0EE7D76_5806_4718_BDAD_3A3EA691E5E4_.wvu.PrintArea" localSheetId="10" hidden="1">Discount!$A$2:$G$35</definedName>
    <definedName name="Z_B0EE7D76_5806_4718_BDAD_3A3EA691E5E4_.wvu.PrintArea" localSheetId="2" hidden="1">'Names of Bidder'!$B$1:$E$22</definedName>
    <definedName name="Z_B0EE7D76_5806_4718_BDAD_3A3EA691E5E4_.wvu.PrintArea" localSheetId="7" hidden="1">'Sch-3'!$A$1:$F$15</definedName>
    <definedName name="Z_B0EE7D76_5806_4718_BDAD_3A3EA691E5E4_.wvu.PrintArea" localSheetId="8" hidden="1">'Sch-4'!$A$1:$D$33</definedName>
    <definedName name="Z_B0EE7D76_5806_4718_BDAD_3A3EA691E5E4_.wvu.PrintArea" localSheetId="9" hidden="1">'Sch-5 After Discount'!$A$1:$D$35</definedName>
    <definedName name="Z_B0EE7D76_5806_4718_BDAD_3A3EA691E5E4_.wvu.PrintTitles" localSheetId="3" hidden="1">'  Sch-1'!$13:$15</definedName>
    <definedName name="Z_B0EE7D76_5806_4718_BDAD_3A3EA691E5E4_.wvu.PrintTitles" localSheetId="6" hidden="1">'  Sch-2'!$13:$15</definedName>
    <definedName name="Z_B0EE7D76_5806_4718_BDAD_3A3EA691E5E4_.wvu.PrintTitles" localSheetId="4" hidden="1">' (Part-III) Sch-1'!$13:$15</definedName>
    <definedName name="Z_B0EE7D76_5806_4718_BDAD_3A3EA691E5E4_.wvu.PrintTitles" localSheetId="5" hidden="1">' (Part-III) Sch-2'!$13:$15</definedName>
    <definedName name="Z_B0EE7D76_5806_4718_BDAD_3A3EA691E5E4_.wvu.PrintTitles" localSheetId="7" hidden="1">'Sch-3'!$13:$15</definedName>
    <definedName name="Z_B0EE7D76_5806_4718_BDAD_3A3EA691E5E4_.wvu.PrintTitles" localSheetId="8" hidden="1">'Sch-4'!$3:$13</definedName>
    <definedName name="Z_B0EE7D76_5806_4718_BDAD_3A3EA691E5E4_.wvu.PrintTitles" localSheetId="9" hidden="1">'Sch-5 After Discount'!$3:$13</definedName>
    <definedName name="Z_B0EE7D76_5806_4718_BDAD_3A3EA691E5E4_.wvu.Rows" localSheetId="3" hidden="1">'  Sch-1'!#REF!</definedName>
    <definedName name="Z_B0EE7D76_5806_4718_BDAD_3A3EA691E5E4_.wvu.Rows" localSheetId="4" hidden="1">' (Part-III) Sch-1'!#REF!</definedName>
    <definedName name="Z_B0EE7D76_5806_4718_BDAD_3A3EA691E5E4_.wvu.Rows" localSheetId="0" hidden="1">'Basic Data'!$11:$12</definedName>
    <definedName name="Z_B0EE7D76_5806_4718_BDAD_3A3EA691E5E4_.wvu.Rows" localSheetId="11" hidden="1">'Bid Form 2nd Envelope'!#REF!</definedName>
    <definedName name="Z_B0EE7D76_5806_4718_BDAD_3A3EA691E5E4_.wvu.Rows" localSheetId="1" hidden="1">Cover!$7:$7,Cover!$10:$10</definedName>
    <definedName name="Z_B0EE7D76_5806_4718_BDAD_3A3EA691E5E4_.wvu.Rows" localSheetId="10" hidden="1">Discount!#REF!,Discount!#REF!</definedName>
    <definedName name="Z_B1277D53_29D6_4226_81E2_084FB62977B6_.wvu.Cols" localSheetId="3" hidden="1">'  Sch-1'!$I:$M</definedName>
    <definedName name="Z_B1277D53_29D6_4226_81E2_084FB62977B6_.wvu.Cols" localSheetId="6" hidden="1">'  Sch-2'!$I:$J</definedName>
    <definedName name="Z_B1277D53_29D6_4226_81E2_084FB62977B6_.wvu.Cols" localSheetId="4" hidden="1">' (Part-III) Sch-1'!$I:$M</definedName>
    <definedName name="Z_B1277D53_29D6_4226_81E2_084FB62977B6_.wvu.Cols" localSheetId="5" hidden="1">' (Part-III) Sch-2'!$I:$J</definedName>
    <definedName name="Z_B1277D53_29D6_4226_81E2_084FB62977B6_.wvu.Cols" localSheetId="10" hidden="1">Discount!$I:$P</definedName>
    <definedName name="Z_B1277D53_29D6_4226_81E2_084FB62977B6_.wvu.PrintArea" localSheetId="3" hidden="1">'  Sch-1'!$A$1:$G$91</definedName>
    <definedName name="Z_B1277D53_29D6_4226_81E2_084FB62977B6_.wvu.PrintArea" localSheetId="6" hidden="1">'  Sch-2'!$A$1:$G$39</definedName>
    <definedName name="Z_B1277D53_29D6_4226_81E2_084FB62977B6_.wvu.PrintArea" localSheetId="4" hidden="1">' (Part-III) Sch-1'!$A$1:$G$53</definedName>
    <definedName name="Z_B1277D53_29D6_4226_81E2_084FB62977B6_.wvu.PrintArea" localSheetId="5" hidden="1">' (Part-III) Sch-2'!$A$1:$G$29</definedName>
    <definedName name="Z_B1277D53_29D6_4226_81E2_084FB62977B6_.wvu.PrintArea" localSheetId="11" hidden="1">'Bid Form 2nd Envelope'!$A$1:$F$47</definedName>
    <definedName name="Z_B1277D53_29D6_4226_81E2_084FB62977B6_.wvu.PrintArea" localSheetId="1" hidden="1">Cover!$B$1:$E$15</definedName>
    <definedName name="Z_B1277D53_29D6_4226_81E2_084FB62977B6_.wvu.PrintArea" localSheetId="10" hidden="1">Discount!$A$2:$G$35</definedName>
    <definedName name="Z_B1277D53_29D6_4226_81E2_084FB62977B6_.wvu.PrintArea" localSheetId="2" hidden="1">'Names of Bidder'!$B$1:$D$24</definedName>
    <definedName name="Z_B1277D53_29D6_4226_81E2_084FB62977B6_.wvu.PrintArea" localSheetId="7" hidden="1">'Sch-3'!$A$1:$F$15</definedName>
    <definedName name="Z_B1277D53_29D6_4226_81E2_084FB62977B6_.wvu.PrintArea" localSheetId="8" hidden="1">'Sch-4'!$A$1:$D$33</definedName>
    <definedName name="Z_B1277D53_29D6_4226_81E2_084FB62977B6_.wvu.PrintArea" localSheetId="9" hidden="1">'Sch-5 After Discount'!$A$1:$D$35</definedName>
    <definedName name="Z_B1277D53_29D6_4226_81E2_084FB62977B6_.wvu.PrintTitles" localSheetId="3" hidden="1">'  Sch-1'!$13:$15</definedName>
    <definedName name="Z_B1277D53_29D6_4226_81E2_084FB62977B6_.wvu.PrintTitles" localSheetId="6" hidden="1">'  Sch-2'!$13:$15</definedName>
    <definedName name="Z_B1277D53_29D6_4226_81E2_084FB62977B6_.wvu.PrintTitles" localSheetId="4" hidden="1">' (Part-III) Sch-1'!$13:$15</definedName>
    <definedName name="Z_B1277D53_29D6_4226_81E2_084FB62977B6_.wvu.PrintTitles" localSheetId="5" hidden="1">' (Part-III) Sch-2'!$13:$15</definedName>
    <definedName name="Z_B1277D53_29D6_4226_81E2_084FB62977B6_.wvu.PrintTitles" localSheetId="7" hidden="1">'Sch-3'!$13:$15</definedName>
    <definedName name="Z_B1277D53_29D6_4226_81E2_084FB62977B6_.wvu.PrintTitles" localSheetId="8" hidden="1">'Sch-4'!$3:$13</definedName>
    <definedName name="Z_B1277D53_29D6_4226_81E2_084FB62977B6_.wvu.PrintTitles" localSheetId="9" hidden="1">'Sch-5 After Discount'!$3:$13</definedName>
    <definedName name="Z_B1277D53_29D6_4226_81E2_084FB62977B6_.wvu.Rows" localSheetId="3" hidden="1">'  Sch-1'!#REF!</definedName>
    <definedName name="Z_B1277D53_29D6_4226_81E2_084FB62977B6_.wvu.Rows" localSheetId="4" hidden="1">' (Part-III) Sch-1'!#REF!</definedName>
    <definedName name="Z_B1277D53_29D6_4226_81E2_084FB62977B6_.wvu.Rows" localSheetId="0" hidden="1">'Basic Data'!$11:$12</definedName>
    <definedName name="Z_B1277D53_29D6_4226_81E2_084FB62977B6_.wvu.Rows" localSheetId="11" hidden="1">'Bid Form 2nd Envelope'!#REF!</definedName>
    <definedName name="Z_B1277D53_29D6_4226_81E2_084FB62977B6_.wvu.Rows" localSheetId="1" hidden="1">Cover!$7:$7,Cover!$10:$10</definedName>
    <definedName name="Z_B1277D53_29D6_4226_81E2_084FB62977B6_.wvu.Rows" localSheetId="10" hidden="1">Discount!#REF!,Discount!#REF!</definedName>
    <definedName name="Z_BAD0225F_C858_4E40_A5E7_64BB5328C88A_.wvu.Cols" localSheetId="10" hidden="1">Discount!$I:$M</definedName>
    <definedName name="Z_BAD0225F_C858_4E40_A5E7_64BB5328C88A_.wvu.Cols" localSheetId="7" hidden="1">'Sch-3'!$K:$P</definedName>
    <definedName name="Z_BAD0225F_C858_4E40_A5E7_64BB5328C88A_.wvu.Cols" localSheetId="9" hidden="1">'Sch-5 After Discount'!$F:$G</definedName>
    <definedName name="Z_BAD0225F_C858_4E40_A5E7_64BB5328C88A_.wvu.PrintArea" localSheetId="3" hidden="1">'  Sch-1'!$A$1:$G$91</definedName>
    <definedName name="Z_BAD0225F_C858_4E40_A5E7_64BB5328C88A_.wvu.PrintArea" localSheetId="6" hidden="1">'  Sch-2'!$A$1:$G$39</definedName>
    <definedName name="Z_BAD0225F_C858_4E40_A5E7_64BB5328C88A_.wvu.PrintArea" localSheetId="4" hidden="1">' (Part-III) Sch-1'!$A$1:$G$53</definedName>
    <definedName name="Z_BAD0225F_C858_4E40_A5E7_64BB5328C88A_.wvu.PrintArea" localSheetId="5" hidden="1">' (Part-III) Sch-2'!$A$1:$G$29</definedName>
    <definedName name="Z_BAD0225F_C858_4E40_A5E7_64BB5328C88A_.wvu.PrintArea" localSheetId="11" hidden="1">'Bid Form 2nd Envelope'!$A$1:$F$47</definedName>
    <definedName name="Z_BAD0225F_C858_4E40_A5E7_64BB5328C88A_.wvu.PrintArea" localSheetId="1" hidden="1">Cover!$B$1:$E$15</definedName>
    <definedName name="Z_BAD0225F_C858_4E40_A5E7_64BB5328C88A_.wvu.PrintArea" localSheetId="10" hidden="1">Discount!$A$2:$G$35</definedName>
    <definedName name="Z_BAD0225F_C858_4E40_A5E7_64BB5328C88A_.wvu.PrintArea" localSheetId="2" hidden="1">'Names of Bidder'!$B$1:$D$24</definedName>
    <definedName name="Z_BAD0225F_C858_4E40_A5E7_64BB5328C88A_.wvu.PrintArea" localSheetId="7" hidden="1">'Sch-3'!$A$1:$F$15</definedName>
    <definedName name="Z_BAD0225F_C858_4E40_A5E7_64BB5328C88A_.wvu.PrintArea" localSheetId="8" hidden="1">'Sch-4'!$A$1:$D$33</definedName>
    <definedName name="Z_BAD0225F_C858_4E40_A5E7_64BB5328C88A_.wvu.PrintArea" localSheetId="9" hidden="1">'Sch-5 After Discount'!$A$1:$D$35</definedName>
    <definedName name="Z_BAD0225F_C858_4E40_A5E7_64BB5328C88A_.wvu.PrintTitles" localSheetId="3" hidden="1">'  Sch-1'!$13:$15</definedName>
    <definedName name="Z_BAD0225F_C858_4E40_A5E7_64BB5328C88A_.wvu.PrintTitles" localSheetId="6" hidden="1">'  Sch-2'!$13:$15</definedName>
    <definedName name="Z_BAD0225F_C858_4E40_A5E7_64BB5328C88A_.wvu.PrintTitles" localSheetId="4" hidden="1">' (Part-III) Sch-1'!$13:$15</definedName>
    <definedName name="Z_BAD0225F_C858_4E40_A5E7_64BB5328C88A_.wvu.PrintTitles" localSheetId="5" hidden="1">' (Part-III) Sch-2'!$13:$15</definedName>
    <definedName name="Z_BAD0225F_C858_4E40_A5E7_64BB5328C88A_.wvu.PrintTitles" localSheetId="7" hidden="1">'Sch-3'!$13:$15</definedName>
    <definedName name="Z_BAD0225F_C858_4E40_A5E7_64BB5328C88A_.wvu.PrintTitles" localSheetId="8" hidden="1">'Sch-4'!$3:$13</definedName>
    <definedName name="Z_BAD0225F_C858_4E40_A5E7_64BB5328C88A_.wvu.PrintTitles" localSheetId="9" hidden="1">'Sch-5 After Discount'!$3:$13</definedName>
    <definedName name="Z_BAD0225F_C858_4E40_A5E7_64BB5328C88A_.wvu.Rows" localSheetId="0" hidden="1">'Basic Data'!$10:$20</definedName>
    <definedName name="Z_BAD0225F_C858_4E40_A5E7_64BB5328C88A_.wvu.Rows" localSheetId="1" hidden="1">Cover!$7:$7,Cover!$10:$10</definedName>
    <definedName name="Z_BAD0225F_C858_4E40_A5E7_64BB5328C88A_.wvu.Rows" localSheetId="10" hidden="1">Discount!$21:$23</definedName>
    <definedName name="Z_BAD0225F_C858_4E40_A5E7_64BB5328C88A_.wvu.Rows" localSheetId="2" hidden="1">'Names of Bidder'!$6:$6,'Names of Bidder'!$13:$16</definedName>
    <definedName name="Z_C3C2F6BE_1796_4187_BF38_BACEF6057F57_.wvu.Cols" localSheetId="11" hidden="1">'Bid Form 2nd Envelope'!$Z:$AD,'Bid Form 2nd Envelope'!$AH:$AH</definedName>
    <definedName name="Z_C3C2F6BE_1796_4187_BF38_BACEF6057F57_.wvu.Cols" localSheetId="10" hidden="1">Discount!$I:$N</definedName>
    <definedName name="Z_C3C2F6BE_1796_4187_BF38_BACEF6057F57_.wvu.Cols" localSheetId="7" hidden="1">'Sch-3'!$K:$P</definedName>
    <definedName name="Z_C3C2F6BE_1796_4187_BF38_BACEF6057F57_.wvu.Cols" localSheetId="9" hidden="1">'Sch-5 After Discount'!$F:$I</definedName>
    <definedName name="Z_C3C2F6BE_1796_4187_BF38_BACEF6057F57_.wvu.PrintArea" localSheetId="3" hidden="1">'  Sch-1'!$A$1:$G$91</definedName>
    <definedName name="Z_C3C2F6BE_1796_4187_BF38_BACEF6057F57_.wvu.PrintArea" localSheetId="6" hidden="1">'  Sch-2'!$A$1:$G$37</definedName>
    <definedName name="Z_C3C2F6BE_1796_4187_BF38_BACEF6057F57_.wvu.PrintArea" localSheetId="4" hidden="1">' (Part-III) Sch-1'!$A$1:$G$53</definedName>
    <definedName name="Z_C3C2F6BE_1796_4187_BF38_BACEF6057F57_.wvu.PrintArea" localSheetId="5" hidden="1">' (Part-III) Sch-2'!$A$1:$G$29</definedName>
    <definedName name="Z_C3C2F6BE_1796_4187_BF38_BACEF6057F57_.wvu.PrintArea" localSheetId="11" hidden="1">'Bid Form 2nd Envelope'!$A$1:$F$47</definedName>
    <definedName name="Z_C3C2F6BE_1796_4187_BF38_BACEF6057F57_.wvu.PrintArea" localSheetId="1" hidden="1">Cover!$B$1:$E$15</definedName>
    <definedName name="Z_C3C2F6BE_1796_4187_BF38_BACEF6057F57_.wvu.PrintArea" localSheetId="10" hidden="1">Discount!$A$2:$G$35</definedName>
    <definedName name="Z_C3C2F6BE_1796_4187_BF38_BACEF6057F57_.wvu.PrintArea" localSheetId="2" hidden="1">'Names of Bidder'!$B$1:$D$24</definedName>
    <definedName name="Z_C3C2F6BE_1796_4187_BF38_BACEF6057F57_.wvu.PrintArea" localSheetId="7" hidden="1">'Sch-3'!$A$1:$F$73</definedName>
    <definedName name="Z_C3C2F6BE_1796_4187_BF38_BACEF6057F57_.wvu.PrintArea" localSheetId="8" hidden="1">'Sch-4'!$A$1:$D$33</definedName>
    <definedName name="Z_C3C2F6BE_1796_4187_BF38_BACEF6057F57_.wvu.PrintArea" localSheetId="9" hidden="1">'Sch-5 After Discount'!$A$1:$D$35</definedName>
    <definedName name="Z_C3C2F6BE_1796_4187_BF38_BACEF6057F57_.wvu.PrintTitles" localSheetId="3" hidden="1">'  Sch-1'!$13:$15</definedName>
    <definedName name="Z_C3C2F6BE_1796_4187_BF38_BACEF6057F57_.wvu.PrintTitles" localSheetId="6" hidden="1">'  Sch-2'!$13:$15</definedName>
    <definedName name="Z_C3C2F6BE_1796_4187_BF38_BACEF6057F57_.wvu.PrintTitles" localSheetId="4" hidden="1">' (Part-III) Sch-1'!$13:$15</definedName>
    <definedName name="Z_C3C2F6BE_1796_4187_BF38_BACEF6057F57_.wvu.PrintTitles" localSheetId="5" hidden="1">' (Part-III) Sch-2'!$13:$15</definedName>
    <definedName name="Z_C3C2F6BE_1796_4187_BF38_BACEF6057F57_.wvu.PrintTitles" localSheetId="7" hidden="1">'Sch-3'!$13:$15</definedName>
    <definedName name="Z_C3C2F6BE_1796_4187_BF38_BACEF6057F57_.wvu.PrintTitles" localSheetId="8" hidden="1">'Sch-4'!$3:$13</definedName>
    <definedName name="Z_C3C2F6BE_1796_4187_BF38_BACEF6057F57_.wvu.PrintTitles" localSheetId="9" hidden="1">'Sch-5 After Discount'!$3:$13</definedName>
    <definedName name="Z_C3C2F6BE_1796_4187_BF38_BACEF6057F57_.wvu.Rows" localSheetId="0" hidden="1">'Basic Data'!$10:$20</definedName>
    <definedName name="Z_C3C2F6BE_1796_4187_BF38_BACEF6057F57_.wvu.Rows" localSheetId="1" hidden="1">Cover!$7:$7,Cover!$10:$10</definedName>
    <definedName name="Z_C3C2F6BE_1796_4187_BF38_BACEF6057F57_.wvu.Rows" localSheetId="10" hidden="1">Discount!$21:$23</definedName>
    <definedName name="Z_C3C2F6BE_1796_4187_BF38_BACEF6057F57_.wvu.Rows" localSheetId="2" hidden="1">'Names of Bidder'!$6:$6,'Names of Bidder'!$13:$16</definedName>
    <definedName name="Z_C3C2F6BE_1796_4187_BF38_BACEF6057F57_.wvu.Rows" localSheetId="8" hidden="1">'Sch-4'!$14:$14,'Sch-4'!$17:$26</definedName>
    <definedName name="Z_C3C2F6BE_1796_4187_BF38_BACEF6057F57_.wvu.Rows" localSheetId="9" hidden="1">'Sch-5 After Discount'!$17:$26</definedName>
    <definedName name="Z_C67DE895_455A_4FAA_9124_E21FC3A5A1D1_.wvu.Cols" localSheetId="11" hidden="1">'Bid Form 2nd Envelope'!$Z:$AD,'Bid Form 2nd Envelope'!$AH:$AH</definedName>
    <definedName name="Z_C67DE895_455A_4FAA_9124_E21FC3A5A1D1_.wvu.Cols" localSheetId="10" hidden="1">Discount!$I:$M</definedName>
    <definedName name="Z_C67DE895_455A_4FAA_9124_E21FC3A5A1D1_.wvu.Cols" localSheetId="7" hidden="1">'Sch-3'!$K:$P</definedName>
    <definedName name="Z_C67DE895_455A_4FAA_9124_E21FC3A5A1D1_.wvu.Cols" localSheetId="9" hidden="1">'Sch-5 After Discount'!$F:$G</definedName>
    <definedName name="Z_C67DE895_455A_4FAA_9124_E21FC3A5A1D1_.wvu.PrintArea" localSheetId="3" hidden="1">'  Sch-1'!$A$1:$G$91</definedName>
    <definedName name="Z_C67DE895_455A_4FAA_9124_E21FC3A5A1D1_.wvu.PrintArea" localSheetId="6" hidden="1">'  Sch-2'!$A$1:$G$37</definedName>
    <definedName name="Z_C67DE895_455A_4FAA_9124_E21FC3A5A1D1_.wvu.PrintArea" localSheetId="4" hidden="1">' (Part-III) Sch-1'!$A$1:$G$53</definedName>
    <definedName name="Z_C67DE895_455A_4FAA_9124_E21FC3A5A1D1_.wvu.PrintArea" localSheetId="5" hidden="1">' (Part-III) Sch-2'!$A$1:$G$29</definedName>
    <definedName name="Z_C67DE895_455A_4FAA_9124_E21FC3A5A1D1_.wvu.PrintArea" localSheetId="11" hidden="1">'Bid Form 2nd Envelope'!$A$1:$F$47</definedName>
    <definedName name="Z_C67DE895_455A_4FAA_9124_E21FC3A5A1D1_.wvu.PrintArea" localSheetId="1" hidden="1">Cover!$B$1:$E$15</definedName>
    <definedName name="Z_C67DE895_455A_4FAA_9124_E21FC3A5A1D1_.wvu.PrintArea" localSheetId="10" hidden="1">Discount!$A$2:$G$35</definedName>
    <definedName name="Z_C67DE895_455A_4FAA_9124_E21FC3A5A1D1_.wvu.PrintArea" localSheetId="2" hidden="1">'Names of Bidder'!$B$1:$D$24</definedName>
    <definedName name="Z_C67DE895_455A_4FAA_9124_E21FC3A5A1D1_.wvu.PrintArea" localSheetId="7" hidden="1">'Sch-3'!$A$1:$G$73</definedName>
    <definedName name="Z_C67DE895_455A_4FAA_9124_E21FC3A5A1D1_.wvu.PrintArea" localSheetId="8" hidden="1">'Sch-4'!$A$1:$D$33</definedName>
    <definedName name="Z_C67DE895_455A_4FAA_9124_E21FC3A5A1D1_.wvu.PrintArea" localSheetId="9" hidden="1">'Sch-5 After Discount'!$A$1:$D$35</definedName>
    <definedName name="Z_C67DE895_455A_4FAA_9124_E21FC3A5A1D1_.wvu.PrintTitles" localSheetId="3" hidden="1">'  Sch-1'!$13:$15</definedName>
    <definedName name="Z_C67DE895_455A_4FAA_9124_E21FC3A5A1D1_.wvu.PrintTitles" localSheetId="6" hidden="1">'  Sch-2'!$13:$15</definedName>
    <definedName name="Z_C67DE895_455A_4FAA_9124_E21FC3A5A1D1_.wvu.PrintTitles" localSheetId="4" hidden="1">' (Part-III) Sch-1'!$13:$15</definedName>
    <definedName name="Z_C67DE895_455A_4FAA_9124_E21FC3A5A1D1_.wvu.PrintTitles" localSheetId="5" hidden="1">' (Part-III) Sch-2'!$13:$15</definedName>
    <definedName name="Z_C67DE895_455A_4FAA_9124_E21FC3A5A1D1_.wvu.PrintTitles" localSheetId="7" hidden="1">'Sch-3'!$13:$15</definedName>
    <definedName name="Z_C67DE895_455A_4FAA_9124_E21FC3A5A1D1_.wvu.PrintTitles" localSheetId="8" hidden="1">'Sch-4'!$3:$13</definedName>
    <definedName name="Z_C67DE895_455A_4FAA_9124_E21FC3A5A1D1_.wvu.PrintTitles" localSheetId="9" hidden="1">'Sch-5 After Discount'!$3:$13</definedName>
    <definedName name="Z_C67DE895_455A_4FAA_9124_E21FC3A5A1D1_.wvu.Rows" localSheetId="0" hidden="1">'Basic Data'!$10:$20</definedName>
    <definedName name="Z_C67DE895_455A_4FAA_9124_E21FC3A5A1D1_.wvu.Rows" localSheetId="1" hidden="1">Cover!$7:$7,Cover!$10:$10</definedName>
    <definedName name="Z_C67DE895_455A_4FAA_9124_E21FC3A5A1D1_.wvu.Rows" localSheetId="10" hidden="1">Discount!$21:$23</definedName>
    <definedName name="Z_C67DE895_455A_4FAA_9124_E21FC3A5A1D1_.wvu.Rows" localSheetId="2" hidden="1">'Names of Bidder'!$6:$6,'Names of Bidder'!$13:$16</definedName>
    <definedName name="Z_C67DE895_455A_4FAA_9124_E21FC3A5A1D1_.wvu.Rows" localSheetId="8" hidden="1">'Sch-4'!$14:$14,'Sch-4'!$17:$26</definedName>
    <definedName name="Z_C67DE895_455A_4FAA_9124_E21FC3A5A1D1_.wvu.Rows" localSheetId="9" hidden="1">'Sch-5 After Discount'!$17:$26</definedName>
    <definedName name="Z_CF0E662C_D3BC_4297_99E8_62C40B3B7AD9_.wvu.Cols" localSheetId="10" hidden="1">Discount!$I:$L</definedName>
    <definedName name="Z_CF0E662C_D3BC_4297_99E8_62C40B3B7AD9_.wvu.Cols" localSheetId="7" hidden="1">'Sch-3'!$K:$P</definedName>
    <definedName name="Z_CF0E662C_D3BC_4297_99E8_62C40B3B7AD9_.wvu.Cols" localSheetId="9" hidden="1">'Sch-5 After Discount'!$F:$G</definedName>
    <definedName name="Z_CF0E662C_D3BC_4297_99E8_62C40B3B7AD9_.wvu.PrintArea" localSheetId="3" hidden="1">'  Sch-1'!$A$1:$G$91</definedName>
    <definedName name="Z_CF0E662C_D3BC_4297_99E8_62C40B3B7AD9_.wvu.PrintArea" localSheetId="6" hidden="1">'  Sch-2'!$A$1:$G$37</definedName>
    <definedName name="Z_CF0E662C_D3BC_4297_99E8_62C40B3B7AD9_.wvu.PrintArea" localSheetId="4" hidden="1">' (Part-III) Sch-1'!$A$1:$G$53</definedName>
    <definedName name="Z_CF0E662C_D3BC_4297_99E8_62C40B3B7AD9_.wvu.PrintArea" localSheetId="5" hidden="1">' (Part-III) Sch-2'!$A$1:$G$29</definedName>
    <definedName name="Z_CF0E662C_D3BC_4297_99E8_62C40B3B7AD9_.wvu.PrintArea" localSheetId="11" hidden="1">'Bid Form 2nd Envelope'!$A$1:$F$47</definedName>
    <definedName name="Z_CF0E662C_D3BC_4297_99E8_62C40B3B7AD9_.wvu.PrintArea" localSheetId="1" hidden="1">Cover!$B$1:$E$15</definedName>
    <definedName name="Z_CF0E662C_D3BC_4297_99E8_62C40B3B7AD9_.wvu.PrintArea" localSheetId="10" hidden="1">Discount!$A$2:$G$35</definedName>
    <definedName name="Z_CF0E662C_D3BC_4297_99E8_62C40B3B7AD9_.wvu.PrintArea" localSheetId="2" hidden="1">'Names of Bidder'!$B$1:$D$24</definedName>
    <definedName name="Z_CF0E662C_D3BC_4297_99E8_62C40B3B7AD9_.wvu.PrintArea" localSheetId="7" hidden="1">'Sch-3'!$A$1:$F$15</definedName>
    <definedName name="Z_CF0E662C_D3BC_4297_99E8_62C40B3B7AD9_.wvu.PrintArea" localSheetId="8" hidden="1">'Sch-4'!$A$1:$D$33</definedName>
    <definedName name="Z_CF0E662C_D3BC_4297_99E8_62C40B3B7AD9_.wvu.PrintArea" localSheetId="9" hidden="1">'Sch-5 After Discount'!$A$1:$D$35</definedName>
    <definedName name="Z_CF0E662C_D3BC_4297_99E8_62C40B3B7AD9_.wvu.PrintTitles" localSheetId="3" hidden="1">'  Sch-1'!$13:$15</definedName>
    <definedName name="Z_CF0E662C_D3BC_4297_99E8_62C40B3B7AD9_.wvu.PrintTitles" localSheetId="6" hidden="1">'  Sch-2'!$13:$15</definedName>
    <definedName name="Z_CF0E662C_D3BC_4297_99E8_62C40B3B7AD9_.wvu.PrintTitles" localSheetId="4" hidden="1">' (Part-III) Sch-1'!$13:$15</definedName>
    <definedName name="Z_CF0E662C_D3BC_4297_99E8_62C40B3B7AD9_.wvu.PrintTitles" localSheetId="5" hidden="1">' (Part-III) Sch-2'!$13:$15</definedName>
    <definedName name="Z_CF0E662C_D3BC_4297_99E8_62C40B3B7AD9_.wvu.PrintTitles" localSheetId="7" hidden="1">'Sch-3'!$13:$15</definedName>
    <definedName name="Z_CF0E662C_D3BC_4297_99E8_62C40B3B7AD9_.wvu.PrintTitles" localSheetId="8" hidden="1">'Sch-4'!$3:$13</definedName>
    <definedName name="Z_CF0E662C_D3BC_4297_99E8_62C40B3B7AD9_.wvu.PrintTitles" localSheetId="9" hidden="1">'Sch-5 After Discount'!$3:$13</definedName>
    <definedName name="Z_CF0E662C_D3BC_4297_99E8_62C40B3B7AD9_.wvu.Rows" localSheetId="0" hidden="1">'Basic Data'!$10:$20</definedName>
    <definedName name="Z_CF0E662C_D3BC_4297_99E8_62C40B3B7AD9_.wvu.Rows" localSheetId="1" hidden="1">Cover!$7:$7,Cover!$10:$10</definedName>
    <definedName name="Z_CF0E662C_D3BC_4297_99E8_62C40B3B7AD9_.wvu.Rows" localSheetId="10" hidden="1">Discount!$21:$23</definedName>
    <definedName name="Z_CF0E662C_D3BC_4297_99E8_62C40B3B7AD9_.wvu.Rows" localSheetId="2" hidden="1">'Names of Bidder'!$6:$6,'Names of Bidder'!$13:$16</definedName>
    <definedName name="Z_CF0E662C_D3BC_4297_99E8_62C40B3B7AD9_.wvu.Rows" localSheetId="8" hidden="1">'Sch-4'!$14:$14,'Sch-4'!$17:$26</definedName>
    <definedName name="Z_CF0E662C_D3BC_4297_99E8_62C40B3B7AD9_.wvu.Rows" localSheetId="9" hidden="1">'Sch-5 After Discount'!$17:$26</definedName>
    <definedName name="Z_E95B21C1_D936_4435_AF6F_90CF0B6A7506_.wvu.Cols" localSheetId="3" hidden="1">'  Sch-1'!$I:$M</definedName>
    <definedName name="Z_E95B21C1_D936_4435_AF6F_90CF0B6A7506_.wvu.Cols" localSheetId="6" hidden="1">'  Sch-2'!$I:$J</definedName>
    <definedName name="Z_E95B21C1_D936_4435_AF6F_90CF0B6A7506_.wvu.Cols" localSheetId="4" hidden="1">' (Part-III) Sch-1'!$I:$M</definedName>
    <definedName name="Z_E95B21C1_D936_4435_AF6F_90CF0B6A7506_.wvu.Cols" localSheetId="5" hidden="1">' (Part-III) Sch-2'!$I:$J</definedName>
    <definedName name="Z_E95B21C1_D936_4435_AF6F_90CF0B6A7506_.wvu.Cols" localSheetId="10" hidden="1">Discount!$I:$P</definedName>
    <definedName name="Z_E95B21C1_D936_4435_AF6F_90CF0B6A7506_.wvu.PrintArea" localSheetId="3" hidden="1">'  Sch-1'!$A$1:$G$91</definedName>
    <definedName name="Z_E95B21C1_D936_4435_AF6F_90CF0B6A7506_.wvu.PrintArea" localSheetId="6" hidden="1">'  Sch-2'!$A$1:$G$39</definedName>
    <definedName name="Z_E95B21C1_D936_4435_AF6F_90CF0B6A7506_.wvu.PrintArea" localSheetId="4" hidden="1">' (Part-III) Sch-1'!$A$1:$G$53</definedName>
    <definedName name="Z_E95B21C1_D936_4435_AF6F_90CF0B6A7506_.wvu.PrintArea" localSheetId="5" hidden="1">' (Part-III) Sch-2'!$A$1:$G$29</definedName>
    <definedName name="Z_E95B21C1_D936_4435_AF6F_90CF0B6A7506_.wvu.PrintArea" localSheetId="11" hidden="1">'Bid Form 2nd Envelope'!$A$1:$F$47</definedName>
    <definedName name="Z_E95B21C1_D936_4435_AF6F_90CF0B6A7506_.wvu.PrintArea" localSheetId="1" hidden="1">Cover!$B$1:$E$15</definedName>
    <definedName name="Z_E95B21C1_D936_4435_AF6F_90CF0B6A7506_.wvu.PrintArea" localSheetId="10" hidden="1">Discount!$A$2:$G$35</definedName>
    <definedName name="Z_E95B21C1_D936_4435_AF6F_90CF0B6A7506_.wvu.PrintArea" localSheetId="2" hidden="1">'Names of Bidder'!$B$1:$D$24</definedName>
    <definedName name="Z_E95B21C1_D936_4435_AF6F_90CF0B6A7506_.wvu.PrintArea" localSheetId="7" hidden="1">'Sch-3'!$A$1:$F$15</definedName>
    <definedName name="Z_E95B21C1_D936_4435_AF6F_90CF0B6A7506_.wvu.PrintArea" localSheetId="8" hidden="1">'Sch-4'!$A$1:$D$33</definedName>
    <definedName name="Z_E95B21C1_D936_4435_AF6F_90CF0B6A7506_.wvu.PrintArea" localSheetId="9" hidden="1">'Sch-5 After Discount'!$A$1:$D$35</definedName>
    <definedName name="Z_E95B21C1_D936_4435_AF6F_90CF0B6A7506_.wvu.PrintTitles" localSheetId="3" hidden="1">'  Sch-1'!$13:$15</definedName>
    <definedName name="Z_E95B21C1_D936_4435_AF6F_90CF0B6A7506_.wvu.PrintTitles" localSheetId="6" hidden="1">'  Sch-2'!$13:$15</definedName>
    <definedName name="Z_E95B21C1_D936_4435_AF6F_90CF0B6A7506_.wvu.PrintTitles" localSheetId="4" hidden="1">' (Part-III) Sch-1'!$13:$15</definedName>
    <definedName name="Z_E95B21C1_D936_4435_AF6F_90CF0B6A7506_.wvu.PrintTitles" localSheetId="5" hidden="1">' (Part-III) Sch-2'!$13:$15</definedName>
    <definedName name="Z_E95B21C1_D936_4435_AF6F_90CF0B6A7506_.wvu.PrintTitles" localSheetId="7" hidden="1">'Sch-3'!$13:$15</definedName>
    <definedName name="Z_E95B21C1_D936_4435_AF6F_90CF0B6A7506_.wvu.PrintTitles" localSheetId="8" hidden="1">'Sch-4'!$3:$13</definedName>
    <definedName name="Z_E95B21C1_D936_4435_AF6F_90CF0B6A7506_.wvu.PrintTitles" localSheetId="9" hidden="1">'Sch-5 After Discount'!$3:$13</definedName>
    <definedName name="Z_E95B21C1_D936_4435_AF6F_90CF0B6A7506_.wvu.Rows" localSheetId="3" hidden="1">'  Sch-1'!#REF!</definedName>
    <definedName name="Z_E95B21C1_D936_4435_AF6F_90CF0B6A7506_.wvu.Rows" localSheetId="4" hidden="1">' (Part-III) Sch-1'!#REF!</definedName>
    <definedName name="Z_E95B21C1_D936_4435_AF6F_90CF0B6A7506_.wvu.Rows" localSheetId="0" hidden="1">'Basic Data'!$11:$12</definedName>
    <definedName name="Z_E95B21C1_D936_4435_AF6F_90CF0B6A7506_.wvu.Rows" localSheetId="11" hidden="1">'Bid Form 2nd Envelope'!#REF!</definedName>
    <definedName name="Z_E95B21C1_D936_4435_AF6F_90CF0B6A7506_.wvu.Rows" localSheetId="1" hidden="1">Cover!$7:$7,Cover!$10:$10</definedName>
    <definedName name="Z_E95B21C1_D936_4435_AF6F_90CF0B6A7506_.wvu.Rows" localSheetId="10" hidden="1">Discount!#REF!,Discount!#REF!</definedName>
  </definedNames>
  <calcPr calcId="191028"/>
  <customWorkbookViews>
    <customWorkbookView name="D Raj Kumar {डी. राज कुमार} - Personal View" guid="{7223CF18-41D5-402E-AF86-374F7D598CE0}" mergeInterval="0" personalView="1" maximized="1" xWindow="-8" yWindow="-8" windowWidth="1936" windowHeight="1056" tabRatio="790" activeSheetId="9"/>
    <customWorkbookView name="Pravin Kumar Gupta {प्रवीण कुमार गुप्‍ता} - Personal View" guid="{46EF7574-FC4D-447A-97EE-255FDB23EB64}" mergeInterval="0" personalView="1" maximized="1" xWindow="-8" yWindow="-8" windowWidth="1616" windowHeight="876" tabRatio="790" activeSheetId="2"/>
    <customWorkbookView name="60020554 - Personal View" guid="{6BEFB52D-062C-4B4E-917F-003083B91BD4}" mergeInterval="0" personalView="1" maximized="1" xWindow="1" yWindow="1" windowWidth="1366" windowHeight="538" tabRatio="790" activeSheetId="2"/>
    <customWorkbookView name="Kailash Brijlal Thakur {के.बी. ठाकुर} - Personal View" guid="{7172B49E-035A-449B-9E72-A42BF7FED7F8}" mergeInterval="0" personalView="1" maximized="1" xWindow="-8" yWindow="-8" windowWidth="1936" windowHeight="1056" tabRatio="790" activeSheetId="2"/>
    <customWorkbookView name="Kamal Kumar Rathore {कमल कुमार राठौर} - Personal View" guid="{C3C2F6BE-1796-4187-BF38-BACEF6057F57}" mergeInterval="0" personalView="1" maximized="1" xWindow="-8" yWindow="-8" windowWidth="1936" windowHeight="1056" tabRatio="790" activeSheetId="11"/>
    <customWorkbookView name="Sumegha Katiyar {सुमेघा कटियार} - Personal View" guid="{72E085EB-9E9F-4AAB-9918-326E22FCD10B}" mergeInterval="0" personalView="1" maximized="1" xWindow="-8" yWindow="-8" windowWidth="1616" windowHeight="876" tabRatio="790" activeSheetId="11"/>
    <customWorkbookView name="60003109 - Personal View" guid="{5E2FF645-A015-403E-863B-BADF6B75C7D1}" mergeInterval="0" personalView="1" maximized="1" xWindow="-8" yWindow="-8" windowWidth="1936" windowHeight="1056" tabRatio="790" activeSheetId="12"/>
    <customWorkbookView name="K.B.Thakur {के.बी. ठाकुर} - Personal View" guid="{25334923-91A5-4F88-9A10-8FA88873EC26}" mergeInterval="0" personalView="1" maximized="1" xWindow="-8" yWindow="-8" windowWidth="1616" windowHeight="876" tabRatio="913" activeSheetId="16"/>
    <customWorkbookView name="01420 - Personal View" guid="{4F47A486-EA66-4D4B-9D65-1ABEAC31AACE}" mergeInterval="0" personalView="1" maximized="1" xWindow="1" yWindow="1" windowWidth="1024" windowHeight="506" tabRatio="723" activeSheetId="2"/>
    <customWorkbookView name="20032 - Personal View" guid="{1A26D3B9-AD8D-4AE9-81F5-E0DF795F4658}" mergeInterval="0" personalView="1" maximized="1" xWindow="1" yWindow="1" windowWidth="1148" windowHeight="597" activeSheetId="19" showComments="commIndAndComment"/>
    <customWorkbookView name="Ajay - Personal View" guid="{B0EE7D76-5806-4718-BDAD-3A3EA691E5E4}" mergeInterval="0" personalView="1" maximized="1" xWindow="1" yWindow="1" windowWidth="1280" windowHeight="547" activeSheetId="11"/>
    <customWorkbookView name="00398 - Personal View" guid="{696D9240-6693-44E8-B9A4-2BFADD101EE2}" mergeInterval="0" personalView="1" maximized="1" xWindow="1" yWindow="1" windowWidth="1366" windowHeight="538" activeSheetId="2"/>
    <customWorkbookView name="20074 - Personal View" guid="{4F65FF32-EC61-4022-A399-2986D7B6B8B3}" mergeInterval="0" personalView="1" maximized="1" windowWidth="1020" windowHeight="568" activeSheetId="1"/>
    <customWorkbookView name="01209 - Personal View" guid="{58D82F59-8CF6-455F-B9F4-081499FDF243}" mergeInterval="0" personalView="1" maximized="1" xWindow="1" yWindow="1" windowWidth="1366" windowHeight="538" activeSheetId="2" showComments="commIndAndComment"/>
    <customWorkbookView name="admin - Personal View" guid="{B1277D53-29D6-4226-81E2-084FB62977B6}" mergeInterval="0" personalView="1" maximized="1" xWindow="1" yWindow="1" windowWidth="1024" windowHeight="538" activeSheetId="2"/>
    <customWorkbookView name="01487 - Personal View" guid="{E95B21C1-D936-4435-AF6F-90CF0B6A7506}" mergeInterval="0" personalView="1" maximized="1" windowWidth="1362" windowHeight="509" activeSheetId="4"/>
    <customWorkbookView name="01458 - Personal View" guid="{8DC3BA4D-7811-4245-A3D0-7EE4A8A001CA}" mergeInterval="0" personalView="1" maximized="1" xWindow="1" yWindow="1" windowWidth="1366" windowHeight="496" activeSheetId="2"/>
    <customWorkbookView name="NISHI NAGWANSHI {निशि नागवंशी} - Personal View" guid="{BAD0225F-C858-4E40-A5E7-64BB5328C88A}" mergeInterval="0" personalView="1" maximized="1" xWindow="-8" yWindow="-8" windowWidth="1382" windowHeight="744" tabRatio="913" activeSheetId="3"/>
    <customWorkbookView name="Devendra Kumar Parganiha {देवेंद्र कुमार परगनिहा} - Personal View" guid="{CF0E662C-D3BC-4297-99E8-62C40B3B7AD9}" mergeInterval="0" personalView="1" maximized="1" xWindow="-8" yWindow="-8" windowWidth="1296" windowHeight="1000" tabRatio="790" activeSheetId="12" showComments="commIndAndComment"/>
    <customWorkbookView name="Vinod Kr Khapekar {वी.वाई. खापेकर} - Personal View" guid="{C67DE895-455A-4FAA-9124-E21FC3A5A1D1}" mergeInterval="0" personalView="1" maximized="1" xWindow="-8" yWindow="-8" windowWidth="1936" windowHeight="1056" tabRatio="790" activeSheetId="4"/>
    <customWorkbookView name="Prashant Pandey - Personal View" guid="{0DAFE978-96D5-491F-A83A-B44F51F52D11}" mergeInterval="0" personalView="1" maximized="1" windowWidth="1362" windowHeight="542" tabRatio="790" activeSheetId="2"/>
    <customWorkbookView name="Vijay Rambhau Likhar {विजय आर. लिखार} - Personal View" guid="{46540FCC-B3D3-4B78-83F0-FC22789024F6}" mergeInterval="0" personalView="1" maximized="1" xWindow="-8" yWindow="-8" windowWidth="1936" windowHeight="1056" tabRatio="790"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5" l="1"/>
  <c r="G20" i="5"/>
  <c r="G21" i="5"/>
  <c r="G22" i="5"/>
  <c r="G23" i="5"/>
  <c r="G18" i="5"/>
  <c r="F38" i="12" l="1"/>
  <c r="F37" i="12"/>
  <c r="B38" i="12"/>
  <c r="B37" i="12"/>
  <c r="F34" i="11"/>
  <c r="F33" i="11"/>
  <c r="C34" i="11"/>
  <c r="C33" i="11"/>
  <c r="D33" i="10"/>
  <c r="D32" i="10"/>
  <c r="B32" i="10"/>
  <c r="B31" i="10"/>
  <c r="D32" i="9"/>
  <c r="D31" i="9"/>
  <c r="B31" i="9"/>
  <c r="B30" i="9"/>
  <c r="E72" i="8"/>
  <c r="E71" i="8"/>
  <c r="B72" i="8"/>
  <c r="B71" i="8"/>
  <c r="E38" i="5"/>
  <c r="E37" i="5"/>
  <c r="C37" i="5"/>
  <c r="C36" i="5"/>
  <c r="E101" i="4"/>
  <c r="E100" i="4"/>
  <c r="C100" i="4"/>
  <c r="C99" i="4"/>
  <c r="G71" i="8"/>
  <c r="G72"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20" i="8"/>
  <c r="F68" i="8" l="1"/>
  <c r="F27" i="10"/>
  <c r="D27" i="9"/>
  <c r="G24" i="5"/>
  <c r="F16" i="10" s="1"/>
  <c r="G94" i="4"/>
  <c r="D16" i="9" l="1"/>
  <c r="A13" i="12"/>
  <c r="A12" i="12"/>
  <c r="A11" i="12"/>
  <c r="A10" i="11"/>
  <c r="A9" i="11"/>
  <c r="A8" i="11"/>
  <c r="D10" i="10"/>
  <c r="D9" i="10"/>
  <c r="D10" i="9"/>
  <c r="D9" i="9"/>
  <c r="E10" i="8"/>
  <c r="E9" i="8"/>
  <c r="G10" i="5"/>
  <c r="G9" i="5"/>
  <c r="D15" i="9" l="1"/>
  <c r="D28" i="9" s="1"/>
  <c r="F15" i="10"/>
  <c r="A1" i="12"/>
  <c r="Z1" i="12"/>
  <c r="A8" i="12"/>
  <c r="C15" i="12"/>
  <c r="A2" i="11"/>
  <c r="C12" i="11"/>
  <c r="J19" i="11"/>
  <c r="I22" i="11"/>
  <c r="J22" i="11"/>
  <c r="A1" i="10"/>
  <c r="A3" i="10"/>
  <c r="A6" i="10"/>
  <c r="D17" i="10"/>
  <c r="D18" i="10"/>
  <c r="D19" i="10"/>
  <c r="D20" i="10"/>
  <c r="D21" i="10"/>
  <c r="D22" i="10"/>
  <c r="D23" i="10"/>
  <c r="D24" i="10"/>
  <c r="D25" i="10"/>
  <c r="D26" i="10"/>
  <c r="A1" i="9"/>
  <c r="A3" i="9"/>
  <c r="A6" i="9"/>
  <c r="A1" i="8"/>
  <c r="A3" i="8"/>
  <c r="A6" i="8"/>
  <c r="A1" i="7"/>
  <c r="A3" i="7"/>
  <c r="A6" i="7"/>
  <c r="A1" i="6"/>
  <c r="A3" i="6"/>
  <c r="A7" i="6"/>
  <c r="C8" i="6"/>
  <c r="C9" i="6"/>
  <c r="C10" i="6"/>
  <c r="C11" i="6"/>
  <c r="G45" i="6"/>
  <c r="G46" i="6" s="1"/>
  <c r="C50" i="6"/>
  <c r="G50" i="6"/>
  <c r="C51" i="6"/>
  <c r="G51" i="6"/>
  <c r="A1" i="5"/>
  <c r="A3" i="5"/>
  <c r="A6" i="5"/>
  <c r="A1" i="4"/>
  <c r="A3" i="4"/>
  <c r="A7" i="4"/>
  <c r="A7" i="5" s="1"/>
  <c r="C8" i="4"/>
  <c r="F35" i="12" s="1"/>
  <c r="C9" i="4"/>
  <c r="C9" i="5" s="1"/>
  <c r="C10" i="4"/>
  <c r="B10" i="10" s="1"/>
  <c r="C11" i="4"/>
  <c r="C11" i="5" s="1"/>
  <c r="B6" i="12"/>
  <c r="B1" i="3"/>
  <c r="B2" i="3"/>
  <c r="AA6" i="3"/>
  <c r="Z2" i="12" s="1"/>
  <c r="B13" i="3"/>
  <c r="AH7" i="12" l="1"/>
  <c r="AH8" i="12" s="1"/>
  <c r="AH9" i="12"/>
  <c r="AH6" i="12"/>
  <c r="C10" i="5"/>
  <c r="C8" i="5"/>
  <c r="C27" i="7"/>
  <c r="C26" i="7"/>
  <c r="C11" i="7"/>
  <c r="C9" i="7"/>
  <c r="A7" i="7"/>
  <c r="B11" i="8"/>
  <c r="B9" i="8"/>
  <c r="A7" i="8"/>
  <c r="B11" i="9"/>
  <c r="B9" i="9"/>
  <c r="A7" i="9"/>
  <c r="B11" i="10"/>
  <c r="B9" i="10"/>
  <c r="A7" i="10"/>
  <c r="G31" i="11"/>
  <c r="G26" i="7"/>
  <c r="G25" i="7"/>
  <c r="C10" i="7"/>
  <c r="C8" i="7"/>
  <c r="B10" i="8"/>
  <c r="B8" i="8"/>
  <c r="B10" i="9"/>
  <c r="B8" i="9"/>
  <c r="B8" i="10"/>
  <c r="B32" i="12" l="1"/>
  <c r="I17" i="11" l="1"/>
  <c r="J17" i="11" s="1"/>
  <c r="L20" i="11" s="1"/>
  <c r="G13" i="10" s="1"/>
  <c r="G15" i="10" s="1"/>
  <c r="D15" i="10" s="1"/>
  <c r="F28" i="9"/>
  <c r="H15" i="10" l="1"/>
  <c r="G16" i="10"/>
  <c r="D16" i="10" s="1"/>
  <c r="G27" i="10"/>
  <c r="D27" i="10" s="1"/>
  <c r="D28" i="10" l="1"/>
  <c r="AC17" i="12"/>
  <c r="A1" i="13"/>
  <c r="A11" i="13" l="1"/>
  <c r="B11" i="13" s="1"/>
  <c r="F11" i="13" s="1"/>
  <c r="I11" i="13" s="1"/>
  <c r="A2" i="13"/>
  <c r="A12" i="13" l="1"/>
  <c r="A3" i="13"/>
  <c r="B12" i="13" l="1"/>
  <c r="F12" i="13" s="1"/>
  <c r="G12" i="13"/>
  <c r="A4" i="13"/>
  <c r="A13" i="13"/>
  <c r="I12" i="13" l="1"/>
  <c r="A14" i="13"/>
  <c r="A5" i="13"/>
  <c r="A15" i="13" s="1"/>
  <c r="G13" i="13"/>
  <c r="B13" i="13"/>
  <c r="F13" i="13" s="1"/>
  <c r="I13" i="13" l="1"/>
  <c r="B14" i="13"/>
  <c r="F14" i="13" s="1"/>
  <c r="G14" i="13"/>
  <c r="B15" i="13"/>
  <c r="G15" i="13"/>
  <c r="F15" i="13"/>
  <c r="I14" i="13" l="1"/>
  <c r="I15" i="13"/>
  <c r="A8" i="13" l="1"/>
  <c r="AD17" i="12" s="1"/>
  <c r="B17" i="12" s="1"/>
</calcChain>
</file>

<file path=xl/sharedStrings.xml><?xml version="1.0" encoding="utf-8"?>
<sst xmlns="http://schemas.openxmlformats.org/spreadsheetml/2006/main" count="498" uniqueCount="350">
  <si>
    <t>Enter basic data here</t>
  </si>
  <si>
    <t>[Fill up data only in the relevent open area]</t>
  </si>
  <si>
    <t>Name of Package</t>
  </si>
  <si>
    <t>Specification No.</t>
  </si>
  <si>
    <t>Package Code</t>
  </si>
  <si>
    <t>Item Description</t>
  </si>
  <si>
    <t>ACSR ZEBRA Conductor</t>
  </si>
  <si>
    <t>Quantity in km.</t>
  </si>
  <si>
    <t>Type Tests</t>
  </si>
  <si>
    <t>Tests to be conducted</t>
  </si>
  <si>
    <t>Nos of tests</t>
  </si>
  <si>
    <t>Manufacturer</t>
  </si>
  <si>
    <t>Authorized Dealer/ Sub-dealer of Manufacturer</t>
  </si>
  <si>
    <t>Enter following details of the bidder</t>
  </si>
  <si>
    <t>Authorized Representative of Manufacturer</t>
  </si>
  <si>
    <t>Specify type of Bidder            
[Select from drop down menu]</t>
  </si>
  <si>
    <t xml:space="preserve">Name of Bidder </t>
  </si>
  <si>
    <t>Address</t>
  </si>
  <si>
    <t xml:space="preserve">Address </t>
  </si>
  <si>
    <t xml:space="preserve">Printed Name </t>
  </si>
  <si>
    <t>Designation</t>
  </si>
  <si>
    <t>PhoneNo/ Mobile No.</t>
  </si>
  <si>
    <t>e-mail ID</t>
  </si>
  <si>
    <t xml:space="preserve">Date     </t>
  </si>
  <si>
    <t xml:space="preserve">Place     </t>
  </si>
  <si>
    <r>
      <t>General guidelines for filling up  the Price Schedules, Discount Letter &amp; Bid Form for 2</t>
    </r>
    <r>
      <rPr>
        <b/>
        <vertAlign val="superscript"/>
        <sz val="12"/>
        <rFont val="Book Antiqua"/>
        <family val="1"/>
      </rPr>
      <t>nd</t>
    </r>
    <r>
      <rPr>
        <b/>
        <sz val="12"/>
        <rFont val="Book Antiqua"/>
        <family val="1"/>
      </rPr>
      <t xml:space="preserve"> Envelope</t>
    </r>
  </si>
  <si>
    <t>Fill up only green shaded cells in Sch-1, Sch-2, Sch-3 &amp; Discount.</t>
  </si>
  <si>
    <t>All the cells in Sch-5 are auto filled, therefore no cell is required to be filled up there.</t>
  </si>
  <si>
    <t>Instructions / error messages, if any, will be displayed automatically  after selecting the cell.</t>
  </si>
  <si>
    <t>Based on the data filled in the respective schedules, e-Form is generated automatically. A print out of e-Form may be taken and the data may be filled in the electronic form of the tender provided on the portal.</t>
  </si>
  <si>
    <t>(SCHEDULE OF RATES AND PRICES : PART-A- SCHEDULED ITEMS )</t>
  </si>
  <si>
    <t>Bidder’s Name and Address</t>
  </si>
  <si>
    <t>To:</t>
  </si>
  <si>
    <t>Contract &amp; Material</t>
  </si>
  <si>
    <t>Name        :</t>
  </si>
  <si>
    <t>Power Grid Corporation of India Ltd.,</t>
  </si>
  <si>
    <t>Address    :</t>
  </si>
  <si>
    <t>Sampriti Nagar, Nari Ring Road</t>
  </si>
  <si>
    <t>PO: Uppalwadi, Nagpur (MS) -440026</t>
  </si>
  <si>
    <t>All values are in Indian Rupees.</t>
  </si>
  <si>
    <t>SI. No.</t>
  </si>
  <si>
    <t xml:space="preserve"> ITEM NO.</t>
  </si>
  <si>
    <t>Item  Description</t>
  </si>
  <si>
    <t>Unit</t>
  </si>
  <si>
    <t>Qty.</t>
  </si>
  <si>
    <t>Rate</t>
  </si>
  <si>
    <t>Amount</t>
  </si>
  <si>
    <t>7 = 5 x 6</t>
  </si>
  <si>
    <t>All kinds of soil</t>
  </si>
  <si>
    <t>2.8.1</t>
  </si>
  <si>
    <t>4.1.8</t>
  </si>
  <si>
    <t>Centering and shuttering including strutting, propping etc. and removal of form work for :</t>
  </si>
  <si>
    <t>4.3.1</t>
  </si>
  <si>
    <t>Foundations, footings, bases for columns</t>
  </si>
  <si>
    <t>Total of Schedule Items</t>
  </si>
  <si>
    <t>(SCHEDULE OF RATES AND PRICES : PART-III (SEWERAGE SYSTEM), PART-A- SCHEDULED ITEMS AS PER DSR-2014)</t>
  </si>
  <si>
    <t>Western Region -I Headquarters</t>
  </si>
  <si>
    <t xml:space="preserve">PART-III
Construction of SEWERAGE SYSTEM for Residential Qtr </t>
  </si>
  <si>
    <t>PART-A - (SCHEDULE ITEMS AS PER DSR - 2016)</t>
  </si>
  <si>
    <t>Earth work in excavation by mechanical means (Hydraulic excavator) / manual means in foundation trenches or drains (not exceeding 1.5 m in width or 10 sqm on plan), including dressing of sides and ramming of bottoms, lift upto 1.5 m, including getting out the excavated soil and disposal of surplus excavated soil as directed, within a lead of 50 m.</t>
  </si>
  <si>
    <t>Cu.m.</t>
  </si>
  <si>
    <t>Excavating trenches of required width for pipes, cables, etc including excavation for sockets, and dressing of sides, ramming of bottoms, depth upto 1.5 m, including getting out the excavated soil, and then returning the soil as required, in layers not exceeding 20 cm in depth, including consolidating each deposited layer by ramming, watering, etc. and disposing of surplus excavated soil as directed, within a lead of 50 m :</t>
  </si>
  <si>
    <t>2.10.1.2</t>
  </si>
  <si>
    <t>Pipes, cables etc. exceeding 80mm dia but not exceeding 300mm dia.</t>
  </si>
  <si>
    <t>Metre</t>
  </si>
  <si>
    <t>Extra for excavating trenches for pipes, cables etc. in all kinds of
soil for depth exceeding 1.5 m, but not exceeding 3 m. (Rate is over
corresponding basic item for depth upto 1.5 metre).</t>
  </si>
  <si>
    <t>Filling available excavated earth (excluding rock) in trenches, plinth, sides of foundations etc. in layers not exceeding 20cm in depth, consolidating each deposited layer by ramming and watering, lead up to 50 m and lift upto 1.5 m.</t>
  </si>
  <si>
    <t>Cu. M</t>
  </si>
  <si>
    <t>Providing and laying in position cement concrete of specified grade excluding the cost of centering and shuttering - All work up to plinth level :</t>
  </si>
  <si>
    <t>1:4:8 (1 Cement : 4 coarse sand : 8 graded stone aggregate 40 mm nominal size)</t>
  </si>
  <si>
    <t>Sq.m.</t>
  </si>
  <si>
    <t>Providing and fixing soil, waste and vent pipes :</t>
  </si>
  <si>
    <t>17.35.1</t>
  </si>
  <si>
    <t>100 mm dia</t>
  </si>
  <si>
    <t>17.35.1.1</t>
  </si>
  <si>
    <t>Sand cast iron S&amp;S pipe as per IS: 1729</t>
  </si>
  <si>
    <t>metre</t>
  </si>
  <si>
    <t>Providing and laying S&amp;S centrifugally cast (spun) iron pipes (Class LA) conforming to IS - 1536 :</t>
  </si>
  <si>
    <t>18.27.3</t>
  </si>
  <si>
    <t>150 mm dia pipe</t>
  </si>
  <si>
    <t>Providing lead caulked joints to spun iron or C.I. pipes and specials, including testing of joints but excluding the cost of pig lead :</t>
  </si>
  <si>
    <t>18.28.3</t>
  </si>
  <si>
    <t>150 mm diameter pipe</t>
  </si>
  <si>
    <t>each</t>
  </si>
  <si>
    <t>Providing, laying and jointing glazed stoneware pipes class SP-1 with stiff mixture of cement mortar in the proportion of 1:1 (1 cement : 1 fine sand) including testing of joints etc. complete :</t>
  </si>
  <si>
    <t>19.1.2</t>
  </si>
  <si>
    <t>150mm diameter</t>
  </si>
  <si>
    <t>Providing and laying cement concrete 1:5:10 (1 cement : 5 coarse sand : 10 graded stone aggregate 40 mm nominal size) all-round S.W. pipes including bed concrete as per standard design :</t>
  </si>
  <si>
    <t>19.2.2</t>
  </si>
  <si>
    <t>150 mm diameter S.W. pipe</t>
  </si>
  <si>
    <t>Providing and laying non-pressure NP2 class (light duty) R.C.C. pipes with collars jointed with stiff mixture of cement mortar in the proportion of 1:2 (1 cement : 2 fine sand) including testing of joints etc. complete :</t>
  </si>
  <si>
    <t>19.6.4</t>
  </si>
  <si>
    <t>300 mm dia RCC pipes.</t>
  </si>
  <si>
    <t xml:space="preserve"> metre</t>
  </si>
  <si>
    <t>Providing M.S. foot rests including fixing in manholes with 20x20x10 cm cement concrete blocks 1:3:6 (1 cement : 3 coarse sand : 6 graded stone aggregate 20 mm nominal size) as per standard design :</t>
  </si>
  <si>
    <t>19.15.1</t>
  </si>
  <si>
    <t>With 20x20 mm square bar</t>
  </si>
  <si>
    <t>Each</t>
  </si>
  <si>
    <t>Sum of Items as per DSR-2016</t>
  </si>
  <si>
    <t>Percentage quoted above (+) / below(-) DSR-2016</t>
  </si>
  <si>
    <t>Total for PART-III (PART-A) -(Schedule Items)</t>
  </si>
  <si>
    <t xml:space="preserve">Date          : </t>
  </si>
  <si>
    <t>Printed Name   :</t>
  </si>
  <si>
    <t>Place         :</t>
  </si>
  <si>
    <t>Designation   :</t>
  </si>
  <si>
    <t>Schedule - 2</t>
  </si>
  <si>
    <t>(SCHEDULE OF RATES AND PRICES : PART-III (SEWERAGE SYSTEM),  PART-B- NON SCHEDULED ITEMS)</t>
  </si>
  <si>
    <t>Item no.</t>
  </si>
  <si>
    <t xml:space="preserve">Rate </t>
  </si>
  <si>
    <t xml:space="preserve">PART-II 
Construction of SEWERAGE SYSTEM for Residential Qtr </t>
  </si>
  <si>
    <t>PART-B</t>
  </si>
  <si>
    <t>NON-SCHEDULE ITEMS</t>
  </si>
  <si>
    <t>NS-1</t>
  </si>
  <si>
    <t>Construction brick masonary manholes in cement mortar 1:4 - 1 cement : 4 coarse sand- R.C.C. top slab with 1:2:4 mix -1 cement : 2 coarse sand : 4 approved graded stone aggregate 20mm nominal size- foundation concrete 1:4:8 mix -1 cement : 4 coarse sand :8 graded stone aggregate 40mm nominal size) inside plastring 12mm thick with cement morter 1:3(1 cement:3 Coarse sand) finished with a floating coat of neat cement and making channel in cementconcrete 1:2:4 (1 cement:2 coarse sand:graded stone aggregate 20mm nominal size) finished with a floating coat of neat cement complete as per standard design of CPWD.</t>
  </si>
  <si>
    <t xml:space="preserve">Inside size 90X80 cm and 45cm deep including C.I. Cover with frame (light duly) 455x610 mm internal dimensions, total weight of cover and frame to be not less than 38 Kg (weight of cover 23 Kg and and weight of frame 15 Kg) </t>
  </si>
  <si>
    <t>a</t>
  </si>
  <si>
    <t>With Fly Ash Bricks</t>
  </si>
  <si>
    <t>NS-2</t>
  </si>
  <si>
    <t>Extra for depth for manholes</t>
  </si>
  <si>
    <t xml:space="preserve">Size 90 x 80cm </t>
  </si>
  <si>
    <t>With Fly Ash Bricks of average compressive strength of 50 Kg/cm2</t>
  </si>
  <si>
    <t>Meter</t>
  </si>
  <si>
    <t>Total PART-III ( PART-B) - (Non-Schedule Items)</t>
  </si>
  <si>
    <t xml:space="preserve">(SCHEDULE OF RATES AND PRICES : PART-B- NON SCHEDULED ITEMS) </t>
  </si>
  <si>
    <t xml:space="preserve">NON-SCHEDULE ITEMS  </t>
  </si>
  <si>
    <t>Schedule - 3</t>
  </si>
  <si>
    <t>As per Lum-sum</t>
  </si>
  <si>
    <t>(SCHEDULE OF RATES AND PRICES : PART-C- ELECTRICAL ITEMS)</t>
  </si>
  <si>
    <t>AS per Percent</t>
  </si>
  <si>
    <t>As per lum-sum on Sch-3</t>
  </si>
  <si>
    <t>As per Percent on Sch-3</t>
  </si>
  <si>
    <t>Multipackage lum-sum</t>
  </si>
  <si>
    <t>Multipackage on Percent</t>
  </si>
  <si>
    <t>Total Discount</t>
  </si>
  <si>
    <t>Schedule - 4</t>
  </si>
  <si>
    <t>(GRAND SUMMARY)</t>
  </si>
  <si>
    <t>Name     :</t>
  </si>
  <si>
    <t>Address :</t>
  </si>
  <si>
    <t>Sl. No.</t>
  </si>
  <si>
    <t>Description</t>
  </si>
  <si>
    <t>1</t>
  </si>
  <si>
    <t xml:space="preserve">PART-A- SCHEDULED ITEMS </t>
  </si>
  <si>
    <t>2</t>
  </si>
  <si>
    <t>PART-B- NON SCHEDULED ITEMS</t>
  </si>
  <si>
    <t>PART-C- ELECTRICAL ITEMS</t>
  </si>
  <si>
    <t>Total of (PART-A + Part-B+PART-C), excl. GST</t>
  </si>
  <si>
    <t xml:space="preserve"> </t>
  </si>
  <si>
    <t>Schedule - 5 After Discount</t>
  </si>
  <si>
    <t>(GRAND SUMMARY - AFTER DISCOUNT)</t>
  </si>
  <si>
    <t>Total Price (INR)</t>
  </si>
  <si>
    <t>GRAND TOTAL after Discount, excl. GST</t>
  </si>
  <si>
    <t xml:space="preserve">This letter of discount is optional. Bidder may / may not offer any discount. </t>
  </si>
  <si>
    <t>Letter of Discount</t>
  </si>
  <si>
    <t>LETTER OF DISCOUNT</t>
  </si>
  <si>
    <t>Subject  :</t>
  </si>
  <si>
    <t>1) All the discounts mentioned below shall be applied separately.</t>
  </si>
  <si>
    <t>2)  Please verify Schedule-5 (after Discount) after filling this letter of discount.</t>
  </si>
  <si>
    <t>Dear Sir</t>
  </si>
  <si>
    <t>With reference to the subject tender, we hereby offer unconditional discount on the prices quoted by us as per details given here below :</t>
  </si>
  <si>
    <t>Eq Weightage of Rs/ %</t>
  </si>
  <si>
    <t>Final Discount Factor</t>
  </si>
  <si>
    <r>
      <t xml:space="preserve">Discount on lum-sum basis on total price quoted by us.
</t>
    </r>
    <r>
      <rPr>
        <sz val="11"/>
        <rFont val="Book Antiqua"/>
        <family val="1"/>
      </rPr>
      <t xml:space="preserve">[The discount shall be proportionately applicable on all the items of all the Schdules of all the Parts i.e.  (PART-A + Part-B+PART-C) </t>
    </r>
    <r>
      <rPr>
        <b/>
        <sz val="11"/>
        <rFont val="Book Antiqua"/>
        <family val="1"/>
      </rPr>
      <t>In Rs.</t>
    </r>
  </si>
  <si>
    <t>AND</t>
  </si>
  <si>
    <r>
      <t>Discount on percent basis on total price quoted by us.</t>
    </r>
    <r>
      <rPr>
        <sz val="11"/>
        <rFont val="Book Antiqua"/>
        <family val="1"/>
      </rPr>
      <t xml:space="preserve"> 
[The discount shall be proportionately applicable on all the items of all the Schdulesof all the Parts i.e. (PART-A + Part-B+PART-C) </t>
    </r>
    <r>
      <rPr>
        <b/>
        <sz val="11"/>
        <rFont val="Book Antiqua"/>
        <family val="1"/>
      </rPr>
      <t>In Percent (%)</t>
    </r>
  </si>
  <si>
    <t>1) Discount is Optional.
2) Bidder may fill any of the above two Indicated Discounts or both the Discounts.
3) Discount(s) offered at Sl. No. 1 to 2 will automatically simultaneously get accounted for in all the Schedules of all the Parts..</t>
  </si>
  <si>
    <t>We hereby offer Multi-package discount as given below:</t>
  </si>
  <si>
    <t>Multi-Package Discount(s) offered at sl. No. 5 will not get automatically accounted for in the respective items of the Schedules. The same shall be worked out saparately for evaluation.</t>
  </si>
  <si>
    <t>Please consider this letter of discount as the integral part of our price bid.</t>
  </si>
  <si>
    <t>Thanking you, we remain,</t>
  </si>
  <si>
    <t>Note:</t>
  </si>
  <si>
    <t xml:space="preserve">1) All the discounts mentioned above shall be applied separately.                                                                                                                                                     </t>
  </si>
  <si>
    <t>2)  Please verify Schedule-5 after filling the above letter of discount.</t>
  </si>
  <si>
    <t>Yours faithfully,</t>
  </si>
  <si>
    <t>Date :</t>
  </si>
  <si>
    <t>Printed Name :</t>
  </si>
  <si>
    <t>Place :</t>
  </si>
  <si>
    <t>Designation :</t>
  </si>
  <si>
    <t>Bid Form 2nd Envelope</t>
  </si>
  <si>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</si>
  <si>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</si>
  <si>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</si>
  <si>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</si>
  <si>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</si>
  <si>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</si>
  <si>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</si>
  <si>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</si>
  <si>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</si>
  <si>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</si>
  <si>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</si>
  <si>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</si>
  <si>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</si>
  <si>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</si>
  <si>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</si>
  <si>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</si>
  <si>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</si>
  <si>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</si>
  <si>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</si>
  <si>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</si>
  <si>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</si>
  <si>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execute the work of  </t>
  </si>
  <si>
    <t xml:space="preserve">under the above-named package in full conformity with the said Bidding Documents for the sum of Rs. </t>
  </si>
  <si>
    <t xml:space="preserve"> or such other sums as may be determined in accordance with the terms and conditions of the Bidding Documents.</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</si>
  <si>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</si>
  <si>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</si>
  <si>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</si>
  <si>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Sch-1</t>
  </si>
  <si>
    <t>Schedule Items</t>
  </si>
  <si>
    <t>Sch-2</t>
  </si>
  <si>
    <t>Non-Schedule Items</t>
  </si>
  <si>
    <t>Sch-3</t>
  </si>
  <si>
    <t>Electrical Items</t>
  </si>
  <si>
    <t>Sch-4</t>
  </si>
  <si>
    <t>GRAND SUMMERY</t>
  </si>
  <si>
    <t>Sch-5 After Discount</t>
  </si>
  <si>
    <t>GRAND SUMMERY after DISCOUNT</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</si>
  <si>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</si>
  <si>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r>
      <t>We declare that, prices quoted by us in the Price Schedules</t>
    </r>
    <r>
      <rPr>
        <sz val="12"/>
        <color indexed="10"/>
        <rFont val="Book Antiqua"/>
        <family val="1"/>
      </rPr>
      <t xml:space="preserve"> shall be FIRM during the execution of Contract and not subject to any Price Adjustment </t>
    </r>
    <r>
      <rPr>
        <sz val="12"/>
        <rFont val="Book Antiqua"/>
        <family val="1"/>
      </rPr>
      <t xml:space="preserve">. </t>
    </r>
  </si>
  <si>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</si>
  <si>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</si>
  <si>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</si>
  <si>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Please provide additional information of the Bidder</t>
  </si>
  <si>
    <t>Business Address                       :</t>
  </si>
  <si>
    <t>Country of Incorporation         :</t>
  </si>
  <si>
    <t>State/Province to be indicated :</t>
  </si>
  <si>
    <t>Name of Principal Officer         :</t>
  </si>
  <si>
    <t>Address of  Principal Officer    :</t>
  </si>
  <si>
    <t>hundred</t>
  </si>
  <si>
    <t>thousand</t>
  </si>
  <si>
    <t>lakh</t>
  </si>
  <si>
    <t>crore</t>
  </si>
  <si>
    <t>zero</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</si>
  <si>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</si>
  <si>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</si>
  <si>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</si>
  <si>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</si>
  <si>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</si>
  <si>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</si>
  <si>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</si>
  <si>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</si>
  <si>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</si>
  <si>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</si>
  <si>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</si>
  <si>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</si>
  <si>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</si>
  <si>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</si>
  <si>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</si>
  <si>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</si>
  <si>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</si>
  <si>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</si>
  <si>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</si>
  <si>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</si>
  <si>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</si>
  <si>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</si>
  <si>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</si>
  <si>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</si>
  <si>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</si>
  <si>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</si>
  <si>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</si>
  <si>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</si>
  <si>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</si>
  <si>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 xml:space="preserve"> thirty</t>
  </si>
  <si>
    <t xml:space="preserve">thirty one </t>
  </si>
  <si>
    <t xml:space="preserve">thirty two </t>
  </si>
  <si>
    <t>thirty three</t>
  </si>
  <si>
    <t>thirty four</t>
  </si>
  <si>
    <t>thirty five</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</si>
  <si>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</si>
  <si>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</si>
  <si>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</si>
  <si>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</si>
  <si>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</si>
  <si>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</si>
  <si>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</si>
  <si>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</si>
  <si>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</si>
  <si>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</si>
  <si>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</si>
  <si>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</si>
  <si>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</si>
  <si>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</si>
  <si>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</si>
  <si>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</si>
  <si>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</si>
  <si>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</si>
  <si>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</si>
  <si>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</si>
  <si>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</si>
  <si>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</si>
  <si>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</si>
  <si>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</si>
  <si>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</si>
  <si>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</si>
  <si>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</si>
  <si>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</si>
  <si>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</si>
  <si>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</si>
  <si>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</si>
  <si>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</si>
  <si>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</si>
  <si>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</si>
  <si>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seventy</t>
  </si>
  <si>
    <t>seventy one</t>
  </si>
  <si>
    <t>seventy two</t>
  </si>
  <si>
    <t>seventy three</t>
  </si>
  <si>
    <t>seventy four</t>
  </si>
  <si>
    <t>seventy five</t>
  </si>
  <si>
    <t>seventy six</t>
  </si>
  <si>
    <t>seventy seven</t>
  </si>
  <si>
    <t>seventy eight</t>
  </si>
  <si>
    <t>seventy nine</t>
  </si>
  <si>
    <t>eighty</t>
  </si>
  <si>
    <t>eighty one</t>
  </si>
  <si>
    <t>eighty two</t>
  </si>
  <si>
    <t>eighty three</t>
  </si>
  <si>
    <t>eighty four</t>
  </si>
  <si>
    <t>eighty five</t>
  </si>
  <si>
    <t>eighty six</t>
  </si>
  <si>
    <t>eighty seven</t>
  </si>
  <si>
    <t>eighty eight</t>
  </si>
  <si>
    <t>eighty nine</t>
  </si>
  <si>
    <t>ninety</t>
  </si>
  <si>
    <t>ninety one</t>
  </si>
  <si>
    <t>ninety two</t>
  </si>
  <si>
    <t>ninety three</t>
  </si>
  <si>
    <t>ninety four</t>
  </si>
  <si>
    <t>ninety five</t>
  </si>
  <si>
    <t>ninety six</t>
  </si>
  <si>
    <t>ninety seven</t>
  </si>
  <si>
    <t>ninety eight</t>
  </si>
  <si>
    <t>ninety nine</t>
  </si>
  <si>
    <t>PART-C</t>
  </si>
  <si>
    <t>TOTAL EXL GST</t>
  </si>
  <si>
    <t>NOT APPLICABLE</t>
  </si>
  <si>
    <t>Total of Non Schedule Items (Part B) EXCLUDING GST</t>
  </si>
  <si>
    <t>Making Temporary Bye-pass Arrangement for HT (33 kV / 11 kV) LT (415 V) lines crossings during stringing of 765 kV Navsari – Padghe D/C line</t>
  </si>
  <si>
    <t xml:space="preserve">Spec. Ref. No.:WR-I/C&amp;M/VRL/NIT-247/I-3815-2024/RFX-5002004081    </t>
  </si>
  <si>
    <t>Mob No</t>
  </si>
  <si>
    <t>E mail</t>
  </si>
  <si>
    <t>3</t>
  </si>
  <si>
    <t>NS-3</t>
  </si>
  <si>
    <t>NS-4</t>
  </si>
  <si>
    <t>NS-5</t>
  </si>
  <si>
    <t>NS-6</t>
  </si>
  <si>
    <t>Making 33 kV Double Cut-point - cable laying, termination, erection of stays for temporary bye-pass arrangement</t>
  </si>
  <si>
    <t>Number of bye-pass lines</t>
  </si>
  <si>
    <t>Making 11 kV Double Cut-point - cable laying, termination, erection of stays for temporary bye-pass arrangement</t>
  </si>
  <si>
    <t>Making 415 V LT line Double Cut-point - cable laying, termination, erection of stays for temporary bye-pass arrangement</t>
  </si>
  <si>
    <t>Restoration of 33 kV line and mobilization of cable to another site after completion of stringing work</t>
  </si>
  <si>
    <t>Restoration of 415 V LT line and mobilization of cable to another site after completion of stringing work</t>
  </si>
  <si>
    <t>Restoration of 11 kV line and mobilization of cable to another site after completion of stringing 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</si>
</sst>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3" formatCode="_(* #,##0.00_);_(* \(#,##0.00\);_(* &quot;-&quot;??_);_(@_)"/>
    <numFmt numFmtId="164" formatCode="_ &quot;₹&quot;\ * #,##0.00_ ;_ &quot;₹&quot;\ * \-#,##0.00_ ;_ &quot;₹&quot;\ * &quot;-&quot;??_ ;_ @_ "/>
    <numFmt numFmtId="165" formatCode="_ * #,##0.00_ ;_ * \-#,##0.00_ ;_ * &quot;-&quot;??_ ;_ @_ "/>
    <numFmt numFmtId="166" formatCode="_-* #,##0.00_-;\-* #,##0.00_-;_-* &quot;-&quot;??_-;_-@_-"/>
    <numFmt numFmtId="167" formatCode="0.0"/>
    <numFmt numFmtId="168" formatCode="0.000"/>
    <numFmt numFmtId="169" formatCode="#,##0.0"/>
    <numFmt numFmtId="170" formatCode="0.00_)"/>
    <numFmt numFmtId="171" formatCode="_-&quot;£&quot;* #,##0.00_-;\-&quot;£&quot;* #,##0.00_-;_-&quot;£&quot;* &quot;-&quot;??_-;_-@_-"/>
    <numFmt numFmtId="172" formatCode="&quot;\&quot;#,##0.00;[Red]\-&quot;\&quot;#,##0.00"/>
    <numFmt numFmtId="173" formatCode="#,##0.000_);\(#,##0.000\)"/>
    <numFmt numFmtId="174" formatCode="0.0_)"/>
    <numFmt numFmtId="175" formatCode=";;"/>
    <numFmt numFmtId="176" formatCode="&quot; &quot;@"/>
    <numFmt numFmtId="177" formatCode="[$-409]dd\-mmm\-yy;@"/>
    <numFmt numFmtId="178" formatCode="_(* #,##0_);_(* \(#,##0\);_(* &quot;-&quot;??_);_(@_)"/>
    <numFmt numFmtId="179" formatCode="0.000000%"/>
    <numFmt numFmtId="180" formatCode="0.0000000000%"/>
    <numFmt numFmtId="181" formatCode="[$-409]d\-mmm\-yy;@"/>
    <numFmt numFmtId="182" formatCode="0.00;[Red]0.00"/>
    <numFmt numFmtId="183" formatCode="0;[Red]0"/>
    <numFmt numFmtId="184" formatCode="0.000;[Red]0.000"/>
  </numFmts>
  <fonts count="87">
    <font>
      <sz val="11"/>
      <name val="Book Antiqua"/>
      <family val="1"/>
    </font>
    <font>
      <sz val="11"/>
      <color theme="1"/>
      <name val="Calibri"/>
      <family val="2"/>
      <scheme val="minor"/>
    </font>
    <font>
      <sz val="10"/>
      <name val="Arial"/>
      <family val="2"/>
    </font>
    <font>
      <sz val="8"/>
      <name val="Arial"/>
      <family val="2"/>
    </font>
    <font>
      <b/>
      <sz val="12"/>
      <name val="Arial"/>
      <family val="2"/>
    </font>
    <font>
      <sz val="12"/>
      <name val="Book Antiqua"/>
      <family val="1"/>
    </font>
    <font>
      <b/>
      <sz val="12"/>
      <name val="Book Antiqua"/>
      <family val="1"/>
    </font>
    <font>
      <sz val="14"/>
      <name val="AngsanaUPC"/>
      <family val="1"/>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b/>
      <sz val="11"/>
      <name val="Book Antiqua"/>
      <family val="1"/>
    </font>
    <font>
      <sz val="11"/>
      <name val="Book Antiqua"/>
      <family val="1"/>
    </font>
    <font>
      <sz val="10"/>
      <name val="Book Antiqua"/>
      <family val="1"/>
    </font>
    <font>
      <sz val="12"/>
      <name val="Arial"/>
      <family val="2"/>
    </font>
    <font>
      <b/>
      <sz val="16"/>
      <color indexed="12"/>
      <name val="Book Antiqua"/>
      <family val="1"/>
    </font>
    <font>
      <b/>
      <sz val="10"/>
      <name val="Book Antiqua"/>
      <family val="1"/>
    </font>
    <font>
      <sz val="11"/>
      <color indexed="12"/>
      <name val="Book Antiqua"/>
      <family val="1"/>
    </font>
    <font>
      <b/>
      <sz val="16"/>
      <color indexed="12"/>
      <name val="Arial"/>
      <family val="2"/>
    </font>
    <font>
      <b/>
      <sz val="11"/>
      <color indexed="9"/>
      <name val="Book Antiqua"/>
      <family val="1"/>
    </font>
    <font>
      <sz val="12"/>
      <name val="Times New Roman"/>
      <family val="1"/>
    </font>
    <font>
      <sz val="11"/>
      <name val="Book Antiqua"/>
      <family val="1"/>
    </font>
    <font>
      <b/>
      <sz val="11"/>
      <color indexed="10"/>
      <name val="Book Antiqua"/>
      <family val="1"/>
    </font>
    <font>
      <sz val="8"/>
      <name val="Book Antiqua"/>
      <family val="1"/>
    </font>
    <font>
      <b/>
      <sz val="14"/>
      <color indexed="9"/>
      <name val="Book Antiqua"/>
      <family val="1"/>
    </font>
    <font>
      <sz val="11"/>
      <color indexed="9"/>
      <name val="Book Antiqua"/>
      <family val="1"/>
    </font>
    <font>
      <sz val="10"/>
      <name val="Book Antiqua"/>
      <family val="1"/>
    </font>
    <font>
      <sz val="8"/>
      <name val="Book Antiqua"/>
      <family val="1"/>
    </font>
    <font>
      <sz val="10"/>
      <name val="Arial"/>
      <family val="2"/>
    </font>
    <font>
      <b/>
      <sz val="12"/>
      <name val="Arial"/>
      <family val="2"/>
    </font>
    <font>
      <sz val="11"/>
      <name val="Arial"/>
      <family val="2"/>
    </font>
    <font>
      <sz val="11"/>
      <name val="Book Antiqua"/>
      <family val="1"/>
    </font>
    <font>
      <b/>
      <sz val="11"/>
      <color indexed="12"/>
      <name val="Book Antiqua"/>
      <family val="1"/>
    </font>
    <font>
      <sz val="1"/>
      <color indexed="9"/>
      <name val="Book Antiqua"/>
      <family val="1"/>
    </font>
    <font>
      <b/>
      <sz val="12"/>
      <color indexed="20"/>
      <name val="Book Antiqua"/>
      <family val="1"/>
    </font>
    <font>
      <sz val="10"/>
      <color indexed="9"/>
      <name val="Book Antiqua"/>
      <family val="1"/>
    </font>
    <font>
      <sz val="11"/>
      <name val="Book Antiqua"/>
      <family val="1"/>
    </font>
    <font>
      <b/>
      <vertAlign val="superscript"/>
      <sz val="12"/>
      <name val="Book Antiqua"/>
      <family val="1"/>
    </font>
    <font>
      <b/>
      <sz val="11"/>
      <name val="Cambria"/>
      <family val="1"/>
    </font>
    <font>
      <b/>
      <sz val="12"/>
      <name val="Cambria"/>
      <family val="1"/>
    </font>
    <font>
      <sz val="11"/>
      <name val="Cambria"/>
      <family val="1"/>
    </font>
    <font>
      <sz val="10"/>
      <name val="Cambria"/>
      <family val="1"/>
    </font>
    <font>
      <sz val="11"/>
      <name val="Century Gothic"/>
      <family val="2"/>
    </font>
    <font>
      <b/>
      <sz val="20"/>
      <name val="Book Antiqua"/>
      <family val="1"/>
    </font>
    <font>
      <b/>
      <sz val="10"/>
      <name val="Cambria"/>
      <family val="1"/>
    </font>
    <font>
      <b/>
      <sz val="11"/>
      <name val="Times New Roman"/>
      <family val="1"/>
    </font>
    <font>
      <sz val="12"/>
      <color indexed="10"/>
      <name val="Book Antiqua"/>
      <family val="1"/>
    </font>
    <font>
      <b/>
      <sz val="14"/>
      <name val="Book Antiqua"/>
      <family val="1"/>
    </font>
    <font>
      <b/>
      <sz val="14"/>
      <color indexed="8"/>
      <name val="Book Antiqua"/>
      <family val="1"/>
    </font>
    <font>
      <b/>
      <u/>
      <sz val="14"/>
      <name val="Book Antiqua"/>
      <family val="1"/>
    </font>
    <font>
      <sz val="11"/>
      <color indexed="8"/>
      <name val="Calibri"/>
      <family val="2"/>
      <charset val="1"/>
    </font>
    <font>
      <b/>
      <sz val="11"/>
      <color indexed="8"/>
      <name val="Book Antiqua"/>
      <family val="1"/>
    </font>
    <font>
      <b/>
      <sz val="14"/>
      <color indexed="12"/>
      <name val="Book Antiqua"/>
      <family val="1"/>
    </font>
    <font>
      <b/>
      <sz val="12"/>
      <color indexed="9"/>
      <name val="Book Antiqua"/>
      <family val="1"/>
    </font>
    <font>
      <sz val="11"/>
      <color theme="1"/>
      <name val="Calibri"/>
      <family val="2"/>
      <scheme val="minor"/>
    </font>
    <font>
      <sz val="11"/>
      <color rgb="FF000000"/>
      <name val="Calibri"/>
      <family val="2"/>
      <scheme val="minor"/>
    </font>
    <font>
      <sz val="10"/>
      <color theme="0"/>
      <name val="Book Antiqua"/>
      <family val="1"/>
    </font>
    <font>
      <sz val="12"/>
      <color theme="1"/>
      <name val="Times New Roman"/>
      <family val="1"/>
    </font>
    <font>
      <b/>
      <sz val="12"/>
      <color theme="1"/>
      <name val="Times New Roman"/>
      <family val="1"/>
    </font>
    <font>
      <sz val="11"/>
      <color theme="1"/>
      <name val="Book Antiqua"/>
      <family val="1"/>
    </font>
    <font>
      <b/>
      <sz val="11"/>
      <color rgb="FFFF0000"/>
      <name val="Book Antiqua"/>
      <family val="1"/>
    </font>
    <font>
      <b/>
      <sz val="14"/>
      <color theme="1"/>
      <name val="Book Antiqua"/>
      <family val="1"/>
    </font>
    <font>
      <sz val="11"/>
      <color rgb="FFFF0000"/>
      <name val="Cambria"/>
      <family val="1"/>
    </font>
    <font>
      <b/>
      <sz val="12"/>
      <color rgb="FF0000FF"/>
      <name val="Book Antiqua"/>
      <family val="1"/>
    </font>
    <font>
      <sz val="12"/>
      <color theme="1"/>
      <name val="Book Antiqua"/>
      <family val="1"/>
    </font>
    <font>
      <b/>
      <sz val="9"/>
      <name val="Book Antiqua"/>
      <family val="1"/>
    </font>
    <font>
      <b/>
      <sz val="8"/>
      <name val="Book Antiqua"/>
      <family val="1"/>
    </font>
    <font>
      <b/>
      <sz val="11"/>
      <color theme="1"/>
      <name val="Cambria"/>
      <family val="1"/>
    </font>
    <font>
      <sz val="11"/>
      <color theme="1"/>
      <name val="Cambria"/>
      <family val="1"/>
    </font>
    <font>
      <b/>
      <sz val="12"/>
      <color theme="1"/>
      <name val="Book Antiqua"/>
      <family val="1"/>
    </font>
    <font>
      <b/>
      <sz val="12"/>
      <name val="Calibri"/>
      <family val="2"/>
      <scheme val="minor"/>
    </font>
    <font>
      <sz val="11"/>
      <color rgb="FF9C0006"/>
      <name val="Calibri"/>
      <family val="2"/>
      <scheme val="minor"/>
    </font>
    <font>
      <sz val="9"/>
      <name val="Book Antiqua"/>
      <family val="1"/>
    </font>
    <font>
      <sz val="9"/>
      <color theme="1"/>
      <name val="Calibri"/>
      <family val="2"/>
      <scheme val="minor"/>
    </font>
    <font>
      <b/>
      <sz val="9"/>
      <color theme="1"/>
      <name val="Calibri"/>
      <family val="2"/>
      <scheme val="minor"/>
    </font>
    <font>
      <sz val="11"/>
      <name val="Calibri"/>
      <family val="2"/>
      <scheme val="minor"/>
    </font>
    <font>
      <b/>
      <sz val="11"/>
      <color rgb="FFC00000"/>
      <name val="Cambria"/>
      <family val="1"/>
    </font>
    <font>
      <sz val="11"/>
      <color rgb="FFC00000"/>
      <name val="Cambria"/>
      <family val="1"/>
    </font>
    <font>
      <b/>
      <sz val="11"/>
      <color rgb="FFFF0000"/>
      <name val="Cambria"/>
      <family val="1"/>
    </font>
    <font>
      <b/>
      <sz val="11"/>
      <color rgb="FF7030A0"/>
      <name val="Cambria"/>
      <family val="1"/>
    </font>
    <font>
      <sz val="11"/>
      <color rgb="FF000000"/>
      <name val="Times New Roman"/>
      <family val="1"/>
    </font>
    <font>
      <sz val="9"/>
      <color rgb="FF000000"/>
      <name val="Times New Roman"/>
      <family val="1"/>
    </font>
    <font>
      <sz val="12"/>
      <color rgb="FF000000"/>
      <name val="Times New Roman"/>
      <family val="1"/>
    </font>
  </fonts>
  <fills count="14">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12"/>
        <bgColor indexed="64"/>
      </patternFill>
    </fill>
    <fill>
      <patternFill patternType="solid">
        <fgColor indexed="43"/>
        <bgColor indexed="64"/>
      </patternFill>
    </fill>
    <fill>
      <patternFill patternType="solid">
        <fgColor indexed="22"/>
        <bgColor indexed="64"/>
      </patternFill>
    </fill>
    <fill>
      <patternFill patternType="solid">
        <fgColor indexed="45"/>
        <bgColor indexed="64"/>
      </patternFill>
    </fill>
    <fill>
      <patternFill patternType="solid">
        <fgColor rgb="FFCCFFCC"/>
        <bgColor indexed="64"/>
      </patternFill>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C7CE"/>
      </patternFill>
    </fill>
    <fill>
      <patternFill patternType="solid">
        <fgColor theme="9" tint="0.79998168889431442"/>
        <bgColor indexed="64"/>
      </patternFill>
    </fill>
  </fills>
  <borders count="39">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right style="thin">
        <color indexed="64"/>
      </right>
      <top style="thin">
        <color indexed="64"/>
      </top>
      <bottom/>
      <diagonal/>
    </border>
    <border>
      <left/>
      <right/>
      <top/>
      <bottom style="hair">
        <color indexed="64"/>
      </bottom>
      <diagonal/>
    </border>
  </borders>
  <cellStyleXfs count="54">
    <xf numFmtId="0" fontId="0" fillId="0" borderId="0"/>
    <xf numFmtId="9" fontId="7" fillId="0" borderId="0"/>
    <xf numFmtId="171" fontId="2" fillId="0" borderId="0" applyFont="0" applyFill="0" applyBorder="0" applyAlignment="0" applyProtection="0"/>
    <xf numFmtId="174" fontId="2" fillId="0" borderId="0" applyFont="0" applyFill="0" applyBorder="0" applyAlignment="0" applyProtection="0"/>
    <xf numFmtId="173" fontId="2" fillId="0" borderId="0" applyFont="0" applyFill="0" applyBorder="0" applyAlignment="0" applyProtection="0"/>
    <xf numFmtId="175" fontId="2" fillId="0" borderId="0" applyFont="0" applyFill="0" applyBorder="0" applyAlignment="0" applyProtection="0"/>
    <xf numFmtId="0" fontId="8" fillId="0" borderId="0"/>
    <xf numFmtId="43" fontId="2" fillId="0" borderId="0" applyFont="0" applyFill="0" applyBorder="0" applyAlignment="0" applyProtection="0"/>
    <xf numFmtId="172"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172" fontId="2" fillId="0" borderId="0"/>
    <xf numFmtId="43" fontId="32" fillId="0" borderId="0" applyFont="0" applyFill="0" applyBorder="0" applyAlignment="0" applyProtection="0"/>
    <xf numFmtId="166" fontId="58" fillId="0" borderId="0" applyFont="0" applyFill="0" applyBorder="0" applyAlignment="0" applyProtection="0"/>
    <xf numFmtId="0" fontId="54" fillId="0" borderId="0"/>
    <xf numFmtId="169" fontId="9" fillId="0" borderId="1">
      <alignment horizontal="right"/>
    </xf>
    <xf numFmtId="0" fontId="4" fillId="0" borderId="2" applyNumberFormat="0" applyAlignment="0" applyProtection="0">
      <alignment horizontal="left" vertical="center"/>
    </xf>
    <xf numFmtId="0" fontId="4" fillId="0" borderId="3">
      <alignment horizontal="left" vertical="center"/>
    </xf>
    <xf numFmtId="0" fontId="10" fillId="0" borderId="0" applyNumberFormat="0" applyFill="0" applyBorder="0" applyAlignment="0" applyProtection="0">
      <alignment vertical="top"/>
      <protection locked="0"/>
    </xf>
    <xf numFmtId="37" fontId="11" fillId="0" borderId="0"/>
    <xf numFmtId="168" fontId="2" fillId="0" borderId="0"/>
    <xf numFmtId="0" fontId="32" fillId="0" borderId="0"/>
    <xf numFmtId="0" fontId="32" fillId="0" borderId="0"/>
    <xf numFmtId="0" fontId="32" fillId="0" borderId="0"/>
    <xf numFmtId="0" fontId="58" fillId="0" borderId="0"/>
    <xf numFmtId="0" fontId="32" fillId="0" borderId="0"/>
    <xf numFmtId="0" fontId="32" fillId="0" borderId="0"/>
    <xf numFmtId="0" fontId="59" fillId="0" borderId="0"/>
    <xf numFmtId="0" fontId="30" fillId="0" borderId="0"/>
    <xf numFmtId="0" fontId="16" fillId="0" borderId="0"/>
    <xf numFmtId="0" fontId="30" fillId="0" borderId="0"/>
    <xf numFmtId="0" fontId="16" fillId="0" borderId="0" applyNumberFormat="0" applyFill="0" applyBorder="0" applyProtection="0">
      <alignment vertical="top"/>
    </xf>
    <xf numFmtId="0" fontId="2" fillId="0" borderId="0" applyNumberFormat="0" applyFont="0" applyFill="0" applyBorder="0" applyAlignment="0" applyProtection="0">
      <alignment vertical="top"/>
    </xf>
    <xf numFmtId="0" fontId="2" fillId="0" borderId="0" applyNumberFormat="0" applyFont="0" applyFill="0" applyBorder="0" applyAlignment="0" applyProtection="0">
      <alignment vertical="top"/>
    </xf>
    <xf numFmtId="0" fontId="2" fillId="0" borderId="0"/>
    <xf numFmtId="0" fontId="16" fillId="0" borderId="0"/>
    <xf numFmtId="0" fontId="16" fillId="0" borderId="0"/>
    <xf numFmtId="0" fontId="2" fillId="0" borderId="0"/>
    <xf numFmtId="0" fontId="2" fillId="0" borderId="0" applyNumberFormat="0" applyFont="0" applyFill="0" applyBorder="0" applyAlignment="0" applyProtection="0">
      <alignment vertical="top"/>
    </xf>
    <xf numFmtId="9" fontId="2" fillId="0" borderId="0" applyFont="0" applyFill="0" applyBorder="0" applyAlignment="0" applyProtection="0"/>
    <xf numFmtId="0" fontId="12" fillId="0" borderId="0" applyFont="0"/>
    <xf numFmtId="0" fontId="13" fillId="0" borderId="0" applyNumberFormat="0" applyFill="0" applyBorder="0" applyAlignment="0" applyProtection="0">
      <alignment vertical="top"/>
      <protection locked="0"/>
    </xf>
    <xf numFmtId="0" fontId="14" fillId="0" borderId="0"/>
    <xf numFmtId="0" fontId="1" fillId="0" borderId="0"/>
    <xf numFmtId="165" fontId="1" fillId="0" borderId="0" applyFont="0" applyFill="0" applyBorder="0" applyAlignment="0" applyProtection="0"/>
    <xf numFmtId="164" fontId="1" fillId="0" borderId="0" applyFont="0" applyFill="0" applyBorder="0" applyAlignment="0" applyProtection="0"/>
    <xf numFmtId="0" fontId="2" fillId="0" borderId="0"/>
    <xf numFmtId="165" fontId="2" fillId="0" borderId="0" applyFont="0" applyFill="0" applyBorder="0" applyAlignment="0" applyProtection="0"/>
    <xf numFmtId="0" fontId="54" fillId="0" borderId="0"/>
    <xf numFmtId="0" fontId="75" fillId="12" borderId="0" applyNumberFormat="0" applyBorder="0" applyAlignment="0" applyProtection="0"/>
  </cellStyleXfs>
  <cellXfs count="600">
    <xf numFmtId="0" fontId="0" fillId="0" borderId="0" xfId="0"/>
    <xf numFmtId="0" fontId="16" fillId="0" borderId="0" xfId="0" applyFont="1" applyAlignment="1">
      <alignment vertical="center"/>
    </xf>
    <xf numFmtId="0" fontId="16" fillId="0" borderId="0" xfId="0" applyFont="1" applyAlignment="1">
      <alignment horizontal="left" vertical="center"/>
    </xf>
    <xf numFmtId="0" fontId="16" fillId="0" borderId="0" xfId="0" applyFont="1" applyAlignment="1">
      <alignment horizontal="center" vertical="center"/>
    </xf>
    <xf numFmtId="0" fontId="15" fillId="0" borderId="4" xfId="0" applyFont="1" applyBorder="1" applyAlignment="1">
      <alignment vertical="center"/>
    </xf>
    <xf numFmtId="0" fontId="15" fillId="0" borderId="4" xfId="0" applyFont="1" applyBorder="1" applyAlignment="1">
      <alignment horizontal="right" vertical="center"/>
    </xf>
    <xf numFmtId="0" fontId="16" fillId="0" borderId="0" xfId="0" applyFont="1" applyAlignment="1">
      <alignment horizontal="justify" vertical="center"/>
    </xf>
    <xf numFmtId="0" fontId="17" fillId="0" borderId="0" xfId="38" applyFont="1" applyAlignment="1" applyProtection="1">
      <alignment vertical="center"/>
      <protection hidden="1"/>
    </xf>
    <xf numFmtId="0" fontId="4" fillId="0" borderId="0" xfId="38" applyFont="1" applyAlignment="1" applyProtection="1">
      <alignment vertical="center"/>
      <protection hidden="1"/>
    </xf>
    <xf numFmtId="0" fontId="18" fillId="0" borderId="0" xfId="38" applyFont="1" applyAlignment="1" applyProtection="1">
      <alignment vertical="center"/>
      <protection hidden="1"/>
    </xf>
    <xf numFmtId="0" fontId="18" fillId="0" borderId="0" xfId="38" applyFont="1" applyProtection="1">
      <protection hidden="1"/>
    </xf>
    <xf numFmtId="0" fontId="2" fillId="0" borderId="0" xfId="38" applyProtection="1">
      <protection hidden="1"/>
    </xf>
    <xf numFmtId="0" fontId="5" fillId="0" borderId="0" xfId="38" applyFont="1" applyAlignment="1" applyProtection="1">
      <alignment vertical="center"/>
      <protection hidden="1"/>
    </xf>
    <xf numFmtId="0" fontId="5" fillId="0" borderId="5" xfId="38" applyFont="1" applyBorder="1" applyAlignment="1" applyProtection="1">
      <alignment vertical="center"/>
      <protection hidden="1"/>
    </xf>
    <xf numFmtId="0" fontId="5" fillId="0" borderId="6" xfId="38" applyFont="1" applyBorder="1" applyAlignment="1" applyProtection="1">
      <alignment vertical="center"/>
      <protection hidden="1"/>
    </xf>
    <xf numFmtId="0" fontId="2" fillId="0" borderId="0" xfId="38"/>
    <xf numFmtId="0" fontId="5" fillId="0" borderId="7" xfId="38" applyFont="1" applyBorder="1" applyAlignment="1" applyProtection="1">
      <alignment vertical="center"/>
      <protection hidden="1"/>
    </xf>
    <xf numFmtId="0" fontId="20" fillId="0" borderId="6" xfId="38" applyFont="1" applyBorder="1" applyAlignment="1" applyProtection="1">
      <alignment vertical="center"/>
      <protection hidden="1"/>
    </xf>
    <xf numFmtId="0" fontId="2" fillId="0" borderId="0" xfId="38" applyAlignment="1" applyProtection="1">
      <alignment vertical="center"/>
      <protection hidden="1"/>
    </xf>
    <xf numFmtId="0" fontId="17" fillId="0" borderId="6" xfId="38" applyFont="1" applyBorder="1" applyAlignment="1" applyProtection="1">
      <alignment vertical="center"/>
      <protection hidden="1"/>
    </xf>
    <xf numFmtId="0" fontId="22" fillId="0" borderId="5" xfId="38" applyFont="1" applyBorder="1" applyAlignment="1" applyProtection="1">
      <alignment vertical="center"/>
      <protection hidden="1"/>
    </xf>
    <xf numFmtId="0" fontId="22" fillId="0" borderId="0" xfId="38" applyFont="1" applyAlignment="1" applyProtection="1">
      <alignment vertical="center"/>
      <protection hidden="1"/>
    </xf>
    <xf numFmtId="0" fontId="17" fillId="0" borderId="7" xfId="38" applyFont="1" applyBorder="1" applyAlignment="1" applyProtection="1">
      <alignment vertical="center"/>
      <protection hidden="1"/>
    </xf>
    <xf numFmtId="0" fontId="5" fillId="0" borderId="8" xfId="38" applyFont="1" applyBorder="1" applyAlignment="1" applyProtection="1">
      <alignment vertical="center"/>
      <protection hidden="1"/>
    </xf>
    <xf numFmtId="0" fontId="15" fillId="0" borderId="0" xfId="39" applyFont="1" applyAlignment="1" applyProtection="1">
      <alignment vertical="center"/>
      <protection hidden="1"/>
    </xf>
    <xf numFmtId="0" fontId="16" fillId="0" borderId="0" xfId="39" applyAlignment="1" applyProtection="1">
      <alignment vertical="center"/>
      <protection hidden="1"/>
    </xf>
    <xf numFmtId="0" fontId="15" fillId="0" borderId="0" xfId="39" applyFont="1" applyAlignment="1" applyProtection="1">
      <alignment vertical="top"/>
      <protection hidden="1"/>
    </xf>
    <xf numFmtId="0" fontId="16" fillId="0" borderId="0" xfId="0" applyFont="1" applyAlignment="1" applyProtection="1">
      <alignment vertical="center"/>
      <protection hidden="1"/>
    </xf>
    <xf numFmtId="0" fontId="15" fillId="0" borderId="0" xfId="0" applyFont="1" applyAlignment="1">
      <alignment horizontal="justify" vertical="center"/>
    </xf>
    <xf numFmtId="0" fontId="15" fillId="0" borderId="0" xfId="0" applyFont="1" applyAlignment="1">
      <alignment horizontal="right" vertical="center"/>
    </xf>
    <xf numFmtId="0" fontId="16" fillId="0" borderId="0" xfId="0" applyFont="1" applyAlignment="1">
      <alignment horizontal="right" vertical="center"/>
    </xf>
    <xf numFmtId="0" fontId="5" fillId="0" borderId="0" xfId="38" applyFont="1" applyAlignment="1" applyProtection="1">
      <alignment vertical="top"/>
      <protection hidden="1"/>
    </xf>
    <xf numFmtId="0" fontId="15" fillId="0" borderId="0" xfId="38" applyFont="1" applyAlignment="1" applyProtection="1">
      <alignment vertical="center"/>
      <protection hidden="1"/>
    </xf>
    <xf numFmtId="0" fontId="16" fillId="0" borderId="0" xfId="38" applyFont="1" applyAlignment="1" applyProtection="1">
      <alignment vertical="center"/>
      <protection hidden="1"/>
    </xf>
    <xf numFmtId="0" fontId="15" fillId="0" borderId="0" xfId="41" applyFont="1" applyAlignment="1" applyProtection="1">
      <alignment vertical="top"/>
      <protection hidden="1"/>
    </xf>
    <xf numFmtId="0" fontId="16" fillId="0" borderId="0" xfId="38" applyFont="1" applyAlignment="1" applyProtection="1">
      <alignment vertical="top"/>
      <protection hidden="1"/>
    </xf>
    <xf numFmtId="0" fontId="16" fillId="0" borderId="0" xfId="38" applyFont="1" applyAlignment="1" applyProtection="1">
      <alignment horizontal="right" vertical="center"/>
      <protection hidden="1"/>
    </xf>
    <xf numFmtId="0" fontId="6" fillId="0" borderId="0" xfId="38" applyFont="1" applyAlignment="1" applyProtection="1">
      <alignment horizontal="center" vertical="top"/>
      <protection hidden="1"/>
    </xf>
    <xf numFmtId="0" fontId="15" fillId="0" borderId="4" xfId="38" applyFont="1" applyBorder="1" applyAlignment="1" applyProtection="1">
      <alignment vertical="top"/>
      <protection hidden="1"/>
    </xf>
    <xf numFmtId="0" fontId="15" fillId="0" borderId="9" xfId="38" applyFont="1" applyBorder="1" applyAlignment="1" applyProtection="1">
      <alignment horizontal="justify" vertical="top" wrapText="1"/>
      <protection hidden="1"/>
    </xf>
    <xf numFmtId="0" fontId="15" fillId="0" borderId="9" xfId="38" applyFont="1" applyBorder="1" applyAlignment="1" applyProtection="1">
      <alignment horizontal="right" vertical="center" wrapText="1" indent="5"/>
      <protection hidden="1"/>
    </xf>
    <xf numFmtId="0" fontId="16" fillId="0" borderId="10" xfId="38" applyFont="1" applyBorder="1" applyAlignment="1" applyProtection="1">
      <alignment horizontal="center" vertical="center"/>
      <protection hidden="1"/>
    </xf>
    <xf numFmtId="0" fontId="16" fillId="0" borderId="0" xfId="38" applyFont="1" applyAlignment="1" applyProtection="1">
      <alignment horizontal="left" vertical="center"/>
      <protection hidden="1"/>
    </xf>
    <xf numFmtId="0" fontId="5" fillId="0" borderId="0" xfId="38" applyFont="1" applyAlignment="1" applyProtection="1">
      <alignment horizontal="right"/>
      <protection hidden="1"/>
    </xf>
    <xf numFmtId="0" fontId="15" fillId="0" borderId="4" xfId="0" applyFont="1" applyBorder="1" applyAlignment="1">
      <alignment horizontal="justify" vertical="center"/>
    </xf>
    <xf numFmtId="0" fontId="16" fillId="0" borderId="0" xfId="0" applyFont="1" applyAlignment="1" applyProtection="1">
      <alignment horizontal="left" vertical="center" indent="1"/>
      <protection hidden="1"/>
    </xf>
    <xf numFmtId="0" fontId="16" fillId="0" borderId="0" xfId="38" applyFont="1" applyAlignment="1" applyProtection="1">
      <alignment horizontal="left" vertical="center" indent="1"/>
      <protection hidden="1"/>
    </xf>
    <xf numFmtId="0" fontId="16" fillId="0" borderId="0" xfId="0" applyFont="1" applyAlignment="1" applyProtection="1">
      <alignment horizontal="left" vertical="center"/>
      <protection hidden="1"/>
    </xf>
    <xf numFmtId="0" fontId="16" fillId="0" borderId="0" xfId="39" applyAlignment="1" applyProtection="1">
      <alignment horizontal="left" vertical="center"/>
      <protection hidden="1"/>
    </xf>
    <xf numFmtId="4" fontId="15" fillId="0" borderId="9" xfId="38" applyNumberFormat="1" applyFont="1" applyBorder="1" applyAlignment="1" applyProtection="1">
      <alignment vertical="center"/>
      <protection hidden="1"/>
    </xf>
    <xf numFmtId="0" fontId="16" fillId="0" borderId="0" xfId="38" applyFont="1" applyAlignment="1" applyProtection="1">
      <alignment horizontal="center" vertical="center"/>
      <protection hidden="1"/>
    </xf>
    <xf numFmtId="0" fontId="15" fillId="0" borderId="0" xfId="38" applyFont="1" applyAlignment="1" applyProtection="1">
      <alignment horizontal="left" vertical="center" wrapText="1"/>
      <protection hidden="1"/>
    </xf>
    <xf numFmtId="0" fontId="15" fillId="0" borderId="0" xfId="38" applyFont="1" applyAlignment="1" applyProtection="1">
      <alignment horizontal="right" vertical="center" wrapText="1"/>
      <protection hidden="1"/>
    </xf>
    <xf numFmtId="0" fontId="0" fillId="0" borderId="0" xfId="0" applyProtection="1">
      <protection hidden="1"/>
    </xf>
    <xf numFmtId="0" fontId="15" fillId="0" borderId="4" xfId="0" applyFont="1" applyBorder="1" applyAlignment="1" applyProtection="1">
      <alignment horizontal="left" vertical="center"/>
      <protection hidden="1"/>
    </xf>
    <xf numFmtId="0" fontId="15" fillId="0" borderId="4" xfId="0" applyFont="1" applyBorder="1" applyAlignment="1" applyProtection="1">
      <alignment horizontal="justify" vertical="center"/>
      <protection hidden="1"/>
    </xf>
    <xf numFmtId="0" fontId="15" fillId="0" borderId="4" xfId="0" applyFont="1" applyBorder="1" applyAlignment="1" applyProtection="1">
      <alignment horizontal="center" vertical="center"/>
      <protection hidden="1"/>
    </xf>
    <xf numFmtId="0" fontId="15" fillId="0" borderId="4" xfId="0" applyFont="1" applyBorder="1" applyAlignment="1" applyProtection="1">
      <alignment vertical="center"/>
      <protection hidden="1"/>
    </xf>
    <xf numFmtId="0" fontId="15" fillId="0" borderId="4" xfId="0" applyFont="1" applyBorder="1" applyAlignment="1" applyProtection="1">
      <alignment horizontal="right" vertical="center"/>
      <protection hidden="1"/>
    </xf>
    <xf numFmtId="0" fontId="2" fillId="0" borderId="0" xfId="37" applyNumberFormat="1" applyFont="1" applyFill="1" applyBorder="1" applyAlignment="1" applyProtection="1">
      <alignment vertical="top"/>
      <protection hidden="1"/>
    </xf>
    <xf numFmtId="0" fontId="16" fillId="0" borderId="0" xfId="0" applyFont="1" applyAlignment="1" applyProtection="1">
      <alignment horizontal="justify" vertical="center"/>
      <protection hidden="1"/>
    </xf>
    <xf numFmtId="0" fontId="16" fillId="0" borderId="0" xfId="0" applyFont="1" applyAlignment="1" applyProtection="1">
      <alignment horizontal="center" vertical="center"/>
      <protection hidden="1"/>
    </xf>
    <xf numFmtId="0" fontId="16" fillId="0" borderId="0" xfId="35" applyNumberFormat="1" applyFill="1" applyBorder="1" applyAlignment="1" applyProtection="1">
      <alignment vertical="center"/>
      <protection hidden="1"/>
    </xf>
    <xf numFmtId="0" fontId="16" fillId="0" borderId="0" xfId="35" applyNumberFormat="1" applyFill="1" applyBorder="1" applyAlignment="1" applyProtection="1">
      <alignment vertical="center" wrapText="1"/>
      <protection hidden="1"/>
    </xf>
    <xf numFmtId="0" fontId="15" fillId="0" borderId="0" xfId="0" applyFont="1" applyAlignment="1" applyProtection="1">
      <alignment horizontal="justify" vertical="center"/>
      <protection hidden="1"/>
    </xf>
    <xf numFmtId="0" fontId="15" fillId="0" borderId="0" xfId="0" applyFont="1" applyAlignment="1" applyProtection="1">
      <alignment horizontal="right" vertical="center"/>
      <protection hidden="1"/>
    </xf>
    <xf numFmtId="0" fontId="16" fillId="0" borderId="0" xfId="0" applyFont="1" applyAlignment="1" applyProtection="1">
      <alignment horizontal="right" vertical="center"/>
      <protection hidden="1"/>
    </xf>
    <xf numFmtId="0" fontId="15" fillId="0" borderId="0" xfId="0" applyFont="1" applyAlignment="1">
      <alignment horizontal="left" vertical="center" indent="1"/>
    </xf>
    <xf numFmtId="0" fontId="15" fillId="0" borderId="4" xfId="32" applyFont="1" applyBorder="1" applyAlignment="1" applyProtection="1">
      <alignment vertical="center"/>
      <protection hidden="1"/>
    </xf>
    <xf numFmtId="0" fontId="16" fillId="0" borderId="4" xfId="32" applyFont="1" applyBorder="1" applyAlignment="1" applyProtection="1">
      <alignment vertical="center"/>
      <protection hidden="1"/>
    </xf>
    <xf numFmtId="0" fontId="30" fillId="0" borderId="0" xfId="32" applyAlignment="1" applyProtection="1">
      <alignment vertical="center"/>
      <protection hidden="1"/>
    </xf>
    <xf numFmtId="0" fontId="30" fillId="0" borderId="0" xfId="32" applyProtection="1">
      <protection hidden="1"/>
    </xf>
    <xf numFmtId="0" fontId="15" fillId="0" borderId="0" xfId="32" applyFont="1" applyAlignment="1" applyProtection="1">
      <alignment horizontal="center" vertical="center"/>
      <protection hidden="1"/>
    </xf>
    <xf numFmtId="0" fontId="16" fillId="0" borderId="0" xfId="32" applyFont="1" applyAlignment="1" applyProtection="1">
      <alignment vertical="center"/>
      <protection hidden="1"/>
    </xf>
    <xf numFmtId="0" fontId="15" fillId="0" borderId="0" xfId="33" applyFont="1" applyAlignment="1" applyProtection="1">
      <alignment horizontal="left" vertical="center"/>
      <protection hidden="1"/>
    </xf>
    <xf numFmtId="0" fontId="16" fillId="0" borderId="0" xfId="40" applyAlignment="1" applyProtection="1">
      <alignment horizontal="left" vertical="center"/>
      <protection hidden="1"/>
    </xf>
    <xf numFmtId="0" fontId="16" fillId="0" borderId="0" xfId="32" applyFont="1" applyAlignment="1" applyProtection="1">
      <alignment horizontal="left" vertical="center"/>
      <protection hidden="1"/>
    </xf>
    <xf numFmtId="0" fontId="16" fillId="0" borderId="0" xfId="32" applyFont="1" applyAlignment="1" applyProtection="1">
      <alignment horizontal="justify" vertical="center"/>
      <protection hidden="1"/>
    </xf>
    <xf numFmtId="0" fontId="15" fillId="0" borderId="0" xfId="32" applyFont="1" applyAlignment="1" applyProtection="1">
      <alignment horizontal="right" vertical="center"/>
      <protection hidden="1"/>
    </xf>
    <xf numFmtId="0" fontId="15" fillId="0" borderId="4" xfId="32" applyFont="1" applyBorder="1" applyAlignment="1" applyProtection="1">
      <alignment horizontal="right" vertical="center"/>
      <protection hidden="1"/>
    </xf>
    <xf numFmtId="177" fontId="16" fillId="0" borderId="0" xfId="32" applyNumberFormat="1" applyFont="1" applyAlignment="1" applyProtection="1">
      <alignment horizontal="left" vertical="center"/>
      <protection hidden="1"/>
    </xf>
    <xf numFmtId="0" fontId="16" fillId="0" borderId="0" xfId="32" applyFont="1" applyAlignment="1" applyProtection="1">
      <alignment vertical="top"/>
      <protection hidden="1"/>
    </xf>
    <xf numFmtId="0" fontId="16" fillId="0" borderId="0" xfId="0" applyFont="1" applyAlignment="1" applyProtection="1">
      <alignment horizontal="center" vertical="center" wrapText="1"/>
      <protection hidden="1"/>
    </xf>
    <xf numFmtId="167" fontId="16" fillId="0" borderId="0" xfId="0" applyNumberFormat="1" applyFont="1" applyAlignment="1" applyProtection="1">
      <alignment horizontal="center" vertical="center"/>
      <protection hidden="1"/>
    </xf>
    <xf numFmtId="177" fontId="15" fillId="0" borderId="0" xfId="0" applyNumberFormat="1" applyFont="1" applyAlignment="1">
      <alignment horizontal="left" vertical="center" indent="1"/>
    </xf>
    <xf numFmtId="177" fontId="15" fillId="0" borderId="0" xfId="32" applyNumberFormat="1" applyFont="1" applyAlignment="1" applyProtection="1">
      <alignment vertical="center"/>
      <protection hidden="1"/>
    </xf>
    <xf numFmtId="0" fontId="15" fillId="0" borderId="0" xfId="32" applyFont="1" applyAlignment="1" applyProtection="1">
      <alignment horizontal="left" vertical="center" indent="1"/>
      <protection hidden="1"/>
    </xf>
    <xf numFmtId="0" fontId="16" fillId="0" borderId="0" xfId="32" applyFont="1" applyAlignment="1" applyProtection="1">
      <alignment horizontal="left" vertical="center" indent="1"/>
      <protection hidden="1"/>
    </xf>
    <xf numFmtId="167" fontId="5" fillId="0" borderId="0" xfId="32" applyNumberFormat="1" applyFont="1" applyAlignment="1" applyProtection="1">
      <alignment horizontal="center" vertical="top"/>
      <protection hidden="1"/>
    </xf>
    <xf numFmtId="167" fontId="5" fillId="0" borderId="0" xfId="32" applyNumberFormat="1" applyFont="1" applyAlignment="1" applyProtection="1">
      <alignment horizontal="center" vertical="center"/>
      <protection hidden="1"/>
    </xf>
    <xf numFmtId="0" fontId="5" fillId="0" borderId="0" xfId="32" applyFont="1" applyAlignment="1" applyProtection="1">
      <alignment horizontal="center" vertical="top"/>
      <protection hidden="1"/>
    </xf>
    <xf numFmtId="0" fontId="5" fillId="0" borderId="0" xfId="32" applyFont="1" applyAlignment="1" applyProtection="1">
      <alignment horizontal="left" vertical="center"/>
      <protection hidden="1"/>
    </xf>
    <xf numFmtId="0" fontId="16" fillId="0" borderId="0" xfId="0" applyFont="1" applyAlignment="1" applyProtection="1">
      <alignment horizontal="left" vertical="center" indent="2"/>
      <protection hidden="1"/>
    </xf>
    <xf numFmtId="0" fontId="15" fillId="0" borderId="0" xfId="0" applyFont="1" applyAlignment="1" applyProtection="1">
      <alignment horizontal="left" vertical="center"/>
      <protection hidden="1"/>
    </xf>
    <xf numFmtId="177" fontId="15" fillId="0" borderId="0" xfId="0" applyNumberFormat="1" applyFont="1" applyAlignment="1" applyProtection="1">
      <alignment horizontal="left" vertical="center" indent="1"/>
      <protection hidden="1"/>
    </xf>
    <xf numFmtId="0" fontId="16" fillId="0" borderId="0" xfId="0" applyFont="1" applyAlignment="1" applyProtection="1">
      <alignment vertical="center"/>
      <protection locked="0"/>
    </xf>
    <xf numFmtId="0" fontId="16" fillId="0" borderId="11" xfId="0" applyFont="1" applyBorder="1" applyAlignment="1" applyProtection="1">
      <alignment horizontal="left" vertical="center"/>
      <protection hidden="1"/>
    </xf>
    <xf numFmtId="0" fontId="15" fillId="0" borderId="0" xfId="32" applyFont="1" applyAlignment="1" applyProtection="1">
      <alignment horizontal="left" vertical="center" indent="2"/>
      <protection hidden="1"/>
    </xf>
    <xf numFmtId="0" fontId="33" fillId="0" borderId="0" xfId="37" applyNumberFormat="1" applyFont="1" applyFill="1" applyBorder="1" applyAlignment="1" applyProtection="1">
      <alignment horizontal="center" vertical="top"/>
      <protection hidden="1"/>
    </xf>
    <xf numFmtId="0" fontId="15" fillId="0" borderId="0" xfId="0" applyFont="1" applyAlignment="1" applyProtection="1">
      <alignment horizontal="center" vertical="center"/>
      <protection hidden="1"/>
    </xf>
    <xf numFmtId="0" fontId="15" fillId="0" borderId="0" xfId="37" applyFont="1" applyAlignment="1" applyProtection="1">
      <alignment horizontal="center" vertical="center" wrapText="1"/>
      <protection hidden="1"/>
    </xf>
    <xf numFmtId="0" fontId="34" fillId="0" borderId="0" xfId="37" applyNumberFormat="1" applyFont="1" applyFill="1" applyBorder="1" applyAlignment="1" applyProtection="1">
      <alignment vertical="top"/>
      <protection hidden="1"/>
    </xf>
    <xf numFmtId="0" fontId="16" fillId="0" borderId="0" xfId="37" applyNumberFormat="1" applyFont="1" applyFill="1" applyBorder="1" applyAlignment="1" applyProtection="1">
      <alignment vertical="center" wrapText="1"/>
      <protection hidden="1"/>
    </xf>
    <xf numFmtId="0" fontId="16" fillId="0" borderId="0" xfId="37" applyFont="1" applyAlignment="1" applyProtection="1">
      <alignment vertical="center"/>
      <protection hidden="1"/>
    </xf>
    <xf numFmtId="0" fontId="35" fillId="0" borderId="0" xfId="37" applyNumberFormat="1" applyFont="1" applyFill="1" applyBorder="1" applyAlignment="1" applyProtection="1">
      <alignment vertical="center"/>
      <protection hidden="1"/>
    </xf>
    <xf numFmtId="0" fontId="16" fillId="0" borderId="0" xfId="37" applyNumberFormat="1" applyFont="1" applyFill="1" applyBorder="1" applyAlignment="1" applyProtection="1">
      <alignment horizontal="left" vertical="center" indent="6"/>
      <protection hidden="1"/>
    </xf>
    <xf numFmtId="0" fontId="16" fillId="0" borderId="12" xfId="37" applyFont="1" applyBorder="1" applyAlignment="1" applyProtection="1">
      <alignment horizontal="center" vertical="top"/>
      <protection hidden="1"/>
    </xf>
    <xf numFmtId="0" fontId="15" fillId="0" borderId="0" xfId="37" applyFont="1" applyBorder="1" applyAlignment="1" applyProtection="1">
      <alignment horizontal="center" vertical="center" wrapText="1"/>
      <protection hidden="1"/>
    </xf>
    <xf numFmtId="0" fontId="16" fillId="0" borderId="0" xfId="37" applyFont="1" applyBorder="1" applyAlignment="1" applyProtection="1">
      <alignment horizontal="justify" vertical="center"/>
      <protection hidden="1"/>
    </xf>
    <xf numFmtId="10" fontId="16" fillId="2" borderId="12" xfId="37" applyNumberFormat="1" applyFont="1" applyFill="1" applyBorder="1" applyAlignment="1" applyProtection="1">
      <alignment horizontal="right" vertical="center"/>
      <protection locked="0"/>
    </xf>
    <xf numFmtId="0" fontId="16" fillId="2" borderId="13" xfId="0" applyFont="1" applyFill="1" applyBorder="1" applyAlignment="1" applyProtection="1">
      <alignment horizontal="left" vertical="center"/>
      <protection locked="0"/>
    </xf>
    <xf numFmtId="0" fontId="30" fillId="0" borderId="0" xfId="34" applyProtection="1">
      <protection hidden="1"/>
    </xf>
    <xf numFmtId="0" fontId="36" fillId="0" borderId="0" xfId="34" applyFont="1" applyAlignment="1" applyProtection="1">
      <alignment vertical="center" wrapText="1"/>
      <protection hidden="1"/>
    </xf>
    <xf numFmtId="0" fontId="36" fillId="0" borderId="0" xfId="34" applyFont="1" applyAlignment="1" applyProtection="1">
      <alignment horizontal="center" vertical="center" wrapText="1"/>
      <protection hidden="1"/>
    </xf>
    <xf numFmtId="0" fontId="15" fillId="0" borderId="0" xfId="34" applyFont="1" applyAlignment="1" applyProtection="1">
      <alignment vertical="center"/>
      <protection hidden="1"/>
    </xf>
    <xf numFmtId="0" fontId="16" fillId="0" borderId="0" xfId="34" applyFont="1" applyAlignment="1" applyProtection="1">
      <alignment vertical="center"/>
      <protection hidden="1"/>
    </xf>
    <xf numFmtId="0" fontId="15" fillId="0" borderId="0" xfId="34" applyFont="1" applyAlignment="1" applyProtection="1">
      <alignment horizontal="center" vertical="center"/>
      <protection hidden="1"/>
    </xf>
    <xf numFmtId="0" fontId="16" fillId="0" borderId="0" xfId="34" applyFont="1" applyAlignment="1" applyProtection="1">
      <alignment horizontal="justify" vertical="center"/>
      <protection hidden="1"/>
    </xf>
    <xf numFmtId="0" fontId="30" fillId="0" borderId="0" xfId="34" applyAlignment="1" applyProtection="1">
      <alignment vertical="center"/>
      <protection hidden="1"/>
    </xf>
    <xf numFmtId="0" fontId="16" fillId="0" borderId="14" xfId="34" applyFont="1" applyBorder="1" applyAlignment="1" applyProtection="1">
      <alignment vertical="center" wrapText="1"/>
      <protection hidden="1"/>
    </xf>
    <xf numFmtId="0" fontId="16" fillId="0" borderId="0" xfId="34" applyFont="1" applyAlignment="1" applyProtection="1">
      <alignment horizontal="center" vertical="center"/>
      <protection hidden="1"/>
    </xf>
    <xf numFmtId="0" fontId="16" fillId="0" borderId="0" xfId="34" applyFont="1" applyProtection="1">
      <protection hidden="1"/>
    </xf>
    <xf numFmtId="0" fontId="16" fillId="0" borderId="0" xfId="34" applyFont="1" applyAlignment="1" applyProtection="1">
      <alignment vertical="center" wrapText="1"/>
      <protection hidden="1"/>
    </xf>
    <xf numFmtId="0" fontId="15" fillId="0" borderId="0" xfId="35" applyNumberFormat="1" applyFont="1" applyFill="1" applyBorder="1" applyAlignment="1" applyProtection="1">
      <alignment horizontal="left" vertical="center"/>
    </xf>
    <xf numFmtId="0" fontId="37" fillId="0" borderId="0" xfId="32" applyFont="1" applyAlignment="1" applyProtection="1">
      <alignment vertical="center"/>
      <protection hidden="1"/>
    </xf>
    <xf numFmtId="0" fontId="38" fillId="0" borderId="15" xfId="38" applyFont="1" applyBorder="1" applyAlignment="1" applyProtection="1">
      <alignment horizontal="center" vertical="center"/>
      <protection hidden="1"/>
    </xf>
    <xf numFmtId="0" fontId="38" fillId="0" borderId="15" xfId="38" applyFont="1" applyBorder="1" applyAlignment="1" applyProtection="1">
      <alignment horizontal="center" vertical="top"/>
      <protection hidden="1"/>
    </xf>
    <xf numFmtId="0" fontId="15" fillId="0" borderId="0" xfId="34" applyFont="1" applyAlignment="1" applyProtection="1">
      <alignment horizontal="left" vertical="center"/>
      <protection hidden="1"/>
    </xf>
    <xf numFmtId="0" fontId="15" fillId="0" borderId="0" xfId="0" applyFont="1" applyAlignment="1" applyProtection="1">
      <alignment horizontal="center" vertical="center" wrapText="1"/>
      <protection hidden="1"/>
    </xf>
    <xf numFmtId="0" fontId="39" fillId="0" borderId="0" xfId="34" applyFont="1" applyAlignment="1" applyProtection="1">
      <alignment vertical="center"/>
      <protection hidden="1"/>
    </xf>
    <xf numFmtId="0" fontId="39" fillId="0" borderId="0" xfId="34" applyFont="1" applyProtection="1">
      <protection hidden="1"/>
    </xf>
    <xf numFmtId="0" fontId="39" fillId="0" borderId="0" xfId="34" applyFont="1" applyAlignment="1" applyProtection="1">
      <alignment horizontal="center"/>
      <protection hidden="1"/>
    </xf>
    <xf numFmtId="0" fontId="23" fillId="0" borderId="0" xfId="0" applyFont="1" applyAlignment="1" applyProtection="1">
      <alignment horizontal="center" vertical="center"/>
      <protection hidden="1"/>
    </xf>
    <xf numFmtId="0" fontId="23" fillId="0" borderId="0" xfId="35" applyNumberFormat="1" applyFont="1" applyFill="1" applyBorder="1" applyAlignment="1" applyProtection="1">
      <alignment horizontal="center" vertical="center" wrapText="1"/>
      <protection hidden="1"/>
    </xf>
    <xf numFmtId="0" fontId="29" fillId="0" borderId="0" xfId="0" applyFont="1" applyProtection="1">
      <protection hidden="1"/>
    </xf>
    <xf numFmtId="0" fontId="39" fillId="0" borderId="0" xfId="32" applyFont="1" applyProtection="1">
      <protection hidden="1"/>
    </xf>
    <xf numFmtId="0" fontId="39" fillId="0" borderId="0" xfId="32" applyFont="1" applyAlignment="1" applyProtection="1">
      <alignment horizontal="center" vertical="center"/>
      <protection hidden="1"/>
    </xf>
    <xf numFmtId="0" fontId="39" fillId="0" borderId="0" xfId="32" applyFont="1" applyAlignment="1" applyProtection="1">
      <alignment horizontal="center"/>
      <protection hidden="1"/>
    </xf>
    <xf numFmtId="0" fontId="39" fillId="0" borderId="0" xfId="32" applyFont="1" applyAlignment="1" applyProtection="1">
      <alignment vertical="center"/>
      <protection hidden="1"/>
    </xf>
    <xf numFmtId="0" fontId="5" fillId="2" borderId="12" xfId="34" applyFont="1" applyFill="1" applyBorder="1" applyAlignment="1" applyProtection="1">
      <alignment horizontal="left" vertical="center"/>
      <protection locked="0"/>
    </xf>
    <xf numFmtId="0" fontId="29" fillId="0" borderId="0" xfId="0" applyFont="1" applyAlignment="1" applyProtection="1">
      <alignment horizontal="left" vertical="center"/>
      <protection hidden="1"/>
    </xf>
    <xf numFmtId="10" fontId="29" fillId="0" borderId="0" xfId="0" applyNumberFormat="1" applyFont="1" applyAlignment="1" applyProtection="1">
      <alignment horizontal="center" vertical="center"/>
      <protection hidden="1"/>
    </xf>
    <xf numFmtId="0" fontId="15" fillId="0" borderId="0" xfId="35" applyNumberFormat="1" applyFont="1" applyFill="1" applyBorder="1" applyAlignment="1" applyProtection="1">
      <alignment horizontal="left" vertical="center"/>
      <protection hidden="1"/>
    </xf>
    <xf numFmtId="0" fontId="15" fillId="0" borderId="12" xfId="0" applyFont="1" applyBorder="1" applyAlignment="1" applyProtection="1">
      <alignment horizontal="center" vertical="center" wrapText="1"/>
      <protection hidden="1"/>
    </xf>
    <xf numFmtId="0" fontId="15" fillId="0" borderId="12" xfId="0" applyFont="1" applyBorder="1" applyAlignment="1" applyProtection="1">
      <alignment horizontal="center" vertical="center"/>
      <protection hidden="1"/>
    </xf>
    <xf numFmtId="0" fontId="16" fillId="0" borderId="0" xfId="0" applyFont="1" applyProtection="1">
      <protection hidden="1"/>
    </xf>
    <xf numFmtId="0" fontId="16" fillId="0" borderId="0" xfId="35" applyNumberFormat="1" applyFill="1" applyBorder="1" applyAlignment="1" applyProtection="1">
      <alignment horizontal="center" vertical="center"/>
      <protection hidden="1"/>
    </xf>
    <xf numFmtId="0" fontId="15" fillId="0" borderId="0" xfId="35" applyNumberFormat="1" applyFont="1" applyFill="1" applyBorder="1" applyAlignment="1" applyProtection="1">
      <alignment vertical="center" wrapText="1"/>
      <protection hidden="1"/>
    </xf>
    <xf numFmtId="177" fontId="15" fillId="0" borderId="0" xfId="0" applyNumberFormat="1" applyFont="1" applyAlignment="1" applyProtection="1">
      <alignment horizontal="left" vertical="center"/>
      <protection hidden="1"/>
    </xf>
    <xf numFmtId="0" fontId="26" fillId="0" borderId="0" xfId="0" applyFont="1" applyAlignment="1" applyProtection="1">
      <alignment vertical="center" wrapText="1"/>
      <protection hidden="1"/>
    </xf>
    <xf numFmtId="0" fontId="23" fillId="0" borderId="0" xfId="0" applyFont="1" applyAlignment="1" applyProtection="1">
      <alignment vertical="center"/>
      <protection hidden="1"/>
    </xf>
    <xf numFmtId="2" fontId="29" fillId="0" borderId="0" xfId="0" applyNumberFormat="1" applyFont="1" applyAlignment="1" applyProtection="1">
      <alignment vertical="center"/>
      <protection hidden="1"/>
    </xf>
    <xf numFmtId="0" fontId="0" fillId="3" borderId="0" xfId="0" applyFill="1" applyAlignment="1" applyProtection="1">
      <alignment horizontal="center" vertical="center"/>
      <protection hidden="1"/>
    </xf>
    <xf numFmtId="0" fontId="16" fillId="3" borderId="0" xfId="0" applyFont="1" applyFill="1" applyAlignment="1" applyProtection="1">
      <alignment vertical="center"/>
      <protection hidden="1"/>
    </xf>
    <xf numFmtId="0" fontId="0" fillId="3" borderId="0" xfId="0" applyFill="1" applyProtection="1">
      <protection hidden="1"/>
    </xf>
    <xf numFmtId="0" fontId="15" fillId="3" borderId="0" xfId="0" applyFont="1" applyFill="1" applyAlignment="1" applyProtection="1">
      <alignment horizontal="center" vertical="center"/>
      <protection hidden="1"/>
    </xf>
    <xf numFmtId="0" fontId="15" fillId="3" borderId="0" xfId="0" applyFont="1" applyFill="1" applyAlignment="1" applyProtection="1">
      <alignment horizontal="center" vertical="top"/>
      <protection hidden="1"/>
    </xf>
    <xf numFmtId="0" fontId="15" fillId="3" borderId="0" xfId="0" applyFont="1" applyFill="1" applyAlignment="1" applyProtection="1">
      <alignment vertical="top"/>
      <protection hidden="1"/>
    </xf>
    <xf numFmtId="0" fontId="15" fillId="3" borderId="0" xfId="0" applyFont="1" applyFill="1" applyAlignment="1" applyProtection="1">
      <alignment vertical="center"/>
      <protection hidden="1"/>
    </xf>
    <xf numFmtId="0" fontId="40" fillId="3" borderId="0" xfId="0" applyFont="1" applyFill="1" applyAlignment="1" applyProtection="1">
      <alignment vertical="center"/>
      <protection hidden="1"/>
    </xf>
    <xf numFmtId="0" fontId="15" fillId="3" borderId="16" xfId="0" applyFont="1" applyFill="1" applyBorder="1" applyAlignment="1" applyProtection="1">
      <alignment vertical="center"/>
      <protection hidden="1"/>
    </xf>
    <xf numFmtId="0" fontId="42" fillId="0" borderId="0" xfId="37" applyNumberFormat="1" applyFont="1" applyFill="1" applyBorder="1" applyAlignment="1" applyProtection="1">
      <alignment horizontal="center" vertical="center"/>
      <protection hidden="1"/>
    </xf>
    <xf numFmtId="0" fontId="43" fillId="0" borderId="0" xfId="37" applyNumberFormat="1" applyFont="1" applyFill="1" applyBorder="1" applyAlignment="1" applyProtection="1">
      <alignment horizontal="center" vertical="center"/>
      <protection hidden="1"/>
    </xf>
    <xf numFmtId="0" fontId="43" fillId="0" borderId="0" xfId="37" applyNumberFormat="1" applyFont="1" applyFill="1" applyBorder="1" applyAlignment="1" applyProtection="1">
      <alignment horizontal="center" vertical="top"/>
      <protection hidden="1"/>
    </xf>
    <xf numFmtId="0" fontId="44" fillId="0" borderId="0" xfId="37" applyNumberFormat="1" applyFont="1" applyFill="1" applyBorder="1" applyAlignment="1" applyProtection="1">
      <alignment vertical="center"/>
      <protection hidden="1"/>
    </xf>
    <xf numFmtId="0" fontId="45" fillId="0" borderId="0" xfId="37" applyNumberFormat="1" applyFont="1" applyFill="1" applyBorder="1" applyAlignment="1" applyProtection="1">
      <alignment vertical="center"/>
      <protection hidden="1"/>
    </xf>
    <xf numFmtId="0" fontId="45" fillId="0" borderId="0" xfId="37" applyNumberFormat="1" applyFont="1" applyFill="1" applyBorder="1" applyAlignment="1" applyProtection="1">
      <alignment vertical="top"/>
      <protection hidden="1"/>
    </xf>
    <xf numFmtId="0" fontId="44" fillId="0" borderId="0" xfId="37" applyNumberFormat="1" applyFont="1" applyFill="1" applyBorder="1" applyAlignment="1" applyProtection="1">
      <alignment vertical="top"/>
      <protection hidden="1"/>
    </xf>
    <xf numFmtId="0" fontId="44" fillId="0" borderId="0" xfId="0" applyFont="1" applyAlignment="1" applyProtection="1">
      <alignment horizontal="justify" vertical="center"/>
      <protection hidden="1"/>
    </xf>
    <xf numFmtId="0" fontId="44" fillId="0" borderId="0" xfId="32" applyFont="1" applyAlignment="1" applyProtection="1">
      <alignment horizontal="left" vertical="center"/>
      <protection hidden="1"/>
    </xf>
    <xf numFmtId="0" fontId="44" fillId="0" borderId="0" xfId="32" applyFont="1" applyAlignment="1" applyProtection="1">
      <alignment vertical="center"/>
      <protection hidden="1"/>
    </xf>
    <xf numFmtId="4" fontId="16" fillId="2" borderId="12" xfId="37" applyNumberFormat="1" applyFont="1" applyFill="1" applyBorder="1" applyAlignment="1" applyProtection="1">
      <alignment horizontal="right" vertical="center"/>
      <protection locked="0"/>
    </xf>
    <xf numFmtId="2" fontId="45" fillId="0" borderId="0" xfId="37" applyNumberFormat="1" applyFont="1" applyFill="1" applyBorder="1" applyAlignment="1" applyProtection="1">
      <alignment vertical="center"/>
      <protection hidden="1"/>
    </xf>
    <xf numFmtId="2" fontId="44" fillId="0" borderId="0" xfId="37" applyNumberFormat="1" applyFont="1" applyFill="1" applyBorder="1" applyAlignment="1" applyProtection="1">
      <alignment vertical="center"/>
      <protection hidden="1"/>
    </xf>
    <xf numFmtId="10" fontId="45" fillId="0" borderId="0" xfId="37" applyNumberFormat="1" applyFont="1" applyFill="1" applyBorder="1" applyAlignment="1" applyProtection="1">
      <alignment vertical="top"/>
      <protection hidden="1"/>
    </xf>
    <xf numFmtId="10" fontId="44" fillId="0" borderId="0" xfId="37" applyNumberFormat="1" applyFont="1" applyFill="1" applyBorder="1" applyAlignment="1" applyProtection="1">
      <alignment vertical="top"/>
      <protection hidden="1"/>
    </xf>
    <xf numFmtId="0" fontId="45" fillId="0" borderId="0" xfId="37" applyNumberFormat="1" applyFont="1" applyFill="1" applyBorder="1" applyAlignment="1" applyProtection="1">
      <alignment vertical="top" wrapText="1"/>
      <protection hidden="1"/>
    </xf>
    <xf numFmtId="0" fontId="0" fillId="0" borderId="26" xfId="34" applyFont="1" applyBorder="1" applyAlignment="1" applyProtection="1">
      <alignment vertical="center" wrapText="1"/>
      <protection hidden="1"/>
    </xf>
    <xf numFmtId="0" fontId="5" fillId="0" borderId="0" xfId="32" applyFont="1" applyAlignment="1" applyProtection="1">
      <alignment vertical="top"/>
      <protection hidden="1"/>
    </xf>
    <xf numFmtId="0" fontId="0" fillId="0" borderId="0" xfId="32" applyFont="1" applyAlignment="1" applyProtection="1">
      <alignment vertical="top"/>
      <protection hidden="1"/>
    </xf>
    <xf numFmtId="180" fontId="44" fillId="0" borderId="0" xfId="37" applyNumberFormat="1" applyFont="1" applyFill="1" applyBorder="1" applyAlignment="1" applyProtection="1">
      <alignment vertical="top"/>
      <protection hidden="1"/>
    </xf>
    <xf numFmtId="14" fontId="0" fillId="0" borderId="0" xfId="0" applyNumberFormat="1" applyAlignment="1" applyProtection="1">
      <alignment horizontal="left" vertical="center"/>
      <protection hidden="1"/>
    </xf>
    <xf numFmtId="0" fontId="0" fillId="0" borderId="0" xfId="0" applyAlignment="1" applyProtection="1">
      <alignment horizontal="center" vertical="center"/>
      <protection hidden="1"/>
    </xf>
    <xf numFmtId="0" fontId="0" fillId="0" borderId="0" xfId="0" applyAlignment="1" applyProtection="1">
      <alignment vertical="center"/>
      <protection hidden="1"/>
    </xf>
    <xf numFmtId="0" fontId="0" fillId="0" borderId="0" xfId="0" applyAlignment="1">
      <alignment horizontal="justify" vertical="center"/>
    </xf>
    <xf numFmtId="0" fontId="0" fillId="0" borderId="0" xfId="0" applyAlignment="1">
      <alignment horizontal="center" vertical="center"/>
    </xf>
    <xf numFmtId="0" fontId="17" fillId="0" borderId="0" xfId="32" applyFont="1" applyProtection="1">
      <protection hidden="1"/>
    </xf>
    <xf numFmtId="0" fontId="0" fillId="0" borderId="12" xfId="37" applyFont="1" applyBorder="1" applyAlignment="1" applyProtection="1">
      <alignment horizontal="center" vertical="top" wrapText="1"/>
      <protection hidden="1"/>
    </xf>
    <xf numFmtId="0" fontId="15" fillId="0" borderId="0" xfId="0" applyFont="1" applyAlignment="1" applyProtection="1">
      <alignment vertical="center"/>
      <protection hidden="1"/>
    </xf>
    <xf numFmtId="0" fontId="15" fillId="0" borderId="0" xfId="37" applyNumberFormat="1" applyFont="1" applyFill="1" applyBorder="1" applyAlignment="1" applyProtection="1">
      <alignment horizontal="left" vertical="top"/>
      <protection hidden="1"/>
    </xf>
    <xf numFmtId="0" fontId="15" fillId="0" borderId="0" xfId="32" applyFont="1" applyAlignment="1" applyProtection="1">
      <alignment vertical="center"/>
      <protection hidden="1"/>
    </xf>
    <xf numFmtId="167" fontId="15" fillId="0" borderId="0" xfId="0" applyNumberFormat="1" applyFont="1" applyAlignment="1" applyProtection="1">
      <alignment horizontal="center" vertical="center"/>
      <protection hidden="1"/>
    </xf>
    <xf numFmtId="0" fontId="15" fillId="0" borderId="0" xfId="34" applyFont="1" applyAlignment="1" applyProtection="1">
      <alignment horizontal="center" vertical="center" wrapText="1"/>
      <protection hidden="1"/>
    </xf>
    <xf numFmtId="0" fontId="17" fillId="0" borderId="0" xfId="34" applyFont="1" applyProtection="1">
      <protection hidden="1"/>
    </xf>
    <xf numFmtId="0" fontId="60" fillId="0" borderId="0" xfId="32" applyFont="1" applyProtection="1">
      <protection hidden="1"/>
    </xf>
    <xf numFmtId="0" fontId="16" fillId="0" borderId="12" xfId="38" applyFont="1" applyBorder="1" applyAlignment="1" applyProtection="1">
      <alignment horizontal="center" vertical="center"/>
      <protection hidden="1"/>
    </xf>
    <xf numFmtId="0" fontId="15" fillId="0" borderId="12" xfId="42" applyNumberFormat="1" applyFont="1" applyFill="1" applyBorder="1" applyAlignment="1" applyProtection="1">
      <alignment vertical="center" wrapText="1"/>
      <protection hidden="1"/>
    </xf>
    <xf numFmtId="0" fontId="0" fillId="0" borderId="12" xfId="0" applyBorder="1" applyAlignment="1" applyProtection="1">
      <alignment horizontal="center" vertical="center"/>
      <protection hidden="1"/>
    </xf>
    <xf numFmtId="0" fontId="15" fillId="0" borderId="12" xfId="38" applyFont="1" applyBorder="1" applyAlignment="1" applyProtection="1">
      <alignment horizontal="justify" vertical="top" wrapText="1"/>
      <protection hidden="1"/>
    </xf>
    <xf numFmtId="0" fontId="15" fillId="0" borderId="12" xfId="38" applyFont="1" applyBorder="1" applyAlignment="1" applyProtection="1">
      <alignment horizontal="right" vertical="center" wrapText="1" indent="5"/>
      <protection hidden="1"/>
    </xf>
    <xf numFmtId="176" fontId="15" fillId="0" borderId="12" xfId="38" applyNumberFormat="1" applyFont="1" applyBorder="1" applyAlignment="1" applyProtection="1">
      <alignment horizontal="center" vertical="center"/>
      <protection hidden="1"/>
    </xf>
    <xf numFmtId="4" fontId="15" fillId="0" borderId="12" xfId="38" applyNumberFormat="1" applyFont="1" applyBorder="1" applyAlignment="1" applyProtection="1">
      <alignment vertical="center"/>
      <protection hidden="1"/>
    </xf>
    <xf numFmtId="0" fontId="16" fillId="0" borderId="12" xfId="38" applyFont="1" applyBorder="1" applyAlignment="1" applyProtection="1">
      <alignment vertical="center"/>
      <protection hidden="1"/>
    </xf>
    <xf numFmtId="0" fontId="15" fillId="0" borderId="12" xfId="38" applyFont="1" applyBorder="1" applyAlignment="1" applyProtection="1">
      <alignment horizontal="center" vertical="center"/>
      <protection hidden="1"/>
    </xf>
    <xf numFmtId="0" fontId="58" fillId="0" borderId="0" xfId="28"/>
    <xf numFmtId="0" fontId="5" fillId="0" borderId="27" xfId="34" applyFont="1" applyBorder="1" applyAlignment="1" applyProtection="1">
      <alignment vertical="center"/>
      <protection hidden="1"/>
    </xf>
    <xf numFmtId="0" fontId="5" fillId="0" borderId="28" xfId="34" applyFont="1" applyBorder="1" applyAlignment="1" applyProtection="1">
      <alignment vertical="center"/>
      <protection hidden="1"/>
    </xf>
    <xf numFmtId="0" fontId="5" fillId="2" borderId="29" xfId="34" applyFont="1" applyFill="1" applyBorder="1" applyAlignment="1" applyProtection="1">
      <alignment vertical="center" wrapText="1"/>
      <protection locked="0"/>
    </xf>
    <xf numFmtId="0" fontId="5" fillId="0" borderId="15" xfId="34" applyFont="1" applyBorder="1" applyAlignment="1" applyProtection="1">
      <alignment vertical="center"/>
      <protection hidden="1"/>
    </xf>
    <xf numFmtId="0" fontId="5" fillId="0" borderId="30" xfId="34" applyFont="1" applyBorder="1" applyAlignment="1" applyProtection="1">
      <alignment vertical="center"/>
      <protection hidden="1"/>
    </xf>
    <xf numFmtId="0" fontId="5" fillId="0" borderId="31" xfId="34" applyFont="1" applyBorder="1" applyAlignment="1" applyProtection="1">
      <alignment vertical="center"/>
      <protection hidden="1"/>
    </xf>
    <xf numFmtId="0" fontId="5" fillId="0" borderId="32" xfId="34" applyFont="1" applyBorder="1" applyAlignment="1" applyProtection="1">
      <alignment vertical="center"/>
      <protection hidden="1"/>
    </xf>
    <xf numFmtId="0" fontId="5" fillId="0" borderId="33" xfId="34" applyFont="1" applyBorder="1" applyAlignment="1" applyProtection="1">
      <alignment vertical="center"/>
      <protection hidden="1"/>
    </xf>
    <xf numFmtId="0" fontId="5" fillId="0" borderId="7" xfId="34" applyFont="1" applyBorder="1" applyAlignment="1" applyProtection="1">
      <alignment vertical="center"/>
      <protection hidden="1"/>
    </xf>
    <xf numFmtId="0" fontId="5" fillId="0" borderId="0" xfId="34" applyFont="1" applyAlignment="1" applyProtection="1">
      <alignment vertical="center"/>
      <protection hidden="1"/>
    </xf>
    <xf numFmtId="0" fontId="5" fillId="0" borderId="0" xfId="34" applyFont="1" applyAlignment="1" applyProtection="1">
      <alignment vertical="center" wrapText="1"/>
      <protection hidden="1"/>
    </xf>
    <xf numFmtId="0" fontId="5" fillId="0" borderId="26" xfId="34" applyFont="1" applyBorder="1" applyAlignment="1" applyProtection="1">
      <alignment horizontal="left" vertical="center"/>
      <protection hidden="1"/>
    </xf>
    <xf numFmtId="0" fontId="5" fillId="0" borderId="14" xfId="34" applyFont="1" applyBorder="1" applyAlignment="1" applyProtection="1">
      <alignment horizontal="left" vertical="center"/>
      <protection hidden="1"/>
    </xf>
    <xf numFmtId="0" fontId="5" fillId="0" borderId="0" xfId="34" applyFont="1" applyAlignment="1" applyProtection="1">
      <alignment horizontal="left" vertical="center"/>
      <protection hidden="1"/>
    </xf>
    <xf numFmtId="181" fontId="5" fillId="2" borderId="29" xfId="34" applyNumberFormat="1" applyFont="1" applyFill="1" applyBorder="1" applyAlignment="1" applyProtection="1">
      <alignment vertical="center" wrapText="1"/>
      <protection locked="0"/>
    </xf>
    <xf numFmtId="0" fontId="0" fillId="0" borderId="0" xfId="0" applyAlignment="1" applyProtection="1">
      <alignment horizontal="left" vertical="center"/>
      <protection hidden="1"/>
    </xf>
    <xf numFmtId="180" fontId="45" fillId="0" borderId="0" xfId="37" applyNumberFormat="1" applyFont="1" applyFill="1" applyBorder="1" applyAlignment="1" applyProtection="1">
      <alignment vertical="top"/>
      <protection hidden="1"/>
    </xf>
    <xf numFmtId="0" fontId="17" fillId="0" borderId="0" xfId="32" applyFont="1" applyAlignment="1" applyProtection="1">
      <alignment horizontal="justify"/>
      <protection hidden="1"/>
    </xf>
    <xf numFmtId="0" fontId="17" fillId="0" borderId="0" xfId="32" quotePrefix="1" applyFont="1" applyAlignment="1" applyProtection="1">
      <alignment horizontal="justify"/>
      <protection hidden="1"/>
    </xf>
    <xf numFmtId="4" fontId="20" fillId="0" borderId="0" xfId="32" applyNumberFormat="1" applyFont="1" applyAlignment="1" applyProtection="1">
      <alignment vertical="center"/>
      <protection hidden="1"/>
    </xf>
    <xf numFmtId="0" fontId="20" fillId="0" borderId="0" xfId="32" applyFont="1" applyAlignment="1" applyProtection="1">
      <alignment horizontal="justify" vertical="center"/>
      <protection hidden="1"/>
    </xf>
    <xf numFmtId="0" fontId="17" fillId="0" borderId="0" xfId="32" applyFont="1" applyAlignment="1" applyProtection="1">
      <alignment vertical="center"/>
      <protection hidden="1"/>
    </xf>
    <xf numFmtId="10" fontId="5" fillId="0" borderId="0" xfId="38" applyNumberFormat="1" applyFont="1" applyAlignment="1" applyProtection="1">
      <alignment vertical="top"/>
      <protection hidden="1"/>
    </xf>
    <xf numFmtId="179" fontId="44" fillId="0" borderId="0" xfId="37" applyNumberFormat="1" applyFont="1" applyFill="1" applyBorder="1" applyAlignment="1" applyProtection="1">
      <alignment horizontal="right" vertical="center"/>
      <protection hidden="1"/>
    </xf>
    <xf numFmtId="10" fontId="45" fillId="0" borderId="0" xfId="37" applyNumberFormat="1" applyFont="1" applyFill="1" applyBorder="1" applyAlignment="1" applyProtection="1">
      <alignment horizontal="right" vertical="top"/>
      <protection hidden="1"/>
    </xf>
    <xf numFmtId="0" fontId="48" fillId="0" borderId="0" xfId="37" applyNumberFormat="1" applyFont="1" applyFill="1" applyBorder="1" applyAlignment="1" applyProtection="1">
      <alignment horizontal="right" vertical="top" wrapText="1"/>
      <protection hidden="1"/>
    </xf>
    <xf numFmtId="0" fontId="48" fillId="0" borderId="0" xfId="37" applyNumberFormat="1" applyFont="1" applyFill="1" applyBorder="1" applyAlignment="1" applyProtection="1">
      <alignment vertical="top" wrapText="1"/>
      <protection hidden="1"/>
    </xf>
    <xf numFmtId="10" fontId="16" fillId="8" borderId="12" xfId="43" applyNumberFormat="1" applyFont="1" applyFill="1" applyBorder="1" applyAlignment="1" applyProtection="1">
      <alignment horizontal="center" vertical="center"/>
      <protection locked="0"/>
    </xf>
    <xf numFmtId="0" fontId="49" fillId="0" borderId="12" xfId="0" applyFont="1" applyBorder="1" applyAlignment="1">
      <alignment horizontal="center" vertical="center" wrapText="1"/>
    </xf>
    <xf numFmtId="49" fontId="46" fillId="0" borderId="12" xfId="0" applyNumberFormat="1" applyFont="1" applyBorder="1" applyAlignment="1">
      <alignment horizontal="center" vertical="center" wrapText="1"/>
    </xf>
    <xf numFmtId="0" fontId="15" fillId="0" borderId="10" xfId="38" applyFont="1" applyBorder="1" applyAlignment="1" applyProtection="1">
      <alignment horizontal="center" vertical="center"/>
      <protection hidden="1"/>
    </xf>
    <xf numFmtId="0" fontId="5" fillId="0" borderId="0" xfId="32" applyFont="1" applyAlignment="1" applyProtection="1">
      <alignment horizontal="left" vertical="top"/>
      <protection hidden="1"/>
    </xf>
    <xf numFmtId="0" fontId="0" fillId="0" borderId="0" xfId="0" applyAlignment="1">
      <alignment vertical="top" wrapText="1"/>
    </xf>
    <xf numFmtId="0" fontId="0" fillId="0" borderId="0" xfId="39" applyFont="1" applyAlignment="1" applyProtection="1">
      <alignment horizontal="left" vertical="center"/>
      <protection hidden="1"/>
    </xf>
    <xf numFmtId="0" fontId="16" fillId="0" borderId="0" xfId="33" applyAlignment="1" applyProtection="1">
      <alignment horizontal="left" vertical="center"/>
      <protection hidden="1"/>
    </xf>
    <xf numFmtId="0" fontId="16" fillId="0" borderId="0" xfId="39" applyAlignment="1" applyProtection="1">
      <alignment horizontal="right" vertical="center"/>
      <protection hidden="1"/>
    </xf>
    <xf numFmtId="0" fontId="15" fillId="0" borderId="12" xfId="0" applyFont="1" applyBorder="1" applyAlignment="1" applyProtection="1">
      <alignment horizontal="right" vertical="center" wrapText="1"/>
      <protection hidden="1"/>
    </xf>
    <xf numFmtId="0" fontId="15" fillId="0" borderId="12" xfId="0" applyFont="1" applyBorder="1" applyAlignment="1" applyProtection="1">
      <alignment horizontal="right" vertical="center"/>
      <protection hidden="1"/>
    </xf>
    <xf numFmtId="0" fontId="16" fillId="0" borderId="0" xfId="35" applyNumberFormat="1" applyFill="1" applyBorder="1" applyAlignment="1" applyProtection="1">
      <alignment horizontal="right" vertical="center"/>
      <protection hidden="1"/>
    </xf>
    <xf numFmtId="170" fontId="46" fillId="0" borderId="1" xfId="0" applyNumberFormat="1" applyFont="1" applyBorder="1" applyAlignment="1">
      <alignment horizontal="center" vertical="center" wrapText="1"/>
    </xf>
    <xf numFmtId="0" fontId="51" fillId="0" borderId="12" xfId="36" applyNumberFormat="1" applyFont="1" applyFill="1" applyBorder="1" applyAlignment="1" applyProtection="1">
      <alignment horizontal="left" vertical="center" wrapText="1"/>
      <protection hidden="1"/>
    </xf>
    <xf numFmtId="178" fontId="51" fillId="0" borderId="12" xfId="7" applyNumberFormat="1" applyFont="1" applyFill="1" applyBorder="1" applyAlignment="1" applyProtection="1">
      <alignment horizontal="right" vertical="center"/>
      <protection hidden="1"/>
    </xf>
    <xf numFmtId="0" fontId="5" fillId="2" borderId="12" xfId="34" applyFont="1" applyFill="1" applyBorder="1" applyAlignment="1" applyProtection="1">
      <alignment vertical="center" wrapText="1"/>
      <protection locked="0"/>
    </xf>
    <xf numFmtId="0" fontId="0" fillId="0" borderId="0" xfId="39" applyFont="1" applyAlignment="1" applyProtection="1">
      <alignment horizontal="center" vertical="center"/>
      <protection hidden="1"/>
    </xf>
    <xf numFmtId="0" fontId="16" fillId="0" borderId="0" xfId="33" applyAlignment="1" applyProtection="1">
      <alignment horizontal="center" vertical="center"/>
      <protection hidden="1"/>
    </xf>
    <xf numFmtId="0" fontId="16" fillId="0" borderId="0" xfId="39" applyAlignment="1" applyProtection="1">
      <alignment horizontal="center" vertical="center"/>
      <protection hidden="1"/>
    </xf>
    <xf numFmtId="0" fontId="15" fillId="0" borderId="0" xfId="39" applyFont="1" applyAlignment="1" applyProtection="1">
      <alignment horizontal="center" vertical="top"/>
      <protection hidden="1"/>
    </xf>
    <xf numFmtId="0" fontId="15" fillId="0" borderId="0" xfId="39" applyFont="1" applyAlignment="1" applyProtection="1">
      <alignment horizontal="center" vertical="center"/>
      <protection hidden="1"/>
    </xf>
    <xf numFmtId="0" fontId="15" fillId="0" borderId="4" xfId="0" applyFont="1" applyBorder="1" applyAlignment="1" applyProtection="1">
      <alignment horizontal="left" vertical="top"/>
      <protection hidden="1"/>
    </xf>
    <xf numFmtId="0" fontId="16" fillId="0" borderId="0" xfId="0" applyFont="1" applyAlignment="1" applyProtection="1">
      <alignment horizontal="left" vertical="top"/>
      <protection hidden="1"/>
    </xf>
    <xf numFmtId="0" fontId="16" fillId="0" borderId="0" xfId="0" applyFont="1" applyAlignment="1" applyProtection="1">
      <alignment horizontal="center" vertical="top"/>
      <protection hidden="1"/>
    </xf>
    <xf numFmtId="0" fontId="16" fillId="0" borderId="0" xfId="39" applyAlignment="1" applyProtection="1">
      <alignment vertical="top"/>
      <protection hidden="1"/>
    </xf>
    <xf numFmtId="0" fontId="15" fillId="0" borderId="12" xfId="0" applyFont="1" applyBorder="1" applyAlignment="1" applyProtection="1">
      <alignment horizontal="center" vertical="top" wrapText="1"/>
      <protection hidden="1"/>
    </xf>
    <xf numFmtId="0" fontId="15" fillId="0" borderId="12" xfId="0" applyFont="1" applyBorder="1" applyAlignment="1" applyProtection="1">
      <alignment horizontal="center" vertical="top"/>
      <protection hidden="1"/>
    </xf>
    <xf numFmtId="49" fontId="46" fillId="0" borderId="12" xfId="0" applyNumberFormat="1" applyFont="1" applyBorder="1" applyAlignment="1">
      <alignment horizontal="center" vertical="top" wrapText="1"/>
    </xf>
    <xf numFmtId="0" fontId="26" fillId="0" borderId="0" xfId="0" applyFont="1" applyAlignment="1" applyProtection="1">
      <alignment vertical="top" wrapText="1"/>
      <protection hidden="1"/>
    </xf>
    <xf numFmtId="0" fontId="15" fillId="0" borderId="0" xfId="0" applyFont="1" applyAlignment="1" applyProtection="1">
      <alignment horizontal="justify" vertical="top"/>
      <protection hidden="1"/>
    </xf>
    <xf numFmtId="0" fontId="16" fillId="0" borderId="4" xfId="0" applyFont="1" applyBorder="1" applyAlignment="1" applyProtection="1">
      <alignment horizontal="left" vertical="top"/>
      <protection hidden="1"/>
    </xf>
    <xf numFmtId="0" fontId="25" fillId="0" borderId="0" xfId="0" applyFont="1" applyAlignment="1" applyProtection="1">
      <alignment horizontal="center" vertical="top"/>
      <protection hidden="1"/>
    </xf>
    <xf numFmtId="0" fontId="15" fillId="0" borderId="10" xfId="0" applyFont="1" applyBorder="1" applyAlignment="1" applyProtection="1">
      <alignment horizontal="left" vertical="top"/>
      <protection hidden="1"/>
    </xf>
    <xf numFmtId="0" fontId="15" fillId="0" borderId="12" xfId="0" applyFont="1" applyBorder="1" applyAlignment="1" applyProtection="1">
      <alignment horizontal="left" vertical="top" wrapText="1"/>
      <protection hidden="1"/>
    </xf>
    <xf numFmtId="0" fontId="15" fillId="0" borderId="12" xfId="42" applyNumberFormat="1" applyFont="1" applyFill="1" applyBorder="1" applyAlignment="1" applyProtection="1">
      <alignment horizontal="left" vertical="top" wrapText="1"/>
      <protection hidden="1"/>
    </xf>
    <xf numFmtId="177" fontId="15" fillId="0" borderId="0" xfId="0" applyNumberFormat="1" applyFont="1" applyAlignment="1" applyProtection="1">
      <alignment horizontal="justify" vertical="top"/>
      <protection hidden="1"/>
    </xf>
    <xf numFmtId="0" fontId="0" fillId="0" borderId="4" xfId="0" applyBorder="1" applyAlignment="1" applyProtection="1">
      <alignment vertical="center"/>
      <protection hidden="1"/>
    </xf>
    <xf numFmtId="0" fontId="0" fillId="0" borderId="4" xfId="0" applyBorder="1" applyAlignment="1" applyProtection="1">
      <alignment horizontal="right" vertical="center"/>
      <protection hidden="1"/>
    </xf>
    <xf numFmtId="0" fontId="0" fillId="0" borderId="12" xfId="0" applyBorder="1" applyAlignment="1" applyProtection="1">
      <alignment horizontal="center" vertical="center" wrapText="1"/>
      <protection hidden="1"/>
    </xf>
    <xf numFmtId="0" fontId="0" fillId="0" borderId="10" xfId="0" applyBorder="1" applyAlignment="1" applyProtection="1">
      <alignment horizontal="center" vertical="center"/>
      <protection hidden="1"/>
    </xf>
    <xf numFmtId="43" fontId="16" fillId="0" borderId="12" xfId="7" applyFont="1" applyFill="1" applyBorder="1" applyAlignment="1" applyProtection="1">
      <alignment vertical="center"/>
      <protection hidden="1"/>
    </xf>
    <xf numFmtId="43" fontId="15" fillId="0" borderId="12" xfId="7" applyFont="1" applyFill="1" applyBorder="1" applyAlignment="1" applyProtection="1">
      <alignment vertical="center"/>
      <protection hidden="1"/>
    </xf>
    <xf numFmtId="177" fontId="0" fillId="0" borderId="0" xfId="0" applyNumberFormat="1" applyAlignment="1" applyProtection="1">
      <alignment horizontal="justify" vertical="center"/>
      <protection hidden="1"/>
    </xf>
    <xf numFmtId="167" fontId="15" fillId="0" borderId="12" xfId="0" applyNumberFormat="1" applyFont="1" applyBorder="1" applyAlignment="1" applyProtection="1">
      <alignment vertical="center"/>
      <protection hidden="1"/>
    </xf>
    <xf numFmtId="2" fontId="0" fillId="0" borderId="12" xfId="0" applyNumberFormat="1" applyBorder="1" applyAlignment="1" applyProtection="1">
      <alignment horizontal="right" vertical="center"/>
      <protection hidden="1"/>
    </xf>
    <xf numFmtId="2" fontId="0" fillId="2" borderId="12" xfId="35" applyNumberFormat="1" applyFont="1" applyFill="1" applyBorder="1" applyAlignment="1" applyProtection="1">
      <alignment horizontal="center" vertical="center"/>
      <protection locked="0" hidden="1"/>
    </xf>
    <xf numFmtId="0" fontId="15" fillId="0" borderId="4" xfId="0" applyFont="1" applyBorder="1" applyAlignment="1" applyProtection="1">
      <alignment horizontal="justify" vertical="top"/>
      <protection hidden="1"/>
    </xf>
    <xf numFmtId="0" fontId="61" fillId="0" borderId="12" xfId="0" applyFont="1" applyBorder="1" applyAlignment="1">
      <alignment horizontal="center" vertical="center"/>
    </xf>
    <xf numFmtId="0" fontId="16" fillId="0" borderId="0" xfId="0" applyFont="1" applyAlignment="1" applyProtection="1">
      <alignment horizontal="left" vertical="center" wrapText="1"/>
      <protection hidden="1"/>
    </xf>
    <xf numFmtId="0" fontId="15" fillId="0" borderId="26" xfId="0" applyFont="1" applyBorder="1" applyAlignment="1" applyProtection="1">
      <alignment horizontal="center" vertical="top"/>
      <protection hidden="1"/>
    </xf>
    <xf numFmtId="0" fontId="15" fillId="0" borderId="3" xfId="0" applyFont="1" applyBorder="1" applyAlignment="1" applyProtection="1">
      <alignment horizontal="center" vertical="center"/>
      <protection hidden="1"/>
    </xf>
    <xf numFmtId="0" fontId="15" fillId="0" borderId="14" xfId="0" applyFont="1" applyBorder="1" applyAlignment="1" applyProtection="1">
      <alignment horizontal="center" vertical="top"/>
      <protection hidden="1"/>
    </xf>
    <xf numFmtId="49" fontId="15" fillId="0" borderId="26" xfId="0" applyNumberFormat="1" applyFont="1" applyBorder="1" applyAlignment="1">
      <alignment vertical="center"/>
    </xf>
    <xf numFmtId="49" fontId="15" fillId="0" borderId="14" xfId="0" applyNumberFormat="1" applyFont="1" applyBorder="1" applyAlignment="1">
      <alignment vertical="center"/>
    </xf>
    <xf numFmtId="167" fontId="15" fillId="0" borderId="12" xfId="0" applyNumberFormat="1" applyFont="1" applyBorder="1" applyAlignment="1" applyProtection="1">
      <alignment horizontal="center" vertical="center"/>
      <protection hidden="1"/>
    </xf>
    <xf numFmtId="49" fontId="62" fillId="0" borderId="12" xfId="0" applyNumberFormat="1" applyFont="1" applyBorder="1" applyAlignment="1">
      <alignment horizontal="center" vertical="center"/>
    </xf>
    <xf numFmtId="3" fontId="52" fillId="0" borderId="12" xfId="42" applyNumberFormat="1" applyFont="1" applyBorder="1" applyAlignment="1" applyProtection="1">
      <alignment horizontal="center" vertical="center" wrapText="1"/>
      <protection hidden="1"/>
    </xf>
    <xf numFmtId="3" fontId="51" fillId="0" borderId="12" xfId="42" applyNumberFormat="1" applyFont="1" applyFill="1" applyBorder="1" applyAlignment="1" applyProtection="1">
      <alignment horizontal="center" vertical="center" wrapText="1"/>
      <protection hidden="1"/>
    </xf>
    <xf numFmtId="2" fontId="51" fillId="0" borderId="12" xfId="35" applyNumberFormat="1" applyFont="1" applyFill="1" applyBorder="1" applyAlignment="1" applyProtection="1">
      <alignment horizontal="right" vertical="center"/>
      <protection hidden="1"/>
    </xf>
    <xf numFmtId="0" fontId="15" fillId="0" borderId="0" xfId="0" applyFont="1" applyProtection="1">
      <protection hidden="1"/>
    </xf>
    <xf numFmtId="0" fontId="23" fillId="0" borderId="0" xfId="0" applyFont="1" applyProtection="1">
      <protection hidden="1"/>
    </xf>
    <xf numFmtId="43" fontId="5" fillId="0" borderId="0" xfId="38" applyNumberFormat="1" applyFont="1" applyAlignment="1" applyProtection="1">
      <alignment vertical="top"/>
      <protection hidden="1"/>
    </xf>
    <xf numFmtId="0" fontId="5" fillId="0" borderId="0" xfId="38" applyFont="1" applyAlignment="1" applyProtection="1">
      <alignment horizontal="right" vertical="top" wrapText="1"/>
      <protection hidden="1"/>
    </xf>
    <xf numFmtId="0" fontId="24" fillId="0" borderId="12" xfId="0" applyFont="1" applyBorder="1" applyAlignment="1">
      <alignment horizontal="center" vertical="center"/>
    </xf>
    <xf numFmtId="0" fontId="24" fillId="0" borderId="12" xfId="0" applyFont="1" applyBorder="1" applyAlignment="1">
      <alignment horizontal="center" vertical="center" wrapText="1"/>
    </xf>
    <xf numFmtId="0" fontId="24" fillId="0" borderId="12" xfId="0" applyFont="1" applyBorder="1" applyAlignment="1">
      <alignment horizontal="left" vertical="center" wrapText="1"/>
    </xf>
    <xf numFmtId="2" fontId="24" fillId="0" borderId="12" xfId="0" applyNumberFormat="1" applyFont="1" applyBorder="1" applyAlignment="1">
      <alignment horizontal="center" vertical="center"/>
    </xf>
    <xf numFmtId="2" fontId="24" fillId="0" borderId="12" xfId="0" applyNumberFormat="1" applyFont="1" applyBorder="1" applyAlignment="1">
      <alignment horizontal="center" vertical="center" wrapText="1"/>
    </xf>
    <xf numFmtId="0" fontId="24" fillId="0" borderId="12" xfId="0" applyFont="1" applyBorder="1" applyAlignment="1">
      <alignment horizontal="left" vertical="top" wrapText="1"/>
    </xf>
    <xf numFmtId="0" fontId="15" fillId="0" borderId="4" xfId="0" applyFont="1" applyBorder="1" applyAlignment="1" applyProtection="1">
      <alignment horizontal="center" vertical="top"/>
      <protection hidden="1"/>
    </xf>
    <xf numFmtId="0" fontId="15" fillId="0" borderId="0" xfId="35" applyNumberFormat="1" applyFont="1" applyFill="1" applyBorder="1" applyAlignment="1" applyProtection="1">
      <alignment horizontal="left" vertical="top"/>
      <protection hidden="1"/>
    </xf>
    <xf numFmtId="0" fontId="15" fillId="0" borderId="0" xfId="0" applyFont="1" applyAlignment="1" applyProtection="1">
      <alignment horizontal="center" vertical="top"/>
      <protection hidden="1"/>
    </xf>
    <xf numFmtId="0" fontId="0" fillId="0" borderId="0" xfId="0" applyAlignment="1" applyProtection="1">
      <alignment horizontal="center" vertical="top"/>
      <protection hidden="1"/>
    </xf>
    <xf numFmtId="0" fontId="15" fillId="0" borderId="0" xfId="0" applyFont="1" applyAlignment="1" applyProtection="1">
      <alignment horizontal="right" vertical="top"/>
      <protection hidden="1"/>
    </xf>
    <xf numFmtId="0" fontId="0" fillId="0" borderId="0" xfId="0" applyAlignment="1" applyProtection="1">
      <alignment vertical="top"/>
      <protection hidden="1"/>
    </xf>
    <xf numFmtId="0" fontId="0" fillId="0" borderId="0" xfId="0" applyAlignment="1" applyProtection="1">
      <alignment horizontal="left" vertical="top"/>
      <protection hidden="1"/>
    </xf>
    <xf numFmtId="10" fontId="0" fillId="0" borderId="0" xfId="0" applyNumberFormat="1" applyAlignment="1" applyProtection="1">
      <alignment horizontal="center" vertical="top"/>
      <protection hidden="1"/>
    </xf>
    <xf numFmtId="0" fontId="15" fillId="0" borderId="0" xfId="35" applyNumberFormat="1" applyFont="1" applyFill="1" applyBorder="1" applyAlignment="1" applyProtection="1">
      <alignment horizontal="center" vertical="top" wrapText="1"/>
      <protection hidden="1"/>
    </xf>
    <xf numFmtId="0" fontId="0" fillId="0" borderId="0" xfId="0" applyAlignment="1" applyProtection="1">
      <alignment horizontal="justify" vertical="top"/>
      <protection hidden="1"/>
    </xf>
    <xf numFmtId="0" fontId="0" fillId="0" borderId="0" xfId="35" applyNumberFormat="1" applyFont="1" applyFill="1" applyBorder="1" applyProtection="1">
      <alignment vertical="top"/>
      <protection hidden="1"/>
    </xf>
    <xf numFmtId="0" fontId="0" fillId="0" borderId="0" xfId="35" applyNumberFormat="1" applyFont="1" applyFill="1" applyBorder="1" applyAlignment="1" applyProtection="1">
      <alignment vertical="top" wrapText="1"/>
      <protection hidden="1"/>
    </xf>
    <xf numFmtId="0" fontId="0" fillId="0" borderId="0" xfId="39" applyFont="1" applyAlignment="1" applyProtection="1">
      <alignment vertical="top"/>
      <protection hidden="1"/>
    </xf>
    <xf numFmtId="0" fontId="15" fillId="0" borderId="0" xfId="39" applyFont="1" applyAlignment="1" applyProtection="1">
      <alignment vertical="top" wrapText="1"/>
      <protection hidden="1"/>
    </xf>
    <xf numFmtId="0" fontId="6" fillId="0" borderId="4" xfId="0" applyFont="1" applyBorder="1" applyAlignment="1" applyProtection="1">
      <alignment horizontal="right" vertical="top"/>
      <protection hidden="1"/>
    </xf>
    <xf numFmtId="0" fontId="5" fillId="0" borderId="0" xfId="0" applyFont="1" applyAlignment="1" applyProtection="1">
      <alignment horizontal="right" vertical="top"/>
      <protection hidden="1"/>
    </xf>
    <xf numFmtId="0" fontId="5" fillId="0" borderId="0" xfId="35" applyNumberFormat="1" applyFont="1" applyFill="1" applyBorder="1" applyAlignment="1" applyProtection="1">
      <alignment horizontal="right" vertical="top"/>
      <protection hidden="1"/>
    </xf>
    <xf numFmtId="0" fontId="5" fillId="0" borderId="0" xfId="39" applyFont="1" applyAlignment="1" applyProtection="1">
      <alignment horizontal="right" vertical="top"/>
      <protection hidden="1"/>
    </xf>
    <xf numFmtId="0" fontId="5" fillId="0" borderId="0" xfId="33" applyFont="1" applyAlignment="1" applyProtection="1">
      <alignment horizontal="right" vertical="top"/>
      <protection hidden="1"/>
    </xf>
    <xf numFmtId="0" fontId="6" fillId="0" borderId="0" xfId="39" applyFont="1" applyAlignment="1" applyProtection="1">
      <alignment horizontal="right" vertical="top"/>
      <protection hidden="1"/>
    </xf>
    <xf numFmtId="0" fontId="18" fillId="0" borderId="0" xfId="0" applyFont="1" applyAlignment="1">
      <alignment horizontal="justify" vertical="top" wrapText="1"/>
    </xf>
    <xf numFmtId="0" fontId="18" fillId="0" borderId="0" xfId="0" applyFont="1" applyAlignment="1">
      <alignment horizontal="center" vertical="top" wrapText="1"/>
    </xf>
    <xf numFmtId="0" fontId="6" fillId="0" borderId="12" xfId="0" applyFont="1" applyBorder="1" applyAlignment="1" applyProtection="1">
      <alignment horizontal="right" vertical="top" wrapText="1"/>
      <protection hidden="1"/>
    </xf>
    <xf numFmtId="0" fontId="6" fillId="0" borderId="12" xfId="0" applyFont="1" applyBorder="1" applyAlignment="1" applyProtection="1">
      <alignment horizontal="right" vertical="top"/>
      <protection hidden="1"/>
    </xf>
    <xf numFmtId="1" fontId="18" fillId="0" borderId="0" xfId="0" applyNumberFormat="1" applyFont="1" applyAlignment="1">
      <alignment horizontal="center" vertical="top" wrapText="1"/>
    </xf>
    <xf numFmtId="0" fontId="5" fillId="0" borderId="0" xfId="0" applyFont="1" applyAlignment="1" applyProtection="1">
      <alignment horizontal="center" vertical="top"/>
      <protection hidden="1"/>
    </xf>
    <xf numFmtId="0" fontId="6" fillId="0" borderId="0" xfId="39" applyFont="1" applyAlignment="1" applyProtection="1">
      <alignment vertical="top" wrapText="1"/>
      <protection hidden="1"/>
    </xf>
    <xf numFmtId="179" fontId="66" fillId="0" borderId="0" xfId="37" applyNumberFormat="1" applyFont="1" applyFill="1" applyBorder="1" applyAlignment="1" applyProtection="1">
      <alignment horizontal="right" vertical="center"/>
      <protection hidden="1"/>
    </xf>
    <xf numFmtId="0" fontId="63" fillId="0" borderId="12" xfId="0" applyFont="1" applyBorder="1" applyAlignment="1">
      <alignment horizontal="center" vertical="center"/>
    </xf>
    <xf numFmtId="2" fontId="5" fillId="0" borderId="12" xfId="0" applyNumberFormat="1" applyFont="1" applyBorder="1" applyAlignment="1">
      <alignment horizontal="right" vertical="center"/>
    </xf>
    <xf numFmtId="2" fontId="5" fillId="0" borderId="12" xfId="35" applyNumberFormat="1" applyFont="1" applyFill="1" applyBorder="1" applyAlignment="1" applyProtection="1">
      <alignment horizontal="right" vertical="center"/>
      <protection locked="0" hidden="1"/>
    </xf>
    <xf numFmtId="2" fontId="5" fillId="2" borderId="12" xfId="35" applyNumberFormat="1" applyFont="1" applyFill="1" applyBorder="1" applyAlignment="1" applyProtection="1">
      <alignment horizontal="right" vertical="center"/>
      <protection locked="0"/>
    </xf>
    <xf numFmtId="0" fontId="0" fillId="0" borderId="26" xfId="0" applyBorder="1" applyAlignment="1">
      <alignment vertical="center"/>
    </xf>
    <xf numFmtId="4" fontId="15" fillId="0" borderId="12" xfId="38" applyNumberFormat="1" applyFont="1" applyBorder="1" applyAlignment="1" applyProtection="1">
      <alignment horizontal="right" vertical="center"/>
      <protection hidden="1"/>
    </xf>
    <xf numFmtId="4" fontId="15" fillId="0" borderId="12" xfId="38" applyNumberFormat="1" applyFont="1" applyBorder="1" applyAlignment="1" applyProtection="1">
      <alignment vertical="center" wrapText="1"/>
      <protection hidden="1"/>
    </xf>
    <xf numFmtId="0" fontId="16" fillId="0" borderId="0" xfId="0" applyFont="1" applyAlignment="1" applyProtection="1">
      <alignment horizontal="right" vertical="center" indent="1"/>
      <protection hidden="1"/>
    </xf>
    <xf numFmtId="0" fontId="5" fillId="0" borderId="4" xfId="0" applyFont="1" applyBorder="1" applyAlignment="1" applyProtection="1">
      <alignment vertical="center"/>
      <protection hidden="1"/>
    </xf>
    <xf numFmtId="0" fontId="6" fillId="0" borderId="4" xfId="0" applyFont="1" applyBorder="1" applyAlignment="1" applyProtection="1">
      <alignment horizontal="left" vertical="center"/>
      <protection hidden="1"/>
    </xf>
    <xf numFmtId="0" fontId="5" fillId="0" borderId="4" xfId="0" applyFont="1" applyBorder="1" applyAlignment="1" applyProtection="1">
      <alignment horizontal="left" vertical="center" wrapText="1"/>
      <protection hidden="1"/>
    </xf>
    <xf numFmtId="0" fontId="6" fillId="0" borderId="4" xfId="0" applyFont="1" applyBorder="1" applyAlignment="1" applyProtection="1">
      <alignment horizontal="right" vertical="center"/>
      <protection hidden="1"/>
    </xf>
    <xf numFmtId="0" fontId="5" fillId="0" borderId="4" xfId="0" applyFont="1" applyBorder="1" applyAlignment="1" applyProtection="1">
      <alignment horizontal="right" vertical="center"/>
      <protection hidden="1"/>
    </xf>
    <xf numFmtId="0" fontId="5" fillId="0" borderId="0" xfId="0" applyFont="1" applyAlignment="1" applyProtection="1">
      <alignment vertical="center"/>
      <protection hidden="1"/>
    </xf>
    <xf numFmtId="0" fontId="5" fillId="0" borderId="0" xfId="0" applyFont="1" applyAlignment="1" applyProtection="1">
      <alignment horizontal="left" vertical="center"/>
      <protection hidden="1"/>
    </xf>
    <xf numFmtId="0" fontId="5" fillId="0" borderId="0" xfId="0" applyFont="1" applyAlignment="1" applyProtection="1">
      <alignment horizontal="left" vertical="center" wrapText="1"/>
      <protection hidden="1"/>
    </xf>
    <xf numFmtId="0" fontId="5" fillId="0" borderId="0" xfId="0" applyFont="1" applyAlignment="1" applyProtection="1">
      <alignment horizontal="right" vertical="center"/>
      <protection hidden="1"/>
    </xf>
    <xf numFmtId="0" fontId="5" fillId="0" borderId="0" xfId="39" applyFont="1" applyAlignment="1" applyProtection="1">
      <alignment vertical="center"/>
      <protection hidden="1"/>
    </xf>
    <xf numFmtId="0" fontId="6" fillId="0" borderId="0" xfId="39" applyFont="1" applyAlignment="1" applyProtection="1">
      <alignment vertical="center"/>
      <protection hidden="1"/>
    </xf>
    <xf numFmtId="0" fontId="5" fillId="0" borderId="0" xfId="39" applyFont="1" applyAlignment="1" applyProtection="1">
      <alignment vertical="center"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horizontal="center" vertical="center"/>
      <protection hidden="1"/>
    </xf>
    <xf numFmtId="0" fontId="5" fillId="0" borderId="0" xfId="39" applyFont="1" applyAlignment="1" applyProtection="1">
      <alignment horizontal="right" vertical="center"/>
      <protection hidden="1"/>
    </xf>
    <xf numFmtId="0" fontId="6" fillId="0" borderId="0" xfId="39" applyFont="1" applyAlignment="1" applyProtection="1">
      <alignment vertical="center" wrapText="1"/>
      <protection hidden="1"/>
    </xf>
    <xf numFmtId="0" fontId="5" fillId="0" borderId="0" xfId="33" applyFont="1" applyAlignment="1" applyProtection="1">
      <alignment horizontal="right" vertical="center"/>
      <protection hidden="1"/>
    </xf>
    <xf numFmtId="0" fontId="5" fillId="0" borderId="12" xfId="0" applyFont="1" applyBorder="1" applyAlignment="1" applyProtection="1">
      <alignment vertical="center" wrapText="1"/>
      <protection hidden="1"/>
    </xf>
    <xf numFmtId="0" fontId="6" fillId="0" borderId="12" xfId="0" applyFont="1" applyBorder="1" applyAlignment="1">
      <alignment horizontal="center" vertical="center" wrapText="1"/>
    </xf>
    <xf numFmtId="0" fontId="6" fillId="0" borderId="12" xfId="0" applyFont="1" applyBorder="1" applyAlignment="1" applyProtection="1">
      <alignment horizontal="center" vertical="center" wrapText="1"/>
      <protection hidden="1"/>
    </xf>
    <xf numFmtId="0" fontId="6" fillId="0" borderId="12" xfId="0" applyFont="1" applyBorder="1" applyAlignment="1" applyProtection="1">
      <alignment horizontal="center" vertical="center"/>
      <protection hidden="1"/>
    </xf>
    <xf numFmtId="0" fontId="5" fillId="0" borderId="12" xfId="0" applyFont="1" applyBorder="1" applyAlignment="1" applyProtection="1">
      <alignment horizontal="center" vertical="center" wrapText="1"/>
      <protection hidden="1"/>
    </xf>
    <xf numFmtId="0" fontId="5" fillId="0" borderId="12" xfId="0" applyFont="1" applyBorder="1" applyAlignment="1" applyProtection="1">
      <alignment vertical="center"/>
      <protection hidden="1"/>
    </xf>
    <xf numFmtId="0" fontId="5" fillId="0" borderId="12" xfId="0" applyFont="1" applyBorder="1" applyAlignment="1" applyProtection="1">
      <alignment horizontal="center" vertical="center"/>
      <protection hidden="1"/>
    </xf>
    <xf numFmtId="0" fontId="5" fillId="10" borderId="0" xfId="0" applyFont="1" applyFill="1" applyAlignment="1" applyProtection="1">
      <alignment vertical="center"/>
      <protection hidden="1"/>
    </xf>
    <xf numFmtId="49" fontId="5" fillId="0" borderId="12" xfId="0" applyNumberFormat="1" applyFont="1" applyBorder="1" applyAlignment="1">
      <alignment horizontal="center" vertical="center" wrapText="1"/>
    </xf>
    <xf numFmtId="0" fontId="5" fillId="0" borderId="12" xfId="0" applyFont="1" applyBorder="1" applyAlignment="1">
      <alignment horizontal="justify" vertical="center" wrapText="1" shrinkToFit="1"/>
    </xf>
    <xf numFmtId="0" fontId="29" fillId="0" borderId="0" xfId="0" applyFont="1" applyAlignment="1" applyProtection="1">
      <alignment vertical="center"/>
      <protection hidden="1"/>
    </xf>
    <xf numFmtId="0" fontId="0" fillId="0" borderId="0" xfId="0" applyAlignment="1" applyProtection="1">
      <alignment horizontal="justify" vertical="center"/>
      <protection hidden="1"/>
    </xf>
    <xf numFmtId="0" fontId="0" fillId="0" borderId="0" xfId="0" applyAlignment="1" applyProtection="1">
      <alignment horizontal="right" vertical="center"/>
      <protection hidden="1"/>
    </xf>
    <xf numFmtId="0" fontId="0" fillId="0" borderId="0" xfId="35" applyNumberFormat="1" applyFont="1" applyFill="1" applyBorder="1" applyAlignment="1" applyProtection="1">
      <alignment horizontal="center" vertical="center"/>
      <protection hidden="1"/>
    </xf>
    <xf numFmtId="0" fontId="0" fillId="0" borderId="0" xfId="35" applyNumberFormat="1" applyFont="1" applyFill="1" applyBorder="1" applyAlignment="1" applyProtection="1">
      <alignment vertical="center" wrapText="1"/>
      <protection hidden="1"/>
    </xf>
    <xf numFmtId="0" fontId="0" fillId="0" borderId="0" xfId="35" applyNumberFormat="1" applyFont="1" applyFill="1" applyBorder="1" applyAlignment="1" applyProtection="1">
      <alignment vertical="center"/>
      <protection hidden="1"/>
    </xf>
    <xf numFmtId="0" fontId="0" fillId="0" borderId="0" xfId="35" applyNumberFormat="1" applyFont="1" applyFill="1" applyBorder="1" applyAlignment="1" applyProtection="1">
      <alignment horizontal="right" vertical="center"/>
      <protection hidden="1"/>
    </xf>
    <xf numFmtId="0" fontId="0" fillId="0" borderId="0" xfId="39" applyFont="1" applyAlignment="1" applyProtection="1">
      <alignment vertical="center"/>
      <protection hidden="1"/>
    </xf>
    <xf numFmtId="0" fontId="0" fillId="0" borderId="0" xfId="39" applyFont="1" applyAlignment="1" applyProtection="1">
      <alignment horizontal="right" vertical="center"/>
      <protection hidden="1"/>
    </xf>
    <xf numFmtId="0" fontId="15" fillId="0" borderId="0" xfId="39" applyFont="1" applyAlignment="1" applyProtection="1">
      <alignment horizontal="right" vertical="center"/>
      <protection hidden="1"/>
    </xf>
    <xf numFmtId="2" fontId="0" fillId="2" borderId="12" xfId="35" applyNumberFormat="1" applyFont="1" applyFill="1" applyBorder="1" applyAlignment="1" applyProtection="1">
      <alignment horizontal="right" vertical="center"/>
      <protection locked="0" hidden="1"/>
    </xf>
    <xf numFmtId="0" fontId="0" fillId="0" borderId="12" xfId="0" applyBorder="1" applyAlignment="1">
      <alignment horizontal="center" vertical="center"/>
    </xf>
    <xf numFmtId="0" fontId="68" fillId="0" borderId="12" xfId="0" applyFont="1" applyBorder="1" applyAlignment="1">
      <alignment horizontal="center" vertical="center" wrapText="1"/>
    </xf>
    <xf numFmtId="182" fontId="68" fillId="0" borderId="12" xfId="0" applyNumberFormat="1" applyFont="1" applyBorder="1" applyAlignment="1">
      <alignment horizontal="center" vertical="center" wrapText="1"/>
    </xf>
    <xf numFmtId="0" fontId="15" fillId="0" borderId="12" xfId="36" applyNumberFormat="1" applyFont="1" applyFill="1" applyBorder="1" applyAlignment="1" applyProtection="1">
      <alignment horizontal="left" vertical="center" wrapText="1"/>
      <protection hidden="1"/>
    </xf>
    <xf numFmtId="3" fontId="55" fillId="0" borderId="12" xfId="42" applyNumberFormat="1" applyFont="1" applyBorder="1" applyAlignment="1" applyProtection="1">
      <alignment horizontal="center" vertical="center" wrapText="1"/>
      <protection hidden="1"/>
    </xf>
    <xf numFmtId="3" fontId="15" fillId="0" borderId="12" xfId="42" applyNumberFormat="1" applyFont="1" applyFill="1" applyBorder="1" applyAlignment="1" applyProtection="1">
      <alignment horizontal="center" vertical="center" wrapText="1"/>
      <protection hidden="1"/>
    </xf>
    <xf numFmtId="2" fontId="15" fillId="0" borderId="12" xfId="35" applyNumberFormat="1" applyFont="1" applyFill="1" applyBorder="1" applyAlignment="1" applyProtection="1">
      <alignment horizontal="right" vertical="center"/>
      <protection hidden="1"/>
    </xf>
    <xf numFmtId="0" fontId="0" fillId="0" borderId="0" xfId="0" applyAlignment="1" applyProtection="1">
      <alignment horizontal="left" vertical="center" wrapText="1"/>
      <protection hidden="1"/>
    </xf>
    <xf numFmtId="178" fontId="0" fillId="0" borderId="0" xfId="0" applyNumberFormat="1" applyAlignment="1" applyProtection="1">
      <alignment vertical="center"/>
      <protection hidden="1"/>
    </xf>
    <xf numFmtId="0" fontId="20" fillId="0" borderId="4" xfId="0" applyFont="1" applyBorder="1" applyAlignment="1" applyProtection="1">
      <alignment horizontal="left" vertical="center"/>
      <protection hidden="1"/>
    </xf>
    <xf numFmtId="0" fontId="70" fillId="0" borderId="4" xfId="0" applyFont="1" applyBorder="1" applyAlignment="1">
      <alignment horizontal="left" vertical="center"/>
    </xf>
    <xf numFmtId="0" fontId="70" fillId="0" borderId="4" xfId="32" applyFont="1" applyBorder="1" applyAlignment="1" applyProtection="1">
      <alignment vertical="center"/>
      <protection hidden="1"/>
    </xf>
    <xf numFmtId="0" fontId="51" fillId="0" borderId="0" xfId="32" applyFont="1" applyAlignment="1" applyProtection="1">
      <alignment vertical="center"/>
      <protection hidden="1"/>
    </xf>
    <xf numFmtId="2" fontId="0" fillId="0" borderId="14" xfId="0" applyNumberFormat="1" applyBorder="1" applyAlignment="1">
      <alignment horizontal="right" vertical="center"/>
    </xf>
    <xf numFmtId="2" fontId="0" fillId="0" borderId="12" xfId="0" applyNumberFormat="1" applyBorder="1" applyAlignment="1">
      <alignment horizontal="right" vertical="center"/>
    </xf>
    <xf numFmtId="0" fontId="0" fillId="0" borderId="0" xfId="33" applyFont="1" applyAlignment="1" applyProtection="1">
      <alignment horizontal="right" vertical="center"/>
      <protection hidden="1"/>
    </xf>
    <xf numFmtId="0" fontId="15" fillId="0" borderId="0" xfId="39" applyFont="1" applyAlignment="1" applyProtection="1">
      <alignment horizontal="left" vertical="center"/>
      <protection hidden="1"/>
    </xf>
    <xf numFmtId="49" fontId="15" fillId="0" borderId="12" xfId="0" applyNumberFormat="1" applyFont="1" applyBorder="1" applyAlignment="1">
      <alignment horizontal="center" vertical="center"/>
    </xf>
    <xf numFmtId="0" fontId="6" fillId="0" borderId="4" xfId="0" applyFont="1" applyBorder="1" applyAlignment="1" applyProtection="1">
      <alignment horizontal="center" vertical="center"/>
      <protection hidden="1"/>
    </xf>
    <xf numFmtId="0" fontId="6" fillId="0" borderId="0" xfId="39" applyFont="1" applyAlignment="1" applyProtection="1">
      <alignment horizontal="center" vertical="center"/>
      <protection hidden="1"/>
    </xf>
    <xf numFmtId="0" fontId="5" fillId="0" borderId="0" xfId="39" applyFont="1" applyAlignment="1" applyProtection="1">
      <alignment horizontal="center" vertical="center"/>
      <protection hidden="1"/>
    </xf>
    <xf numFmtId="0" fontId="71" fillId="0" borderId="12" xfId="0" applyFont="1" applyBorder="1" applyAlignment="1">
      <alignment horizontal="center" vertical="center"/>
    </xf>
    <xf numFmtId="0" fontId="71" fillId="0" borderId="12" xfId="0" applyFont="1" applyBorder="1" applyAlignment="1">
      <alignment vertical="center" wrapText="1"/>
    </xf>
    <xf numFmtId="0" fontId="71" fillId="0" borderId="12" xfId="0" applyFont="1" applyBorder="1" applyAlignment="1">
      <alignment vertical="center"/>
    </xf>
    <xf numFmtId="0" fontId="72" fillId="0" borderId="12" xfId="0" applyFont="1" applyBorder="1" applyAlignment="1">
      <alignment horizontal="center" vertical="center"/>
    </xf>
    <xf numFmtId="0" fontId="72" fillId="0" borderId="12" xfId="0" applyFont="1" applyBorder="1"/>
    <xf numFmtId="0" fontId="72" fillId="0" borderId="12" xfId="0" applyFont="1" applyBorder="1" applyAlignment="1">
      <alignment horizontal="center" vertical="center" wrapText="1"/>
    </xf>
    <xf numFmtId="0" fontId="6" fillId="0" borderId="0" xfId="39" applyFont="1" applyAlignment="1" applyProtection="1">
      <alignment horizontal="center" vertical="center" wrapText="1"/>
      <protection hidden="1"/>
    </xf>
    <xf numFmtId="43" fontId="0" fillId="0" borderId="14" xfId="7" applyFont="1" applyBorder="1" applyAlignment="1">
      <alignment vertical="center"/>
    </xf>
    <xf numFmtId="0" fontId="16" fillId="0" borderId="17" xfId="0" applyFont="1" applyBorder="1" applyAlignment="1" applyProtection="1">
      <alignment horizontal="center" vertical="center"/>
      <protection locked="0"/>
    </xf>
    <xf numFmtId="0" fontId="16" fillId="0" borderId="18" xfId="0" applyFont="1" applyBorder="1" applyAlignment="1" applyProtection="1">
      <alignment vertical="center"/>
      <protection locked="0"/>
    </xf>
    <xf numFmtId="0" fontId="16" fillId="0" borderId="19" xfId="0" applyFont="1" applyBorder="1" applyAlignment="1" applyProtection="1">
      <alignment horizontal="center" vertical="center"/>
      <protection locked="0"/>
    </xf>
    <xf numFmtId="0" fontId="16" fillId="0" borderId="20" xfId="0" applyFont="1" applyBorder="1" applyAlignment="1" applyProtection="1">
      <alignment horizontal="center" vertical="center"/>
      <protection locked="0"/>
    </xf>
    <xf numFmtId="0" fontId="16" fillId="0" borderId="21" xfId="0" applyFont="1" applyBorder="1" applyAlignment="1" applyProtection="1">
      <alignment vertical="center"/>
      <protection locked="0"/>
    </xf>
    <xf numFmtId="0" fontId="16" fillId="0" borderId="22" xfId="0" applyFont="1" applyBorder="1" applyAlignment="1" applyProtection="1">
      <alignment horizontal="center" vertical="center"/>
      <protection locked="0"/>
    </xf>
    <xf numFmtId="0" fontId="16" fillId="0" borderId="23" xfId="0" applyFont="1" applyBorder="1" applyAlignment="1" applyProtection="1">
      <alignment horizontal="center" vertical="center"/>
      <protection locked="0"/>
    </xf>
    <xf numFmtId="0" fontId="16" fillId="0" borderId="24" xfId="0" applyFont="1" applyBorder="1" applyAlignment="1" applyProtection="1">
      <alignment vertical="center"/>
      <protection locked="0"/>
    </xf>
    <xf numFmtId="0" fontId="16" fillId="0" borderId="25" xfId="0" applyFont="1" applyBorder="1" applyAlignment="1" applyProtection="1">
      <alignment horizontal="center" vertical="center"/>
      <protection locked="0"/>
    </xf>
    <xf numFmtId="0" fontId="16" fillId="0" borderId="0" xfId="0" applyFont="1" applyAlignment="1" applyProtection="1">
      <alignment horizontal="justify" vertical="top"/>
      <protection hidden="1"/>
    </xf>
    <xf numFmtId="0" fontId="16" fillId="0" borderId="0" xfId="37" applyFont="1" applyAlignment="1" applyProtection="1">
      <alignment vertical="top"/>
      <protection hidden="1"/>
    </xf>
    <xf numFmtId="0" fontId="16" fillId="0" borderId="0" xfId="37" applyNumberFormat="1" applyFont="1" applyFill="1" applyBorder="1" applyAlignment="1" applyProtection="1">
      <alignment vertical="center"/>
      <protection hidden="1"/>
    </xf>
    <xf numFmtId="166" fontId="1" fillId="0" borderId="0" xfId="17" applyFont="1"/>
    <xf numFmtId="0" fontId="16" fillId="9" borderId="12" xfId="0" applyFont="1" applyFill="1" applyBorder="1" applyAlignment="1">
      <alignment horizontal="center" vertical="center"/>
    </xf>
    <xf numFmtId="0" fontId="63" fillId="0" borderId="12" xfId="0" applyFont="1" applyBorder="1" applyAlignment="1">
      <alignment wrapText="1"/>
    </xf>
    <xf numFmtId="0" fontId="16" fillId="9" borderId="12" xfId="0" applyFont="1" applyFill="1" applyBorder="1" applyAlignment="1">
      <alignment wrapText="1"/>
    </xf>
    <xf numFmtId="0" fontId="63" fillId="11" borderId="12" xfId="0" applyFont="1" applyFill="1" applyBorder="1" applyAlignment="1">
      <alignment horizontal="center" vertical="center"/>
    </xf>
    <xf numFmtId="0" fontId="0" fillId="11" borderId="12" xfId="0" applyFill="1" applyBorder="1" applyAlignment="1">
      <alignment horizontal="center" vertical="center"/>
    </xf>
    <xf numFmtId="0" fontId="71" fillId="0" borderId="12" xfId="0" applyFont="1" applyBorder="1" applyAlignment="1">
      <alignment vertical="top" wrapText="1"/>
    </xf>
    <xf numFmtId="0" fontId="71" fillId="0" borderId="12" xfId="0" applyFont="1" applyBorder="1" applyAlignment="1">
      <alignment horizontal="left" vertical="center" wrapText="1" indent="1"/>
    </xf>
    <xf numFmtId="2" fontId="15" fillId="2" borderId="12" xfId="35" applyNumberFormat="1" applyFont="1" applyFill="1" applyBorder="1" applyAlignment="1" applyProtection="1">
      <alignment horizontal="right" vertical="center"/>
      <protection locked="0" hidden="1"/>
    </xf>
    <xf numFmtId="168" fontId="74" fillId="11" borderId="12" xfId="7" applyNumberFormat="1" applyFont="1" applyFill="1" applyBorder="1" applyAlignment="1">
      <alignment horizontal="center" vertical="center"/>
    </xf>
    <xf numFmtId="2" fontId="5" fillId="0" borderId="0" xfId="38" applyNumberFormat="1" applyFont="1" applyAlignment="1" applyProtection="1">
      <alignment vertical="top"/>
      <protection hidden="1"/>
    </xf>
    <xf numFmtId="0" fontId="73" fillId="11" borderId="12" xfId="0" applyFont="1" applyFill="1" applyBorder="1" applyAlignment="1">
      <alignment horizontal="center" wrapText="1"/>
    </xf>
    <xf numFmtId="0" fontId="15" fillId="0" borderId="26" xfId="0" applyFont="1" applyBorder="1" applyAlignment="1" applyProtection="1">
      <alignment horizontal="center" vertical="center"/>
      <protection hidden="1"/>
    </xf>
    <xf numFmtId="0" fontId="76" fillId="0" borderId="12" xfId="0" applyFont="1" applyBorder="1" applyAlignment="1">
      <alignment horizontal="center" vertical="center" wrapText="1"/>
    </xf>
    <xf numFmtId="0" fontId="69" fillId="0" borderId="26" xfId="0" applyFont="1" applyBorder="1" applyAlignment="1">
      <alignment vertical="center" wrapText="1"/>
    </xf>
    <xf numFmtId="0" fontId="77" fillId="0" borderId="12" xfId="0" applyFont="1" applyBorder="1" applyAlignment="1">
      <alignment horizontal="center" vertical="center" wrapText="1"/>
    </xf>
    <xf numFmtId="183" fontId="77" fillId="0" borderId="12" xfId="0" applyNumberFormat="1" applyFont="1" applyBorder="1" applyAlignment="1">
      <alignment horizontal="center" vertical="center" wrapText="1"/>
    </xf>
    <xf numFmtId="0" fontId="77" fillId="0" borderId="26" xfId="0" applyFont="1" applyBorder="1" applyAlignment="1">
      <alignment vertical="center" wrapText="1"/>
    </xf>
    <xf numFmtId="0" fontId="69" fillId="0" borderId="12" xfId="0" applyFont="1" applyBorder="1" applyAlignment="1">
      <alignment horizontal="center" vertical="center" wrapText="1"/>
    </xf>
    <xf numFmtId="1" fontId="77" fillId="0" borderId="12" xfId="0" applyNumberFormat="1" applyFont="1" applyBorder="1" applyAlignment="1">
      <alignment horizontal="center" vertical="center" wrapText="1"/>
    </xf>
    <xf numFmtId="0" fontId="77" fillId="0" borderId="12" xfId="0" applyFont="1" applyBorder="1" applyAlignment="1">
      <alignment vertical="center" wrapText="1"/>
    </xf>
    <xf numFmtId="0" fontId="77" fillId="0" borderId="26" xfId="0" applyFont="1" applyBorder="1" applyAlignment="1">
      <alignment horizontal="left" vertical="center" wrapText="1"/>
    </xf>
    <xf numFmtId="0" fontId="77" fillId="0" borderId="12" xfId="0" applyFont="1" applyBorder="1" applyAlignment="1">
      <alignment horizontal="center" vertical="center"/>
    </xf>
    <xf numFmtId="183" fontId="79" fillId="0" borderId="12" xfId="53" applyNumberFormat="1" applyFont="1" applyFill="1" applyBorder="1" applyAlignment="1">
      <alignment horizontal="center" vertical="center" wrapText="1"/>
    </xf>
    <xf numFmtId="0" fontId="69" fillId="0" borderId="26" xfId="0" applyFont="1" applyBorder="1" applyAlignment="1">
      <alignment vertical="center"/>
    </xf>
    <xf numFmtId="0" fontId="69" fillId="0" borderId="26" xfId="0" applyFont="1" applyBorder="1" applyAlignment="1">
      <alignment horizontal="justify" vertical="center" wrapText="1"/>
    </xf>
    <xf numFmtId="0" fontId="77" fillId="0" borderId="26" xfId="0" applyFont="1" applyBorder="1" applyAlignment="1">
      <alignment horizontal="justify" vertical="center" wrapText="1"/>
    </xf>
    <xf numFmtId="0" fontId="69" fillId="0" borderId="12" xfId="0" applyFont="1" applyBorder="1" applyAlignment="1" applyProtection="1">
      <alignment horizontal="center" vertical="center"/>
      <protection hidden="1"/>
    </xf>
    <xf numFmtId="0" fontId="0" fillId="0" borderId="0" xfId="0" applyAlignment="1">
      <alignment vertical="center" wrapText="1"/>
    </xf>
    <xf numFmtId="0" fontId="0" fillId="0" borderId="12" xfId="0" applyBorder="1" applyAlignment="1">
      <alignment vertical="center" wrapText="1"/>
    </xf>
    <xf numFmtId="0" fontId="15" fillId="0" borderId="8" xfId="36" applyNumberFormat="1" applyFont="1" applyFill="1" applyBorder="1" applyAlignment="1" applyProtection="1">
      <alignment vertical="top" wrapText="1"/>
      <protection hidden="1"/>
    </xf>
    <xf numFmtId="0" fontId="15" fillId="0" borderId="37" xfId="36" applyNumberFormat="1" applyFont="1" applyFill="1" applyBorder="1" applyAlignment="1" applyProtection="1">
      <alignment vertical="top" wrapText="1"/>
      <protection hidden="1"/>
    </xf>
    <xf numFmtId="0" fontId="77" fillId="0" borderId="12" xfId="0" applyFont="1" applyBorder="1" applyAlignment="1">
      <alignment horizontal="justify" vertical="center" wrapText="1"/>
    </xf>
    <xf numFmtId="0" fontId="15" fillId="0" borderId="12" xfId="36" applyNumberFormat="1" applyFont="1" applyFill="1" applyBorder="1" applyAlignment="1" applyProtection="1">
      <alignment vertical="top" wrapText="1"/>
      <protection hidden="1"/>
    </xf>
    <xf numFmtId="2" fontId="15" fillId="0" borderId="12" xfId="36" applyNumberFormat="1" applyFont="1" applyFill="1" applyBorder="1" applyAlignment="1" applyProtection="1">
      <alignment vertical="top" wrapText="1"/>
      <protection hidden="1"/>
    </xf>
    <xf numFmtId="2" fontId="15" fillId="0" borderId="37" xfId="36" applyNumberFormat="1" applyFont="1" applyFill="1" applyBorder="1" applyAlignment="1" applyProtection="1">
      <alignment vertical="top" wrapText="1"/>
      <protection hidden="1"/>
    </xf>
    <xf numFmtId="0" fontId="15" fillId="0" borderId="0" xfId="0" applyFont="1" applyAlignment="1" applyProtection="1">
      <alignment horizontal="left" vertical="top"/>
      <protection hidden="1"/>
    </xf>
    <xf numFmtId="0" fontId="80" fillId="0" borderId="12" xfId="0" applyFont="1" applyBorder="1" applyAlignment="1">
      <alignment horizontal="center" vertical="center"/>
    </xf>
    <xf numFmtId="0" fontId="80" fillId="0" borderId="12" xfId="0" applyFont="1" applyBorder="1" applyAlignment="1">
      <alignment vertical="center"/>
    </xf>
    <xf numFmtId="2" fontId="80" fillId="0" borderId="12" xfId="0" applyNumberFormat="1" applyFont="1" applyBorder="1" applyAlignment="1">
      <alignment horizontal="center" vertical="center"/>
    </xf>
    <xf numFmtId="2" fontId="80" fillId="0" borderId="12" xfId="0" applyNumberFormat="1" applyFont="1" applyBorder="1" applyAlignment="1">
      <alignment vertical="center" wrapText="1"/>
    </xf>
    <xf numFmtId="167" fontId="80" fillId="0" borderId="12" xfId="0" applyNumberFormat="1" applyFont="1" applyBorder="1" applyAlignment="1">
      <alignment horizontal="center" vertical="center"/>
    </xf>
    <xf numFmtId="0" fontId="81" fillId="0" borderId="12" xfId="0" applyFont="1" applyBorder="1" applyAlignment="1">
      <alignment horizontal="center" vertical="center"/>
    </xf>
    <xf numFmtId="182" fontId="0" fillId="2" borderId="12" xfId="35" applyNumberFormat="1" applyFont="1" applyFill="1" applyBorder="1" applyAlignment="1" applyProtection="1">
      <alignment horizontal="right" vertical="center"/>
      <protection locked="0" hidden="1"/>
    </xf>
    <xf numFmtId="0" fontId="0" fillId="2" borderId="12" xfId="35" applyFont="1" applyFill="1" applyBorder="1" applyAlignment="1" applyProtection="1">
      <alignment horizontal="right" vertical="center"/>
      <protection locked="0" hidden="1"/>
    </xf>
    <xf numFmtId="182" fontId="71" fillId="0" borderId="12" xfId="0" applyNumberFormat="1" applyFont="1" applyBorder="1" applyAlignment="1">
      <alignment horizontal="center" vertical="center"/>
    </xf>
    <xf numFmtId="43" fontId="74" fillId="11" borderId="12" xfId="7" applyFont="1" applyFill="1" applyBorder="1" applyAlignment="1">
      <alignment horizontal="center" vertical="center"/>
    </xf>
    <xf numFmtId="43" fontId="0" fillId="0" borderId="12" xfId="7" applyFont="1" applyBorder="1" applyAlignment="1" applyProtection="1">
      <alignment horizontal="right" vertical="center"/>
      <protection hidden="1"/>
    </xf>
    <xf numFmtId="0" fontId="71" fillId="13" borderId="12" xfId="0" applyFont="1" applyFill="1" applyBorder="1" applyAlignment="1">
      <alignment horizontal="center" vertical="center"/>
    </xf>
    <xf numFmtId="0" fontId="80" fillId="13" borderId="12" xfId="0" applyFont="1" applyFill="1" applyBorder="1" applyAlignment="1">
      <alignment horizontal="center" vertical="center"/>
    </xf>
    <xf numFmtId="0" fontId="80" fillId="13" borderId="12" xfId="0" applyFont="1" applyFill="1" applyBorder="1" applyAlignment="1">
      <alignment vertical="center" wrapText="1"/>
    </xf>
    <xf numFmtId="0" fontId="80" fillId="13" borderId="12" xfId="0" applyFont="1" applyFill="1" applyBorder="1" applyAlignment="1">
      <alignment vertical="center"/>
    </xf>
    <xf numFmtId="2" fontId="71" fillId="13" borderId="12" xfId="0" applyNumberFormat="1" applyFont="1" applyFill="1" applyBorder="1" applyAlignment="1">
      <alignment horizontal="center" vertical="center"/>
    </xf>
    <xf numFmtId="2" fontId="80" fillId="13" borderId="12" xfId="0" applyNumberFormat="1" applyFont="1" applyFill="1" applyBorder="1" applyAlignment="1">
      <alignment horizontal="center" vertical="center"/>
    </xf>
    <xf numFmtId="167" fontId="80" fillId="13" borderId="12" xfId="0" applyNumberFormat="1" applyFont="1" applyFill="1" applyBorder="1" applyAlignment="1">
      <alignment horizontal="center" vertical="center"/>
    </xf>
    <xf numFmtId="0" fontId="82" fillId="0" borderId="12" xfId="0" applyFont="1" applyBorder="1" applyAlignment="1">
      <alignment vertical="center"/>
    </xf>
    <xf numFmtId="0" fontId="83" fillId="13" borderId="12" xfId="0" applyFont="1" applyFill="1" applyBorder="1" applyAlignment="1">
      <alignment horizontal="center" vertical="center"/>
    </xf>
    <xf numFmtId="49" fontId="83" fillId="13" borderId="12" xfId="0" applyNumberFormat="1" applyFont="1" applyFill="1" applyBorder="1" applyAlignment="1">
      <alignment horizontal="center" vertical="center"/>
    </xf>
    <xf numFmtId="0" fontId="83" fillId="13" borderId="12" xfId="0" applyFont="1" applyFill="1" applyBorder="1" applyAlignment="1">
      <alignment vertical="center" wrapText="1"/>
    </xf>
    <xf numFmtId="0" fontId="83" fillId="13" borderId="12" xfId="0" applyFont="1" applyFill="1" applyBorder="1" applyAlignment="1">
      <alignment vertical="center"/>
    </xf>
    <xf numFmtId="168" fontId="71" fillId="13" borderId="12" xfId="0" applyNumberFormat="1" applyFont="1" applyFill="1" applyBorder="1" applyAlignment="1">
      <alignment horizontal="center" vertical="center"/>
    </xf>
    <xf numFmtId="184" fontId="71" fillId="13" borderId="12" xfId="0" applyNumberFormat="1" applyFont="1" applyFill="1" applyBorder="1" applyAlignment="1">
      <alignment horizontal="center" vertical="center"/>
    </xf>
    <xf numFmtId="182" fontId="71" fillId="13" borderId="12" xfId="0" applyNumberFormat="1" applyFont="1" applyFill="1" applyBorder="1" applyAlignment="1">
      <alignment horizontal="center" vertical="center"/>
    </xf>
    <xf numFmtId="49" fontId="61" fillId="9" borderId="12" xfId="0" applyNumberFormat="1" applyFont="1" applyFill="1" applyBorder="1" applyAlignment="1">
      <alignment horizontal="center" vertical="center" wrapText="1"/>
    </xf>
    <xf numFmtId="49" fontId="62" fillId="9" borderId="12" xfId="0" applyNumberFormat="1" applyFont="1" applyFill="1" applyBorder="1" applyAlignment="1">
      <alignment horizontal="center" vertical="center"/>
    </xf>
    <xf numFmtId="0" fontId="84" fillId="0" borderId="12" xfId="0" applyFont="1" applyBorder="1" applyAlignment="1">
      <alignment vertical="center" wrapText="1"/>
    </xf>
    <xf numFmtId="0" fontId="85" fillId="0" borderId="12" xfId="0" applyFont="1" applyBorder="1" applyAlignment="1">
      <alignment horizontal="center" vertical="center" wrapText="1"/>
    </xf>
    <xf numFmtId="0" fontId="86" fillId="0" borderId="12" xfId="0" applyFont="1" applyBorder="1" applyAlignment="1">
      <alignment horizontal="center" vertical="center" wrapText="1"/>
    </xf>
    <xf numFmtId="0" fontId="0" fillId="0" borderId="34" xfId="0" applyBorder="1" applyAlignment="1" applyProtection="1">
      <alignment horizontal="left" vertical="center"/>
      <protection locked="0"/>
    </xf>
    <xf numFmtId="0" fontId="16" fillId="0" borderId="13" xfId="0" applyFont="1" applyBorder="1" applyAlignment="1" applyProtection="1">
      <alignment horizontal="left" vertical="center"/>
      <protection locked="0"/>
    </xf>
    <xf numFmtId="0" fontId="16" fillId="0" borderId="35" xfId="0" applyFont="1" applyBorder="1" applyAlignment="1" applyProtection="1">
      <alignment horizontal="left" vertical="center"/>
      <protection locked="0"/>
    </xf>
    <xf numFmtId="0" fontId="28" fillId="4" borderId="0" xfId="0" applyFont="1" applyFill="1" applyAlignment="1" applyProtection="1">
      <alignment horizontal="center" vertical="center"/>
      <protection hidden="1"/>
    </xf>
    <xf numFmtId="0" fontId="5" fillId="0" borderId="34" xfId="38" applyFont="1" applyBorder="1" applyAlignment="1" applyProtection="1">
      <alignment horizontal="justify" vertical="top" wrapText="1"/>
      <protection locked="0"/>
    </xf>
    <xf numFmtId="0" fontId="5" fillId="0" borderId="13" xfId="38" applyFont="1" applyBorder="1" applyAlignment="1" applyProtection="1">
      <alignment horizontal="justify" vertical="top" wrapText="1"/>
      <protection locked="0"/>
    </xf>
    <xf numFmtId="0" fontId="5" fillId="0" borderId="35" xfId="38" applyFont="1" applyBorder="1" applyAlignment="1" applyProtection="1">
      <alignment horizontal="justify" vertical="top" wrapText="1"/>
      <protection locked="0"/>
    </xf>
    <xf numFmtId="0" fontId="15" fillId="3" borderId="0" xfId="0" applyFont="1" applyFill="1" applyAlignment="1" applyProtection="1">
      <alignment horizontal="center" vertical="center"/>
      <protection hidden="1"/>
    </xf>
    <xf numFmtId="0" fontId="15" fillId="3" borderId="26" xfId="0" applyFont="1" applyFill="1" applyBorder="1" applyAlignment="1" applyProtection="1">
      <alignment horizontal="center" vertical="center"/>
      <protection hidden="1"/>
    </xf>
    <xf numFmtId="0" fontId="15" fillId="3" borderId="36" xfId="0" applyFont="1" applyFill="1" applyBorder="1" applyAlignment="1" applyProtection="1">
      <alignment horizontal="center" vertical="center"/>
      <protection hidden="1"/>
    </xf>
    <xf numFmtId="0" fontId="16" fillId="0" borderId="34" xfId="0" applyFont="1" applyBorder="1" applyAlignment="1" applyProtection="1">
      <alignment horizontal="left" vertical="center"/>
      <protection locked="0"/>
    </xf>
    <xf numFmtId="0" fontId="19" fillId="0" borderId="5" xfId="38" applyFont="1" applyBorder="1" applyAlignment="1" applyProtection="1">
      <alignment horizontal="right" vertical="center"/>
      <protection hidden="1"/>
    </xf>
    <xf numFmtId="0" fontId="19" fillId="0" borderId="0" xfId="38" applyFont="1" applyAlignment="1" applyProtection="1">
      <alignment horizontal="right" vertical="center"/>
      <protection hidden="1"/>
    </xf>
    <xf numFmtId="0" fontId="21" fillId="0" borderId="33" xfId="38" applyFont="1" applyBorder="1" applyAlignment="1" applyProtection="1">
      <alignment horizontal="right" vertical="center"/>
      <protection hidden="1"/>
    </xf>
    <xf numFmtId="0" fontId="21" fillId="0" borderId="4" xfId="38" applyFont="1" applyBorder="1" applyAlignment="1" applyProtection="1">
      <alignment horizontal="right" vertical="center"/>
      <protection hidden="1"/>
    </xf>
    <xf numFmtId="0" fontId="6" fillId="5" borderId="26" xfId="38" applyFont="1" applyFill="1" applyBorder="1" applyAlignment="1" applyProtection="1">
      <alignment horizontal="center" vertical="center"/>
      <protection hidden="1"/>
    </xf>
    <xf numFmtId="0" fontId="6" fillId="5" borderId="3" xfId="38" applyFont="1" applyFill="1" applyBorder="1" applyAlignment="1" applyProtection="1">
      <alignment horizontal="center" vertical="center"/>
      <protection hidden="1"/>
    </xf>
    <xf numFmtId="0" fontId="6" fillId="5" borderId="14" xfId="38" applyFont="1" applyFill="1" applyBorder="1" applyAlignment="1" applyProtection="1">
      <alignment horizontal="center" vertical="center"/>
      <protection hidden="1"/>
    </xf>
    <xf numFmtId="0" fontId="38" fillId="0" borderId="13" xfId="38" applyFont="1" applyBorder="1" applyAlignment="1" applyProtection="1">
      <alignment horizontal="justify" vertical="center"/>
      <protection hidden="1"/>
    </xf>
    <xf numFmtId="0" fontId="38" fillId="0" borderId="30" xfId="38" applyFont="1" applyBorder="1" applyAlignment="1" applyProtection="1">
      <alignment horizontal="justify" vertical="center"/>
      <protection hidden="1"/>
    </xf>
    <xf numFmtId="0" fontId="56" fillId="0" borderId="0" xfId="38" applyFont="1" applyAlignment="1" applyProtection="1">
      <alignment horizontal="center" vertical="center" wrapText="1"/>
      <protection hidden="1"/>
    </xf>
    <xf numFmtId="0" fontId="36" fillId="0" borderId="0" xfId="38" applyFont="1" applyAlignment="1" applyProtection="1">
      <alignment horizontal="center" vertical="center" wrapText="1"/>
      <protection hidden="1"/>
    </xf>
    <xf numFmtId="0" fontId="2" fillId="0" borderId="5" xfId="38" applyBorder="1"/>
    <xf numFmtId="0" fontId="2" fillId="0" borderId="0" xfId="38"/>
    <xf numFmtId="0" fontId="2" fillId="0" borderId="6" xfId="38" applyBorder="1"/>
    <xf numFmtId="0" fontId="21" fillId="0" borderId="5" xfId="38" applyFont="1" applyBorder="1" applyAlignment="1" applyProtection="1">
      <alignment horizontal="right" vertical="center"/>
      <protection hidden="1"/>
    </xf>
    <xf numFmtId="0" fontId="21" fillId="0" borderId="0" xfId="38" applyFont="1" applyAlignment="1" applyProtection="1">
      <alignment horizontal="right" vertical="center"/>
      <protection hidden="1"/>
    </xf>
    <xf numFmtId="0" fontId="5" fillId="0" borderId="26" xfId="34" applyFont="1" applyBorder="1" applyAlignment="1" applyProtection="1">
      <alignment horizontal="left" vertical="center"/>
      <protection hidden="1"/>
    </xf>
    <xf numFmtId="0" fontId="5" fillId="0" borderId="14" xfId="34" applyFont="1" applyBorder="1" applyAlignment="1" applyProtection="1">
      <alignment horizontal="left" vertical="center"/>
      <protection hidden="1"/>
    </xf>
    <xf numFmtId="0" fontId="23" fillId="4" borderId="0" xfId="34" applyFont="1" applyFill="1" applyAlignment="1" applyProtection="1">
      <alignment horizontal="center" vertical="center"/>
      <protection hidden="1"/>
    </xf>
    <xf numFmtId="0" fontId="36" fillId="0" borderId="4" xfId="34" applyFont="1" applyBorder="1" applyAlignment="1" applyProtection="1">
      <alignment horizontal="center" vertical="center" wrapText="1"/>
      <protection hidden="1"/>
    </xf>
    <xf numFmtId="0" fontId="20" fillId="0" borderId="3" xfId="34" applyFont="1" applyBorder="1" applyAlignment="1" applyProtection="1">
      <alignment horizontal="center" vertical="center"/>
      <protection hidden="1"/>
    </xf>
    <xf numFmtId="0" fontId="67" fillId="0" borderId="0" xfId="0" applyFont="1" applyAlignment="1" applyProtection="1">
      <alignment horizontal="center" vertical="center" wrapText="1"/>
      <protection hidden="1"/>
    </xf>
    <xf numFmtId="0" fontId="57" fillId="4" borderId="0" xfId="0" applyFont="1" applyFill="1" applyAlignment="1" applyProtection="1">
      <alignment horizontal="center" vertical="center" wrapText="1"/>
      <protection hidden="1"/>
    </xf>
    <xf numFmtId="0" fontId="57" fillId="4" borderId="0" xfId="0" applyFont="1" applyFill="1" applyAlignment="1" applyProtection="1">
      <alignment horizontal="center" vertical="center"/>
      <protection hidden="1"/>
    </xf>
    <xf numFmtId="0" fontId="53" fillId="0" borderId="26" xfId="0" applyFont="1" applyBorder="1" applyAlignment="1" applyProtection="1">
      <alignment horizontal="left" vertical="top" wrapText="1"/>
      <protection hidden="1"/>
    </xf>
    <xf numFmtId="0" fontId="53" fillId="0" borderId="3" xfId="0" applyFont="1" applyBorder="1" applyAlignment="1" applyProtection="1">
      <alignment horizontal="left" vertical="top"/>
      <protection hidden="1"/>
    </xf>
    <xf numFmtId="0" fontId="53" fillId="0" borderId="14" xfId="0" applyFont="1" applyBorder="1" applyAlignment="1" applyProtection="1">
      <alignment horizontal="left" vertical="top"/>
      <protection hidden="1"/>
    </xf>
    <xf numFmtId="49" fontId="46" fillId="0" borderId="12" xfId="0" applyNumberFormat="1" applyFont="1" applyBorder="1" applyAlignment="1">
      <alignment horizontal="center" vertical="center" wrapText="1"/>
    </xf>
    <xf numFmtId="0" fontId="26" fillId="0" borderId="0" xfId="0" applyFont="1" applyAlignment="1" applyProtection="1">
      <alignment horizontal="justify" vertical="center" wrapText="1"/>
      <protection hidden="1"/>
    </xf>
    <xf numFmtId="0" fontId="15" fillId="0" borderId="0" xfId="0" applyFont="1" applyAlignment="1" applyProtection="1">
      <alignment horizontal="center" vertical="center" wrapText="1"/>
      <protection hidden="1"/>
    </xf>
    <xf numFmtId="0" fontId="23" fillId="4" borderId="0" xfId="0" applyFont="1" applyFill="1" applyAlignment="1" applyProtection="1">
      <alignment horizontal="center" vertical="center" wrapText="1"/>
      <protection hidden="1"/>
    </xf>
    <xf numFmtId="0" fontId="23" fillId="4" borderId="0" xfId="0" applyFont="1" applyFill="1" applyAlignment="1" applyProtection="1">
      <alignment horizontal="center" vertical="center"/>
      <protection hidden="1"/>
    </xf>
    <xf numFmtId="0" fontId="15" fillId="0" borderId="0" xfId="39" applyFont="1" applyAlignment="1" applyProtection="1">
      <alignment horizontal="left" vertical="center" wrapText="1"/>
      <protection hidden="1"/>
    </xf>
    <xf numFmtId="0" fontId="51" fillId="0" borderId="8" xfId="35" applyNumberFormat="1" applyFont="1" applyFill="1" applyBorder="1" applyAlignment="1" applyProtection="1">
      <alignment horizontal="center" vertical="center"/>
      <protection hidden="1"/>
    </xf>
    <xf numFmtId="0" fontId="65" fillId="0" borderId="26" xfId="0" applyFont="1" applyBorder="1" applyAlignment="1">
      <alignment horizontal="center" vertical="center"/>
    </xf>
    <xf numFmtId="0" fontId="65" fillId="0" borderId="3" xfId="0" applyFont="1" applyBorder="1" applyAlignment="1">
      <alignment horizontal="center" vertical="center"/>
    </xf>
    <xf numFmtId="0" fontId="65" fillId="0" borderId="14" xfId="0" applyFont="1" applyBorder="1" applyAlignment="1">
      <alignment horizontal="center" vertical="center"/>
    </xf>
    <xf numFmtId="0" fontId="69" fillId="0" borderId="4" xfId="0" applyFont="1" applyBorder="1" applyAlignment="1" applyProtection="1">
      <alignment horizontal="left" vertical="center"/>
      <protection hidden="1"/>
    </xf>
    <xf numFmtId="167" fontId="15" fillId="0" borderId="26" xfId="0" applyNumberFormat="1" applyFont="1" applyBorder="1" applyAlignment="1" applyProtection="1">
      <alignment horizontal="center" vertical="center"/>
      <protection hidden="1"/>
    </xf>
    <xf numFmtId="167" fontId="15" fillId="0" borderId="14" xfId="0" applyNumberFormat="1" applyFont="1" applyBorder="1" applyAlignment="1" applyProtection="1">
      <alignment horizontal="center" vertical="center"/>
      <protection hidden="1"/>
    </xf>
    <xf numFmtId="0" fontId="15" fillId="0" borderId="0" xfId="0" applyFont="1" applyAlignment="1" applyProtection="1">
      <alignment horizontal="center" vertical="top" wrapText="1"/>
      <protection hidden="1"/>
    </xf>
    <xf numFmtId="0" fontId="23" fillId="4" borderId="0" xfId="0" applyFont="1" applyFill="1" applyAlignment="1" applyProtection="1">
      <alignment horizontal="center" vertical="top" wrapText="1"/>
      <protection hidden="1"/>
    </xf>
    <xf numFmtId="0" fontId="23" fillId="4" borderId="0" xfId="0" applyFont="1" applyFill="1" applyAlignment="1" applyProtection="1">
      <alignment horizontal="center" vertical="top"/>
      <protection hidden="1"/>
    </xf>
    <xf numFmtId="0" fontId="76" fillId="0" borderId="12" xfId="0" applyFont="1" applyBorder="1" applyAlignment="1">
      <alignment horizontal="center" vertical="center" wrapText="1"/>
    </xf>
    <xf numFmtId="0" fontId="77" fillId="0" borderId="12" xfId="0" applyFont="1" applyBorder="1" applyAlignment="1">
      <alignment horizontal="center" vertical="center" wrapText="1"/>
    </xf>
    <xf numFmtId="0" fontId="69" fillId="0" borderId="12" xfId="0" applyFont="1" applyBorder="1" applyAlignment="1">
      <alignment horizontal="center" vertical="center" wrapText="1"/>
    </xf>
    <xf numFmtId="0" fontId="78" fillId="0" borderId="12" xfId="0" applyFont="1" applyBorder="1" applyAlignment="1">
      <alignment horizontal="center" vertical="center" wrapText="1"/>
    </xf>
    <xf numFmtId="0" fontId="77" fillId="0" borderId="9" xfId="0" applyFont="1" applyBorder="1" applyAlignment="1">
      <alignment horizontal="center" vertical="center" wrapText="1"/>
    </xf>
    <xf numFmtId="0" fontId="77" fillId="0" borderId="10" xfId="0" applyFont="1" applyBorder="1" applyAlignment="1">
      <alignment horizontal="center" vertical="center" wrapText="1"/>
    </xf>
    <xf numFmtId="0" fontId="69" fillId="0" borderId="9" xfId="0" applyFont="1" applyBorder="1" applyAlignment="1">
      <alignment horizontal="center" vertical="center" wrapText="1"/>
    </xf>
    <xf numFmtId="0" fontId="69" fillId="0" borderId="10" xfId="0" applyFont="1" applyBorder="1" applyAlignment="1">
      <alignment horizontal="center" vertical="center" wrapText="1"/>
    </xf>
    <xf numFmtId="0" fontId="69" fillId="0" borderId="12" xfId="0" applyFont="1" applyBorder="1" applyAlignment="1">
      <alignment horizontal="center" vertical="center"/>
    </xf>
    <xf numFmtId="0" fontId="15" fillId="0" borderId="12" xfId="38" applyFont="1" applyBorder="1" applyAlignment="1" applyProtection="1">
      <alignment horizontal="justify" vertical="center" wrapText="1"/>
      <protection hidden="1"/>
    </xf>
    <xf numFmtId="0" fontId="51" fillId="0" borderId="0" xfId="38" applyFont="1" applyAlignment="1" applyProtection="1">
      <alignment horizontal="center" vertical="center" wrapText="1"/>
      <protection hidden="1"/>
    </xf>
    <xf numFmtId="0" fontId="23" fillId="4" borderId="0" xfId="38" applyFont="1" applyFill="1" applyAlignment="1" applyProtection="1">
      <alignment horizontal="center" vertical="center"/>
      <protection hidden="1"/>
    </xf>
    <xf numFmtId="0" fontId="15" fillId="0" borderId="12" xfId="38" applyFont="1" applyBorder="1" applyAlignment="1" applyProtection="1">
      <alignment horizontal="center" vertical="center" wrapText="1"/>
      <protection hidden="1"/>
    </xf>
    <xf numFmtId="0" fontId="15" fillId="6" borderId="12" xfId="38" applyFont="1" applyFill="1" applyBorder="1" applyAlignment="1" applyProtection="1">
      <alignment horizontal="left" vertical="center" wrapText="1"/>
      <protection hidden="1"/>
    </xf>
    <xf numFmtId="0" fontId="0" fillId="0" borderId="12" xfId="38" applyFont="1" applyBorder="1" applyAlignment="1" applyProtection="1">
      <alignment horizontal="justify" vertical="center" wrapText="1"/>
      <protection hidden="1"/>
    </xf>
    <xf numFmtId="0" fontId="16" fillId="0" borderId="12" xfId="38" applyFont="1" applyBorder="1" applyAlignment="1" applyProtection="1">
      <alignment horizontal="justify" vertical="center" wrapText="1"/>
      <protection hidden="1"/>
    </xf>
    <xf numFmtId="0" fontId="15" fillId="0" borderId="0" xfId="38" applyFont="1" applyAlignment="1" applyProtection="1">
      <alignment horizontal="left" vertical="top" wrapText="1"/>
      <protection hidden="1"/>
    </xf>
    <xf numFmtId="0" fontId="15" fillId="0" borderId="26" xfId="38" applyFont="1" applyBorder="1" applyAlignment="1" applyProtection="1">
      <alignment horizontal="left" vertical="center" wrapText="1"/>
      <protection hidden="1"/>
    </xf>
    <xf numFmtId="0" fontId="15" fillId="0" borderId="14" xfId="38" applyFont="1" applyBorder="1" applyAlignment="1" applyProtection="1">
      <alignment horizontal="left" vertical="center" wrapText="1"/>
      <protection hidden="1"/>
    </xf>
    <xf numFmtId="0" fontId="15" fillId="0" borderId="26" xfId="38" applyFont="1" applyBorder="1" applyAlignment="1" applyProtection="1">
      <alignment horizontal="center" vertical="center" wrapText="1"/>
      <protection hidden="1"/>
    </xf>
    <xf numFmtId="0" fontId="15" fillId="0" borderId="14" xfId="38" applyFont="1" applyBorder="1" applyAlignment="1" applyProtection="1">
      <alignment horizontal="center" vertical="center" wrapText="1"/>
      <protection hidden="1"/>
    </xf>
    <xf numFmtId="0" fontId="15" fillId="0" borderId="0" xfId="32" applyFont="1" applyAlignment="1" applyProtection="1">
      <alignment horizontal="left" vertical="center" indent="2"/>
      <protection hidden="1"/>
    </xf>
    <xf numFmtId="0" fontId="15" fillId="0" borderId="26" xfId="37" applyFont="1" applyBorder="1" applyAlignment="1" applyProtection="1">
      <alignment horizontal="justify" vertical="top" wrapText="1"/>
      <protection hidden="1"/>
    </xf>
    <xf numFmtId="0" fontId="16" fillId="0" borderId="3" xfId="37" applyFont="1" applyBorder="1" applyAlignment="1" applyProtection="1">
      <alignment horizontal="justify" vertical="top"/>
      <protection hidden="1"/>
    </xf>
    <xf numFmtId="0" fontId="16" fillId="0" borderId="14" xfId="37" applyFont="1" applyBorder="1" applyAlignment="1" applyProtection="1">
      <alignment horizontal="justify" vertical="top"/>
      <protection hidden="1"/>
    </xf>
    <xf numFmtId="0" fontId="0" fillId="0" borderId="8" xfId="37" applyFont="1" applyBorder="1" applyAlignment="1" applyProtection="1">
      <alignment horizontal="left" vertical="center" wrapText="1"/>
      <protection hidden="1"/>
    </xf>
    <xf numFmtId="0" fontId="16" fillId="0" borderId="8" xfId="37" applyFont="1" applyBorder="1" applyAlignment="1" applyProtection="1">
      <alignment horizontal="left" vertical="center" wrapText="1"/>
      <protection hidden="1"/>
    </xf>
    <xf numFmtId="0" fontId="5" fillId="0" borderId="0" xfId="39" applyFont="1" applyAlignment="1" applyProtection="1">
      <alignment horizontal="left" vertical="top"/>
      <protection hidden="1"/>
    </xf>
    <xf numFmtId="0" fontId="15" fillId="7" borderId="0" xfId="37" applyNumberFormat="1" applyFont="1" applyFill="1" applyBorder="1" applyAlignment="1" applyProtection="1">
      <alignment horizontal="center" vertical="center" wrapText="1"/>
      <protection hidden="1"/>
    </xf>
    <xf numFmtId="0" fontId="16" fillId="0" borderId="0" xfId="0" applyFont="1" applyAlignment="1" applyProtection="1">
      <alignment horizontal="justify" vertical="top" wrapText="1"/>
      <protection hidden="1"/>
    </xf>
    <xf numFmtId="0" fontId="16" fillId="0" borderId="0" xfId="37" applyFont="1" applyAlignment="1" applyProtection="1">
      <alignment horizontal="justify" vertical="center"/>
      <protection hidden="1"/>
    </xf>
    <xf numFmtId="0" fontId="15" fillId="0" borderId="0" xfId="0" applyFont="1" applyAlignment="1" applyProtection="1">
      <alignment horizontal="center" vertical="center"/>
      <protection hidden="1"/>
    </xf>
    <xf numFmtId="0" fontId="15" fillId="0" borderId="12" xfId="37" applyFont="1" applyBorder="1" applyAlignment="1" applyProtection="1">
      <alignment horizontal="left" vertical="top" wrapText="1"/>
      <protection hidden="1"/>
    </xf>
    <xf numFmtId="0" fontId="0" fillId="0" borderId="26" xfId="37" applyFont="1" applyBorder="1" applyAlignment="1" applyProtection="1">
      <alignment horizontal="left" vertical="top" wrapText="1"/>
      <protection hidden="1"/>
    </xf>
    <xf numFmtId="0" fontId="16" fillId="0" borderId="3" xfId="37" applyFont="1" applyBorder="1" applyAlignment="1" applyProtection="1">
      <alignment horizontal="left" vertical="top" wrapText="1"/>
      <protection hidden="1"/>
    </xf>
    <xf numFmtId="0" fontId="16" fillId="0" borderId="14" xfId="37" applyFont="1" applyBorder="1" applyAlignment="1" applyProtection="1">
      <alignment horizontal="left" vertical="top" wrapText="1"/>
      <protection hidden="1"/>
    </xf>
    <xf numFmtId="10" fontId="16" fillId="2" borderId="26" xfId="37" applyNumberFormat="1" applyFont="1" applyFill="1" applyBorder="1" applyAlignment="1" applyProtection="1">
      <alignment horizontal="center" vertical="center"/>
      <protection locked="0"/>
    </xf>
    <xf numFmtId="10" fontId="16" fillId="2" borderId="3" xfId="37" applyNumberFormat="1" applyFont="1" applyFill="1" applyBorder="1" applyAlignment="1" applyProtection="1">
      <alignment horizontal="center" vertical="center"/>
      <protection locked="0"/>
    </xf>
    <xf numFmtId="10" fontId="16" fillId="2" borderId="14" xfId="37" applyNumberFormat="1" applyFont="1" applyFill="1" applyBorder="1" applyAlignment="1" applyProtection="1">
      <alignment horizontal="center" vertical="center"/>
      <protection locked="0"/>
    </xf>
    <xf numFmtId="0" fontId="15" fillId="0" borderId="0" xfId="37" applyNumberFormat="1" applyFont="1" applyFill="1" applyBorder="1" applyAlignment="1" applyProtection="1">
      <alignment horizontal="left" vertical="top"/>
      <protection hidden="1"/>
    </xf>
    <xf numFmtId="0" fontId="47" fillId="0" borderId="3" xfId="37" applyFont="1" applyBorder="1" applyAlignment="1" applyProtection="1">
      <alignment horizontal="center" vertical="center" wrapText="1"/>
      <protection hidden="1"/>
    </xf>
    <xf numFmtId="0" fontId="64" fillId="0" borderId="0" xfId="32" applyFont="1" applyAlignment="1" applyProtection="1">
      <alignment horizontal="center" vertical="center"/>
      <protection hidden="1"/>
    </xf>
    <xf numFmtId="0" fontId="16" fillId="2" borderId="13" xfId="0" applyFont="1" applyFill="1" applyBorder="1" applyAlignment="1" applyProtection="1">
      <alignment horizontal="left" vertical="center"/>
      <protection locked="0"/>
    </xf>
    <xf numFmtId="0" fontId="5" fillId="0" borderId="0" xfId="32" applyFont="1" applyAlignment="1" applyProtection="1">
      <alignment horizontal="left" vertical="top"/>
      <protection hidden="1"/>
    </xf>
    <xf numFmtId="0" fontId="16" fillId="0" borderId="38" xfId="0" applyFont="1" applyBorder="1" applyAlignment="1" applyProtection="1">
      <alignment horizontal="left" vertical="center" indent="2"/>
      <protection hidden="1"/>
    </xf>
    <xf numFmtId="0" fontId="16" fillId="0" borderId="11" xfId="0" applyFont="1" applyBorder="1" applyAlignment="1" applyProtection="1">
      <alignment horizontal="left" vertical="center" indent="2"/>
      <protection hidden="1"/>
    </xf>
    <xf numFmtId="0" fontId="16" fillId="0" borderId="0" xfId="0" applyFont="1" applyAlignment="1" applyProtection="1">
      <alignment horizontal="left" vertical="center" indent="2"/>
      <protection hidden="1"/>
    </xf>
    <xf numFmtId="0" fontId="16" fillId="0" borderId="13" xfId="0" applyFont="1" applyBorder="1" applyAlignment="1" applyProtection="1">
      <alignment horizontal="left" vertical="center" indent="2"/>
      <protection hidden="1"/>
    </xf>
    <xf numFmtId="0" fontId="5" fillId="0" borderId="0" xfId="32" applyFont="1" applyAlignment="1" applyProtection="1">
      <alignment horizontal="justify" vertical="top"/>
      <protection hidden="1"/>
    </xf>
    <xf numFmtId="177" fontId="15" fillId="0" borderId="0" xfId="32" applyNumberFormat="1" applyFont="1" applyAlignment="1" applyProtection="1">
      <alignment horizontal="left" vertical="center" indent="1"/>
      <protection hidden="1"/>
    </xf>
    <xf numFmtId="0" fontId="0" fillId="0" borderId="0" xfId="32" applyFont="1" applyAlignment="1" applyProtection="1">
      <alignment horizontal="left" vertical="top"/>
      <protection hidden="1"/>
    </xf>
    <xf numFmtId="0" fontId="6" fillId="0" borderId="0" xfId="32" applyFont="1" applyAlignment="1" applyProtection="1">
      <alignment horizontal="justify" vertical="center"/>
      <protection hidden="1"/>
    </xf>
    <xf numFmtId="0" fontId="0" fillId="0" borderId="0" xfId="32" applyFont="1" applyAlignment="1" applyProtection="1">
      <alignment vertical="top" wrapText="1"/>
      <protection hidden="1"/>
    </xf>
    <xf numFmtId="0" fontId="0" fillId="0" borderId="0" xfId="0" applyAlignment="1">
      <alignment vertical="top" wrapText="1"/>
    </xf>
    <xf numFmtId="0" fontId="5" fillId="0" borderId="0" xfId="32" applyFont="1" applyAlignment="1" applyProtection="1">
      <alignment horizontal="justify" vertical="center"/>
      <protection hidden="1"/>
    </xf>
    <xf numFmtId="0" fontId="0" fillId="0" borderId="0" xfId="32" applyFont="1" applyAlignment="1" applyProtection="1">
      <alignment horizontal="justify" vertical="top"/>
      <protection hidden="1"/>
    </xf>
    <xf numFmtId="0" fontId="16" fillId="0" borderId="0" xfId="32" applyFont="1" applyAlignment="1" applyProtection="1">
      <alignment horizontal="justify" vertical="top"/>
      <protection hidden="1"/>
    </xf>
    <xf numFmtId="0" fontId="15" fillId="0" borderId="0" xfId="32" applyFont="1" applyAlignment="1" applyProtection="1">
      <alignment horizontal="center" vertical="center"/>
      <protection hidden="1"/>
    </xf>
    <xf numFmtId="0" fontId="0" fillId="2" borderId="0" xfId="32" applyFont="1" applyFill="1" applyAlignment="1" applyProtection="1">
      <alignment horizontal="left" vertical="center"/>
      <protection locked="0"/>
    </xf>
    <xf numFmtId="0" fontId="16" fillId="2" borderId="0" xfId="32" applyFont="1" applyFill="1" applyAlignment="1" applyProtection="1">
      <alignment horizontal="left" vertical="center"/>
      <protection locked="0"/>
    </xf>
    <xf numFmtId="177" fontId="16" fillId="0" borderId="0" xfId="32" applyNumberFormat="1" applyFont="1" applyAlignment="1" applyProtection="1">
      <alignment horizontal="left" vertical="center"/>
      <protection hidden="1"/>
    </xf>
    <xf numFmtId="0" fontId="6" fillId="0" borderId="0" xfId="32" applyFont="1" applyAlignment="1" applyProtection="1">
      <alignment horizontal="justify" vertical="top"/>
      <protection hidden="1"/>
    </xf>
  </cellXfs>
  <cellStyles count="54">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Bad" xfId="53" builtinId="27"/>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Comma 2" xfId="16" xr:uid="{00000000-0005-0000-0000-00000F000000}"/>
    <cellStyle name="Comma 2 2" xfId="51" xr:uid="{00000000-0005-0000-0000-000010000000}"/>
    <cellStyle name="Comma 3" xfId="17" xr:uid="{00000000-0005-0000-0000-000011000000}"/>
    <cellStyle name="Comma 4" xfId="48" xr:uid="{00000000-0005-0000-0000-000012000000}"/>
    <cellStyle name="Currency 2" xfId="49" xr:uid="{00000000-0005-0000-0000-000013000000}"/>
    <cellStyle name="Excel Built-in Normal" xfId="18" xr:uid="{00000000-0005-0000-0000-000014000000}"/>
    <cellStyle name="Excel Built-in Normal 1" xfId="52" xr:uid="{01218F11-EEAB-4CE7-A24A-8975DA04FBEE}"/>
    <cellStyle name="Formula" xfId="19" xr:uid="{00000000-0005-0000-0000-000015000000}"/>
    <cellStyle name="Header1" xfId="20" xr:uid="{00000000-0005-0000-0000-000016000000}"/>
    <cellStyle name="Header2" xfId="21" xr:uid="{00000000-0005-0000-0000-000017000000}"/>
    <cellStyle name="Hypertextový odkaz" xfId="22" xr:uid="{00000000-0005-0000-0000-000018000000}"/>
    <cellStyle name="no dec" xfId="23" xr:uid="{00000000-0005-0000-0000-000019000000}"/>
    <cellStyle name="Normal" xfId="0" builtinId="0"/>
    <cellStyle name="Normal - Style1" xfId="24" xr:uid="{00000000-0005-0000-0000-00001B000000}"/>
    <cellStyle name="Normal 10" xfId="25" xr:uid="{00000000-0005-0000-0000-00001C000000}"/>
    <cellStyle name="Normal 11" xfId="26" xr:uid="{00000000-0005-0000-0000-00001D000000}"/>
    <cellStyle name="Normal 18" xfId="27" xr:uid="{00000000-0005-0000-0000-00001E000000}"/>
    <cellStyle name="Normal 2" xfId="28" xr:uid="{00000000-0005-0000-0000-00001F000000}"/>
    <cellStyle name="Normal 2 2" xfId="29" xr:uid="{00000000-0005-0000-0000-000020000000}"/>
    <cellStyle name="Normal 2 3" xfId="50" xr:uid="{00000000-0005-0000-0000-000021000000}"/>
    <cellStyle name="Normal 3" xfId="30" xr:uid="{00000000-0005-0000-0000-000022000000}"/>
    <cellStyle name="Normal 4" xfId="31" xr:uid="{00000000-0005-0000-0000-000023000000}"/>
    <cellStyle name="Normal 5" xfId="47" xr:uid="{00000000-0005-0000-0000-000024000000}"/>
    <cellStyle name="Normal_Annexures TW 04" xfId="32" xr:uid="{00000000-0005-0000-0000-000025000000}"/>
    <cellStyle name="Normal_Attach 3(JV)" xfId="33" xr:uid="{00000000-0005-0000-0000-000026000000}"/>
    <cellStyle name="Normal_Attacments TW 04" xfId="34" xr:uid="{00000000-0005-0000-0000-000027000000}"/>
    <cellStyle name="Normal_pgcil-tivim-pricesched" xfId="35" xr:uid="{00000000-0005-0000-0000-000028000000}"/>
    <cellStyle name="Normal_pgcil-tivim-pricesched_Sch-1" xfId="36" xr:uid="{00000000-0005-0000-0000-000029000000}"/>
    <cellStyle name="Normal_PRICE SCHEDULE-4 to 6-A4" xfId="37" xr:uid="{00000000-0005-0000-0000-00002A000000}"/>
    <cellStyle name="Normal_Price_Schedules for Insulator Package Rev-01" xfId="38" xr:uid="{00000000-0005-0000-0000-00002B000000}"/>
    <cellStyle name="Normal_PRICE-SCHE Bihar-Rev-2-corrections" xfId="39" xr:uid="{00000000-0005-0000-0000-00002C000000}"/>
    <cellStyle name="Normal_PRICE-SCHE Bihar-Rev-2-corrections_Annexures TW 04" xfId="40" xr:uid="{00000000-0005-0000-0000-00002D000000}"/>
    <cellStyle name="Normal_PRICE-SCHE Bihar-Rev-2-corrections_Price_Schedules for Insulator Package Rev-01" xfId="41" xr:uid="{00000000-0005-0000-0000-00002E000000}"/>
    <cellStyle name="Normal_Sch-1" xfId="42" xr:uid="{00000000-0005-0000-0000-00002F000000}"/>
    <cellStyle name="Percent" xfId="43" builtinId="5"/>
    <cellStyle name="Popis" xfId="44" xr:uid="{00000000-0005-0000-0000-000031000000}"/>
    <cellStyle name="Sledovaný hypertextový odkaz" xfId="45" xr:uid="{00000000-0005-0000-0000-000032000000}"/>
    <cellStyle name="Standard_BS14" xfId="46" xr:uid="{00000000-0005-0000-0000-000033000000}"/>
  </cellStyles>
  <dxfs count="3">
    <dxf>
      <font>
        <color theme="0"/>
      </font>
      <fill>
        <patternFill patternType="none">
          <bgColor indexed="65"/>
        </patternFill>
      </fill>
      <border>
        <left/>
        <right/>
        <top/>
        <bottom/>
      </border>
    </dxf>
    <dxf>
      <font>
        <condense val="0"/>
        <extend val="0"/>
        <color indexed="9"/>
      </font>
    </dxf>
    <dxf>
      <font>
        <condense val="0"/>
        <extend val="0"/>
        <color indexed="9"/>
      </font>
      <fill>
        <patternFill patternType="none">
          <bgColor indexed="65"/>
        </patternFill>
      </fill>
      <border>
        <left/>
        <right/>
        <top/>
        <bottom/>
      </border>
    </dxf>
  </dxfs>
  <tableStyles count="0" defaultTableStyle="TableStyleMedium9" defaultPivotStyle="PivotStyleLight16"/>
  <colors>
    <mruColors>
      <color rgb="FF0000FF"/>
      <color rgb="FF99FF99"/>
      <color rgb="FFCCFFCC"/>
      <color rgb="FFCCFF99"/>
      <color rgb="FF66FF99"/>
      <color rgb="FF99FF33"/>
      <color rgb="FFCCFF33"/>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mes of Bidder'!A1"/></Relationships>
</file>

<file path=xl/drawings/_rels/drawing10.xml.rels><?xml version="1.0" encoding="UTF-8" standalone="yes"?>
<Relationships xmlns="http://schemas.openxmlformats.org/package/2006/relationships"><Relationship Id="rId1" Type="http://schemas.openxmlformats.org/officeDocument/2006/relationships/hyperlink" Target="#'Bid Form 2nd Envelope'!A1"/></Relationships>
</file>

<file path=xl/drawings/_rels/drawing11.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hyperlink" Target="#'  Sch-1'!A1"/><Relationship Id="rId1" Type="http://schemas.openxmlformats.org/officeDocument/2006/relationships/hyperlink" Target="#'Sch-1'!A1"/></Relationships>
</file>

<file path=xl/drawings/_rels/drawing3.xml.rels><?xml version="1.0" encoding="UTF-8" standalone="yes"?>
<Relationships xmlns="http://schemas.openxmlformats.org/package/2006/relationships"><Relationship Id="rId1" Type="http://schemas.openxmlformats.org/officeDocument/2006/relationships/hyperlink" Target="#'  Sch-2'!A1"/></Relationships>
</file>

<file path=xl/drawings/_rels/drawing4.xml.rels><?xml version="1.0" encoding="UTF-8" standalone="yes"?>
<Relationships xmlns="http://schemas.openxmlformats.org/package/2006/relationships"><Relationship Id="rId1" Type="http://schemas.openxmlformats.org/officeDocument/2006/relationships/hyperlink" Target="#'Sch-2(Part-I)'!A1"/></Relationships>
</file>

<file path=xl/drawings/_rels/drawing5.xml.rels><?xml version="1.0" encoding="UTF-8" standalone="yes"?>
<Relationships xmlns="http://schemas.openxmlformats.org/package/2006/relationships"><Relationship Id="rId2" Type="http://schemas.openxmlformats.org/officeDocument/2006/relationships/hyperlink" Target="#'Sch-3(Part-I) '!A1"/><Relationship Id="rId1" Type="http://schemas.openxmlformats.org/officeDocument/2006/relationships/hyperlink" Target="#'Sch-3(Part-I) '!Print_Area"/></Relationships>
</file>

<file path=xl/drawings/_rels/drawing6.xml.rels><?xml version="1.0" encoding="UTF-8" standalone="yes"?>
<Relationships xmlns="http://schemas.openxmlformats.org/package/2006/relationships"><Relationship Id="rId2" Type="http://schemas.openxmlformats.org/officeDocument/2006/relationships/hyperlink" Target="#'Sch-3'!A1"/><Relationship Id="rId1" Type="http://schemas.openxmlformats.org/officeDocument/2006/relationships/hyperlink" Target="#'Sch-3(Part-I) '!Print_Area"/></Relationships>
</file>

<file path=xl/drawings/_rels/drawing7.xml.rels><?xml version="1.0" encoding="UTF-8" standalone="yes"?>
<Relationships xmlns="http://schemas.openxmlformats.org/package/2006/relationships"><Relationship Id="rId1" Type="http://schemas.openxmlformats.org/officeDocument/2006/relationships/hyperlink" Target="#'Sch-4'!A1"/></Relationships>
</file>

<file path=xl/drawings/_rels/drawing8.xml.rels><?xml version="1.0" encoding="UTF-8" standalone="yes"?>
<Relationships xmlns="http://schemas.openxmlformats.org/package/2006/relationships"><Relationship Id="rId1" Type="http://schemas.openxmlformats.org/officeDocument/2006/relationships/hyperlink" Target="#Discount!A1"/></Relationships>
</file>

<file path=xl/drawings/_rels/drawing9.xml.rels><?xml version="1.0" encoding="UTF-8" standalone="yes"?>
<Relationships xmlns="http://schemas.openxmlformats.org/package/2006/relationships"><Relationship Id="rId1" Type="http://schemas.openxmlformats.org/officeDocument/2006/relationships/hyperlink" Target="#Discount!A1"/></Relationships>
</file>

<file path=xl/drawings/drawing1.xml><?xml version="1.0" encoding="utf-8"?>
<xdr:wsDr xmlns:xdr="http://schemas.openxmlformats.org/drawingml/2006/spreadsheetDrawing" xmlns:a="http://schemas.openxmlformats.org/drawingml/2006/main">
  <xdr:twoCellAnchor>
    <xdr:from>
      <xdr:col>0</xdr:col>
      <xdr:colOff>657224</xdr:colOff>
      <xdr:row>7</xdr:row>
      <xdr:rowOff>50006</xdr:rowOff>
    </xdr:from>
    <xdr:to>
      <xdr:col>4</xdr:col>
      <xdr:colOff>1123949</xdr:colOff>
      <xdr:row>8</xdr:row>
      <xdr:rowOff>195262</xdr:rowOff>
    </xdr:to>
    <xdr:sp macro="" textlink="">
      <xdr:nvSpPr>
        <xdr:cNvPr id="1026" name="Text Box 2">
          <a:hlinkClick xmlns:r="http://schemas.openxmlformats.org/officeDocument/2006/relationships" r:id="rId1" tooltip="Click to Proceed"/>
          <a:extLst>
            <a:ext uri="{FF2B5EF4-FFF2-40B4-BE49-F238E27FC236}">
              <a16:creationId xmlns:a16="http://schemas.microsoft.com/office/drawing/2014/main" id="{00000000-0008-0000-0100-000002040000}"/>
            </a:ext>
          </a:extLst>
        </xdr:cNvPr>
        <xdr:cNvSpPr txBox="1">
          <a:spLocks noChangeArrowheads="1"/>
        </xdr:cNvSpPr>
      </xdr:nvSpPr>
      <xdr:spPr bwMode="auto">
        <a:xfrm>
          <a:off x="657224" y="2507456"/>
          <a:ext cx="7858125" cy="297656"/>
        </a:xfrm>
        <a:prstGeom prst="rect">
          <a:avLst/>
        </a:prstGeom>
        <a:solidFill>
          <a:srgbClr val="FFFF99"/>
        </a:solidFill>
        <a:ln w="6350">
          <a:solidFill>
            <a:srgbClr val="000000"/>
          </a:solidFill>
          <a:miter lim="800000"/>
          <a:headEnd/>
          <a:tailEnd/>
        </a:ln>
      </xdr:spPr>
      <xdr:txBody>
        <a:bodyPr vertOverflow="clip" wrap="square" lIns="27432" tIns="32004" rIns="27432" bIns="32004" anchor="ctr" upright="1"/>
        <a:lstStyle/>
        <a:p>
          <a:pPr algn="ctr" rtl="1">
            <a:defRPr sz="1000"/>
          </a:pPr>
          <a:r>
            <a:rPr lang="en-US" sz="1200" b="1" i="0" strike="noStrike">
              <a:solidFill>
                <a:srgbClr val="000000"/>
              </a:solidFill>
              <a:latin typeface="Book Antiqua"/>
            </a:rPr>
            <a:t>Click to Proceed</a:t>
          </a:r>
        </a:p>
      </xdr:txBody>
    </xdr:sp>
    <xdr:clientData/>
  </xdr:twoCellAnchor>
  <xdr:twoCellAnchor>
    <xdr:from>
      <xdr:col>1</xdr:col>
      <xdr:colOff>247650</xdr:colOff>
      <xdr:row>10</xdr:row>
      <xdr:rowOff>19050</xdr:rowOff>
    </xdr:from>
    <xdr:to>
      <xdr:col>4</xdr:col>
      <xdr:colOff>866775</xdr:colOff>
      <xdr:row>13</xdr:row>
      <xdr:rowOff>101104</xdr:rowOff>
    </xdr:to>
    <xdr:pic>
      <xdr:nvPicPr>
        <xdr:cNvPr id="1025" name="Picture 1" descr="POWER GRID CORPORATION OF INDIA LIMITED">
          <a:extLst>
            <a:ext uri="{FF2B5EF4-FFF2-40B4-BE49-F238E27FC236}">
              <a16:creationId xmlns:a16="http://schemas.microsoft.com/office/drawing/2014/main" id="{00000000-0008-0000-0100-00000104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904875" y="3124200"/>
          <a:ext cx="7353300" cy="891679"/>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7</xdr:col>
      <xdr:colOff>685800</xdr:colOff>
      <xdr:row>0</xdr:row>
      <xdr:rowOff>0</xdr:rowOff>
    </xdr:from>
    <xdr:to>
      <xdr:col>13</xdr:col>
      <xdr:colOff>504825</xdr:colOff>
      <xdr:row>2</xdr:row>
      <xdr:rowOff>123825</xdr:rowOff>
    </xdr:to>
    <xdr:grpSp>
      <xdr:nvGrpSpPr>
        <xdr:cNvPr id="90722" name="Group 7">
          <a:extLst>
            <a:ext uri="{FF2B5EF4-FFF2-40B4-BE49-F238E27FC236}">
              <a16:creationId xmlns:a16="http://schemas.microsoft.com/office/drawing/2014/main" id="{00000000-0008-0000-0A00-000062620100}"/>
            </a:ext>
          </a:extLst>
        </xdr:cNvPr>
        <xdr:cNvGrpSpPr>
          <a:grpSpLocks/>
        </xdr:cNvGrpSpPr>
      </xdr:nvGrpSpPr>
      <xdr:grpSpPr bwMode="auto">
        <a:xfrm>
          <a:off x="8558996" y="0"/>
          <a:ext cx="1302032" cy="859300"/>
          <a:chOff x="4776511" y="0"/>
          <a:chExt cx="1896595" cy="854286"/>
        </a:xfrm>
      </xdr:grpSpPr>
      <xdr:sp macro="" textlink="">
        <xdr:nvSpPr>
          <xdr:cNvPr id="90723" name="AutoShape 2">
            <a:extLst>
              <a:ext uri="{FF2B5EF4-FFF2-40B4-BE49-F238E27FC236}">
                <a16:creationId xmlns:a16="http://schemas.microsoft.com/office/drawing/2014/main" id="{00000000-0008-0000-0A00-000063620100}"/>
              </a:ext>
            </a:extLst>
          </xdr:cNvPr>
          <xdr:cNvSpPr>
            <a:spLocks noChangeArrowheads="1"/>
          </xdr:cNvSpPr>
        </xdr:nvSpPr>
        <xdr:spPr bwMode="auto">
          <a:xfrm>
            <a:off x="4776511" y="0"/>
            <a:ext cx="1896595" cy="854286"/>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8" name="Text Box 3">
            <a:hlinkClick xmlns:r="http://schemas.openxmlformats.org/officeDocument/2006/relationships" r:id="rId1"/>
            <a:extLst>
              <a:ext uri="{FF2B5EF4-FFF2-40B4-BE49-F238E27FC236}">
                <a16:creationId xmlns:a16="http://schemas.microsoft.com/office/drawing/2014/main" id="{00000000-0008-0000-0A00-000008000000}"/>
              </a:ext>
            </a:extLst>
          </xdr:cNvPr>
          <xdr:cNvSpPr txBox="1">
            <a:spLocks noChangeArrowheads="1"/>
          </xdr:cNvSpPr>
        </xdr:nvSpPr>
        <xdr:spPr bwMode="auto">
          <a:xfrm>
            <a:off x="5024875" y="180349"/>
            <a:ext cx="1648231" cy="465111"/>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 Bid Form</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342900</xdr:colOff>
      <xdr:row>0</xdr:row>
      <xdr:rowOff>47625</xdr:rowOff>
    </xdr:from>
    <xdr:to>
      <xdr:col>8</xdr:col>
      <xdr:colOff>228600</xdr:colOff>
      <xdr:row>3</xdr:row>
      <xdr:rowOff>133350</xdr:rowOff>
    </xdr:to>
    <xdr:grpSp>
      <xdr:nvGrpSpPr>
        <xdr:cNvPr id="91742" name="Group 5">
          <a:hlinkClick xmlns:r="http://schemas.openxmlformats.org/officeDocument/2006/relationships" r:id="rId1" tooltip="Back to Cover Page"/>
          <a:extLst>
            <a:ext uri="{FF2B5EF4-FFF2-40B4-BE49-F238E27FC236}">
              <a16:creationId xmlns:a16="http://schemas.microsoft.com/office/drawing/2014/main" id="{00000000-0008-0000-0B00-00005E660100}"/>
            </a:ext>
          </a:extLst>
        </xdr:cNvPr>
        <xdr:cNvGrpSpPr>
          <a:grpSpLocks/>
        </xdr:cNvGrpSpPr>
      </xdr:nvGrpSpPr>
      <xdr:grpSpPr bwMode="auto">
        <a:xfrm>
          <a:off x="8171985" y="47625"/>
          <a:ext cx="1093749" cy="689749"/>
          <a:chOff x="762" y="5"/>
          <a:chExt cx="116" cy="73"/>
        </a:xfrm>
      </xdr:grpSpPr>
      <xdr:sp macro="" textlink="">
        <xdr:nvSpPr>
          <xdr:cNvPr id="91743" name="AutoShape 2">
            <a:extLst>
              <a:ext uri="{FF2B5EF4-FFF2-40B4-BE49-F238E27FC236}">
                <a16:creationId xmlns:a16="http://schemas.microsoft.com/office/drawing/2014/main" id="{00000000-0008-0000-0B00-00005F660100}"/>
              </a:ext>
            </a:extLst>
          </xdr:cNvPr>
          <xdr:cNvSpPr>
            <a:spLocks noChangeArrowheads="1"/>
          </xdr:cNvSpPr>
        </xdr:nvSpPr>
        <xdr:spPr bwMode="auto">
          <a:xfrm flipH="1">
            <a:off x="762"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16387" name="Text Box 3">
            <a:extLst>
              <a:ext uri="{FF2B5EF4-FFF2-40B4-BE49-F238E27FC236}">
                <a16:creationId xmlns:a16="http://schemas.microsoft.com/office/drawing/2014/main" id="{00000000-0008-0000-0B00-000003400000}"/>
              </a:ext>
            </a:extLst>
          </xdr:cNvPr>
          <xdr:cNvSpPr txBox="1">
            <a:spLocks noChangeArrowheads="1"/>
          </xdr:cNvSpPr>
        </xdr:nvSpPr>
        <xdr:spPr bwMode="auto">
          <a:xfrm>
            <a:off x="776" y="21"/>
            <a:ext cx="82" cy="39"/>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542925</xdr:colOff>
      <xdr:row>0</xdr:row>
      <xdr:rowOff>209550</xdr:rowOff>
    </xdr:from>
    <xdr:to>
      <xdr:col>6</xdr:col>
      <xdr:colOff>66675</xdr:colOff>
      <xdr:row>1</xdr:row>
      <xdr:rowOff>209550</xdr:rowOff>
    </xdr:to>
    <xdr:grpSp>
      <xdr:nvGrpSpPr>
        <xdr:cNvPr id="86626" name="Group 6">
          <a:hlinkClick xmlns:r="http://schemas.openxmlformats.org/officeDocument/2006/relationships" r:id="rId1" tooltip="Click for Sch-1"/>
          <a:extLst>
            <a:ext uri="{FF2B5EF4-FFF2-40B4-BE49-F238E27FC236}">
              <a16:creationId xmlns:a16="http://schemas.microsoft.com/office/drawing/2014/main" id="{00000000-0008-0000-0200-000062520100}"/>
            </a:ext>
          </a:extLst>
        </xdr:cNvPr>
        <xdr:cNvGrpSpPr>
          <a:grpSpLocks/>
        </xdr:cNvGrpSpPr>
      </xdr:nvGrpSpPr>
      <xdr:grpSpPr bwMode="auto">
        <a:xfrm>
          <a:off x="8004175" y="209550"/>
          <a:ext cx="1111250" cy="846667"/>
          <a:chOff x="804" y="5"/>
          <a:chExt cx="116" cy="73"/>
        </a:xfrm>
      </xdr:grpSpPr>
      <xdr:sp macro="" textlink="">
        <xdr:nvSpPr>
          <xdr:cNvPr id="86627" name="AutoShape 2">
            <a:extLst>
              <a:ext uri="{FF2B5EF4-FFF2-40B4-BE49-F238E27FC236}">
                <a16:creationId xmlns:a16="http://schemas.microsoft.com/office/drawing/2014/main" id="{00000000-0008-0000-0200-0000635201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9219" name="Text Box 3">
            <a:hlinkClick xmlns:r="http://schemas.openxmlformats.org/officeDocument/2006/relationships" r:id="rId2"/>
            <a:extLst>
              <a:ext uri="{FF2B5EF4-FFF2-40B4-BE49-F238E27FC236}">
                <a16:creationId xmlns:a16="http://schemas.microsoft.com/office/drawing/2014/main" id="{00000000-0008-0000-0200-00000324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 </a:t>
            </a:r>
          </a:p>
          <a:p>
            <a:pPr algn="ctr" rtl="1">
              <a:defRPr sz="1000"/>
            </a:pPr>
            <a:r>
              <a:rPr lang="en-US" sz="1000" b="1" i="0" strike="noStrike">
                <a:solidFill>
                  <a:srgbClr val="000000"/>
                </a:solidFill>
                <a:latin typeface="Book Antiqua"/>
              </a:rPr>
              <a:t>Sch-1</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266700</xdr:colOff>
      <xdr:row>0</xdr:row>
      <xdr:rowOff>0</xdr:rowOff>
    </xdr:from>
    <xdr:to>
      <xdr:col>6</xdr:col>
      <xdr:colOff>1333500</xdr:colOff>
      <xdr:row>2</xdr:row>
      <xdr:rowOff>228600</xdr:rowOff>
    </xdr:to>
    <xdr:sp macro="" textlink="">
      <xdr:nvSpPr>
        <xdr:cNvPr id="83457" name="AutoShape 39">
          <a:extLst>
            <a:ext uri="{FF2B5EF4-FFF2-40B4-BE49-F238E27FC236}">
              <a16:creationId xmlns:a16="http://schemas.microsoft.com/office/drawing/2014/main" id="{00000000-0008-0000-0300-000001460100}"/>
            </a:ext>
          </a:extLst>
        </xdr:cNvPr>
        <xdr:cNvSpPr>
          <a:spLocks noChangeArrowheads="1"/>
        </xdr:cNvSpPr>
      </xdr:nvSpPr>
      <xdr:spPr bwMode="auto">
        <a:xfrm>
          <a:off x="9896475" y="0"/>
          <a:ext cx="1933575" cy="638175"/>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clientData/>
  </xdr:twoCellAnchor>
  <xdr:twoCellAnchor>
    <xdr:from>
      <xdr:col>5</xdr:col>
      <xdr:colOff>845900</xdr:colOff>
      <xdr:row>0</xdr:row>
      <xdr:rowOff>124054</xdr:rowOff>
    </xdr:from>
    <xdr:to>
      <xdr:col>6</xdr:col>
      <xdr:colOff>906163</xdr:colOff>
      <xdr:row>2</xdr:row>
      <xdr:rowOff>110263</xdr:rowOff>
    </xdr:to>
    <xdr:sp macro="" textlink="">
      <xdr:nvSpPr>
        <xdr:cNvPr id="6" name="Text Box 3">
          <a:hlinkClick xmlns:r="http://schemas.openxmlformats.org/officeDocument/2006/relationships" r:id="rId1"/>
          <a:extLst>
            <a:ext uri="{FF2B5EF4-FFF2-40B4-BE49-F238E27FC236}">
              <a16:creationId xmlns:a16="http://schemas.microsoft.com/office/drawing/2014/main" id="{00000000-0008-0000-0300-000006000000}"/>
            </a:ext>
          </a:extLst>
        </xdr:cNvPr>
        <xdr:cNvSpPr txBox="1">
          <a:spLocks noChangeArrowheads="1"/>
        </xdr:cNvSpPr>
      </xdr:nvSpPr>
      <xdr:spPr bwMode="auto">
        <a:xfrm>
          <a:off x="7680731" y="124054"/>
          <a:ext cx="1192966" cy="449587"/>
        </a:xfrm>
        <a:prstGeom prst="rect">
          <a:avLst/>
        </a:prstGeom>
        <a:noFill/>
        <a:ln w="9525">
          <a:noFill/>
          <a:miter lim="800000"/>
          <a:headEnd/>
          <a:tailEnd/>
        </a:ln>
      </xdr:spPr>
      <xdr:txBody>
        <a:bodyPr vertOverflow="clip" wrap="square" lIns="27432" tIns="32004" rIns="27432" bIns="32004" anchor="ctr" upright="1"/>
        <a:lstStyle/>
        <a:p>
          <a:pPr algn="ctr" rtl="1">
            <a:lnSpc>
              <a:spcPts val="1000"/>
            </a:lnSpc>
            <a:defRPr sz="1000"/>
          </a:pPr>
          <a:r>
            <a:rPr lang="en-US" sz="1000" b="1" i="0" strike="noStrike">
              <a:solidFill>
                <a:srgbClr val="000000"/>
              </a:solidFill>
              <a:latin typeface="Book Antiqua"/>
            </a:rPr>
            <a:t>Click for </a:t>
          </a:r>
          <a:r>
            <a:rPr lang="en-US" sz="1000" b="1" i="0" strike="noStrike" baseline="0">
              <a:solidFill>
                <a:srgbClr val="000000"/>
              </a:solidFill>
              <a:latin typeface="Book Antiqua"/>
            </a:rPr>
            <a:t> </a:t>
          </a:r>
        </a:p>
        <a:p>
          <a:pPr algn="ctr" rtl="1">
            <a:lnSpc>
              <a:spcPts val="1000"/>
            </a:lnSpc>
            <a:defRPr sz="1000"/>
          </a:pPr>
          <a:r>
            <a:rPr lang="en-US" sz="1000" b="1" i="0" strike="noStrike" baseline="0">
              <a:solidFill>
                <a:srgbClr val="000000"/>
              </a:solidFill>
              <a:latin typeface="Book Antiqua"/>
            </a:rPr>
            <a:t>Sch-2</a:t>
          </a:r>
          <a:endParaRPr lang="en-US" sz="1000" b="1" i="0" strike="noStrike">
            <a:solidFill>
              <a:srgbClr val="000000"/>
            </a:solidFill>
            <a:latin typeface="Book Antiqu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266700</xdr:colOff>
      <xdr:row>0</xdr:row>
      <xdr:rowOff>0</xdr:rowOff>
    </xdr:from>
    <xdr:to>
      <xdr:col>6</xdr:col>
      <xdr:colOff>1333500</xdr:colOff>
      <xdr:row>2</xdr:row>
      <xdr:rowOff>228600</xdr:rowOff>
    </xdr:to>
    <xdr:sp macro="" textlink="">
      <xdr:nvSpPr>
        <xdr:cNvPr id="82459" name="AutoShape 39">
          <a:extLst>
            <a:ext uri="{FF2B5EF4-FFF2-40B4-BE49-F238E27FC236}">
              <a16:creationId xmlns:a16="http://schemas.microsoft.com/office/drawing/2014/main" id="{00000000-0008-0000-0500-00001B420100}"/>
            </a:ext>
          </a:extLst>
        </xdr:cNvPr>
        <xdr:cNvSpPr>
          <a:spLocks noChangeArrowheads="1"/>
        </xdr:cNvSpPr>
      </xdr:nvSpPr>
      <xdr:spPr bwMode="auto">
        <a:xfrm>
          <a:off x="7534275" y="0"/>
          <a:ext cx="1933575" cy="685800"/>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clientData/>
  </xdr:twoCellAnchor>
  <xdr:twoCellAnchor>
    <xdr:from>
      <xdr:col>5</xdr:col>
      <xdr:colOff>845900</xdr:colOff>
      <xdr:row>0</xdr:row>
      <xdr:rowOff>124054</xdr:rowOff>
    </xdr:from>
    <xdr:to>
      <xdr:col>6</xdr:col>
      <xdr:colOff>906163</xdr:colOff>
      <xdr:row>2</xdr:row>
      <xdr:rowOff>110263</xdr:rowOff>
    </xdr:to>
    <xdr:sp macro="" textlink="">
      <xdr:nvSpPr>
        <xdr:cNvPr id="3" name="Text Box 3">
          <a:hlinkClick xmlns:r="http://schemas.openxmlformats.org/officeDocument/2006/relationships" r:id="rId1"/>
          <a:extLst>
            <a:ext uri="{FF2B5EF4-FFF2-40B4-BE49-F238E27FC236}">
              <a16:creationId xmlns:a16="http://schemas.microsoft.com/office/drawing/2014/main" id="{00000000-0008-0000-0500-000003000000}"/>
            </a:ext>
          </a:extLst>
        </xdr:cNvPr>
        <xdr:cNvSpPr txBox="1">
          <a:spLocks noChangeArrowheads="1"/>
        </xdr:cNvSpPr>
      </xdr:nvSpPr>
      <xdr:spPr bwMode="auto">
        <a:xfrm>
          <a:off x="8113475" y="124054"/>
          <a:ext cx="927038" cy="443409"/>
        </a:xfrm>
        <a:prstGeom prst="rect">
          <a:avLst/>
        </a:prstGeom>
        <a:noFill/>
        <a:ln w="9525">
          <a:noFill/>
          <a:miter lim="800000"/>
          <a:headEnd/>
          <a:tailEnd/>
        </a:ln>
      </xdr:spPr>
      <xdr:txBody>
        <a:bodyPr vertOverflow="clip" wrap="square" lIns="27432" tIns="32004" rIns="27432" bIns="32004" anchor="ctr" upright="1"/>
        <a:lstStyle/>
        <a:p>
          <a:pPr algn="ctr" rtl="1">
            <a:lnSpc>
              <a:spcPts val="1000"/>
            </a:lnSpc>
            <a:defRPr sz="1000"/>
          </a:pPr>
          <a:r>
            <a:rPr lang="en-US" sz="1000" b="1" i="0" strike="noStrike">
              <a:solidFill>
                <a:srgbClr val="000000"/>
              </a:solidFill>
              <a:latin typeface="Book Antiqua"/>
            </a:rPr>
            <a:t>Click for </a:t>
          </a:r>
          <a:r>
            <a:rPr lang="en-US" sz="1000" b="1" i="0" strike="noStrike" baseline="0">
              <a:solidFill>
                <a:srgbClr val="000000"/>
              </a:solidFill>
              <a:latin typeface="Book Antiqua"/>
            </a:rPr>
            <a:t> </a:t>
          </a:r>
        </a:p>
        <a:p>
          <a:pPr algn="ctr" rtl="1">
            <a:lnSpc>
              <a:spcPts val="1000"/>
            </a:lnSpc>
            <a:defRPr sz="1000"/>
          </a:pPr>
          <a:r>
            <a:rPr lang="en-US" sz="1000" b="1" i="0" strike="noStrike" baseline="0">
              <a:solidFill>
                <a:srgbClr val="000000"/>
              </a:solidFill>
              <a:latin typeface="Book Antiqua"/>
            </a:rPr>
            <a:t>Sch-2(Part-I)</a:t>
          </a:r>
          <a:endParaRPr lang="en-US" sz="1000" b="1" i="0" strike="noStrike">
            <a:solidFill>
              <a:srgbClr val="000000"/>
            </a:solidFill>
            <a:latin typeface="Book Antiqu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76200</xdr:colOff>
      <xdr:row>0</xdr:row>
      <xdr:rowOff>0</xdr:rowOff>
    </xdr:from>
    <xdr:to>
      <xdr:col>9</xdr:col>
      <xdr:colOff>533400</xdr:colOff>
      <xdr:row>2</xdr:row>
      <xdr:rowOff>238125</xdr:rowOff>
    </xdr:to>
    <xdr:grpSp>
      <xdr:nvGrpSpPr>
        <xdr:cNvPr id="92450" name="Group 5">
          <a:extLst>
            <a:ext uri="{FF2B5EF4-FFF2-40B4-BE49-F238E27FC236}">
              <a16:creationId xmlns:a16="http://schemas.microsoft.com/office/drawing/2014/main" id="{00000000-0008-0000-0600-000022690100}"/>
            </a:ext>
          </a:extLst>
        </xdr:cNvPr>
        <xdr:cNvGrpSpPr>
          <a:grpSpLocks/>
        </xdr:cNvGrpSpPr>
      </xdr:nvGrpSpPr>
      <xdr:grpSpPr bwMode="auto">
        <a:xfrm>
          <a:off x="9182100" y="0"/>
          <a:ext cx="2419350" cy="762000"/>
          <a:chOff x="5992911" y="0"/>
          <a:chExt cx="2419036" cy="769027"/>
        </a:xfrm>
      </xdr:grpSpPr>
      <xdr:sp macro="" textlink="">
        <xdr:nvSpPr>
          <xdr:cNvPr id="92451" name="AutoShape 2">
            <a:hlinkClick xmlns:r="http://schemas.openxmlformats.org/officeDocument/2006/relationships" r:id="rId1"/>
            <a:extLst>
              <a:ext uri="{FF2B5EF4-FFF2-40B4-BE49-F238E27FC236}">
                <a16:creationId xmlns:a16="http://schemas.microsoft.com/office/drawing/2014/main" id="{00000000-0008-0000-0600-000023690100}"/>
              </a:ext>
            </a:extLst>
          </xdr:cNvPr>
          <xdr:cNvSpPr>
            <a:spLocks noChangeArrowheads="1"/>
          </xdr:cNvSpPr>
        </xdr:nvSpPr>
        <xdr:spPr bwMode="auto">
          <a:xfrm>
            <a:off x="5992911" y="0"/>
            <a:ext cx="2419036" cy="769027"/>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hlinkClick xmlns:r="http://schemas.openxmlformats.org/officeDocument/2006/relationships" r:id="rId2"/>
            <a:extLst>
              <a:ext uri="{FF2B5EF4-FFF2-40B4-BE49-F238E27FC236}">
                <a16:creationId xmlns:a16="http://schemas.microsoft.com/office/drawing/2014/main" id="{00000000-0008-0000-0600-000004000000}"/>
              </a:ext>
            </a:extLst>
          </xdr:cNvPr>
          <xdr:cNvSpPr txBox="1">
            <a:spLocks noChangeArrowheads="1"/>
          </xdr:cNvSpPr>
        </xdr:nvSpPr>
        <xdr:spPr bwMode="auto">
          <a:xfrm>
            <a:off x="6459575" y="182644"/>
            <a:ext cx="1466660" cy="432578"/>
          </a:xfrm>
          <a:prstGeom prst="rect">
            <a:avLst/>
          </a:prstGeom>
          <a:noFill/>
          <a:ln w="9525">
            <a:noFill/>
            <a:miter lim="800000"/>
            <a:headEnd/>
            <a:tailEnd/>
          </a:ln>
        </xdr:spPr>
        <xdr:txBody>
          <a:bodyPr vertOverflow="clip" wrap="square" lIns="27432" tIns="32004" rIns="27432" bIns="32004" anchor="ctr" upright="1"/>
          <a:lstStyle/>
          <a:p>
            <a:pPr algn="ctr" rtl="1">
              <a:lnSpc>
                <a:spcPts val="1000"/>
              </a:lnSpc>
              <a:defRPr sz="1000"/>
            </a:pPr>
            <a:r>
              <a:rPr lang="en-US" sz="1000" b="1" i="0" strike="noStrike">
                <a:solidFill>
                  <a:srgbClr val="000000"/>
                </a:solidFill>
                <a:latin typeface="Book Antiqua"/>
              </a:rPr>
              <a:t>Click for </a:t>
            </a:r>
          </a:p>
          <a:p>
            <a:pPr algn="ctr" rtl="1">
              <a:lnSpc>
                <a:spcPts val="1000"/>
              </a:lnSpc>
              <a:defRPr sz="1000"/>
            </a:pPr>
            <a:r>
              <a:rPr lang="en-US" sz="1000" b="1" i="0" strike="noStrike">
                <a:solidFill>
                  <a:srgbClr val="000000"/>
                </a:solidFill>
                <a:latin typeface="Book Antiqua"/>
              </a:rPr>
              <a:t>Sch-3(Part-I)</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76200</xdr:colOff>
      <xdr:row>0</xdr:row>
      <xdr:rowOff>0</xdr:rowOff>
    </xdr:from>
    <xdr:to>
      <xdr:col>9</xdr:col>
      <xdr:colOff>533400</xdr:colOff>
      <xdr:row>2</xdr:row>
      <xdr:rowOff>238125</xdr:rowOff>
    </xdr:to>
    <xdr:grpSp>
      <xdr:nvGrpSpPr>
        <xdr:cNvPr id="87652" name="Group 5">
          <a:extLst>
            <a:ext uri="{FF2B5EF4-FFF2-40B4-BE49-F238E27FC236}">
              <a16:creationId xmlns:a16="http://schemas.microsoft.com/office/drawing/2014/main" id="{00000000-0008-0000-0400-000064560100}"/>
            </a:ext>
          </a:extLst>
        </xdr:cNvPr>
        <xdr:cNvGrpSpPr>
          <a:grpSpLocks/>
        </xdr:cNvGrpSpPr>
      </xdr:nvGrpSpPr>
      <xdr:grpSpPr bwMode="auto">
        <a:xfrm>
          <a:off x="10428096" y="0"/>
          <a:ext cx="2958820" cy="761477"/>
          <a:chOff x="5992911" y="0"/>
          <a:chExt cx="2419036" cy="769027"/>
        </a:xfrm>
      </xdr:grpSpPr>
      <xdr:sp macro="" textlink="">
        <xdr:nvSpPr>
          <xdr:cNvPr id="87653" name="AutoShape 2">
            <a:hlinkClick xmlns:r="http://schemas.openxmlformats.org/officeDocument/2006/relationships" r:id="rId1"/>
            <a:extLst>
              <a:ext uri="{FF2B5EF4-FFF2-40B4-BE49-F238E27FC236}">
                <a16:creationId xmlns:a16="http://schemas.microsoft.com/office/drawing/2014/main" id="{00000000-0008-0000-0400-000065560100}"/>
              </a:ext>
            </a:extLst>
          </xdr:cNvPr>
          <xdr:cNvSpPr>
            <a:spLocks noChangeArrowheads="1"/>
          </xdr:cNvSpPr>
        </xdr:nvSpPr>
        <xdr:spPr bwMode="auto">
          <a:xfrm>
            <a:off x="5992911" y="0"/>
            <a:ext cx="2419036" cy="769027"/>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6" name="Text Box 3">
            <a:hlinkClick xmlns:r="http://schemas.openxmlformats.org/officeDocument/2006/relationships" r:id="rId2"/>
            <a:extLst>
              <a:ext uri="{FF2B5EF4-FFF2-40B4-BE49-F238E27FC236}">
                <a16:creationId xmlns:a16="http://schemas.microsoft.com/office/drawing/2014/main" id="{00000000-0008-0000-0400-000006000000}"/>
              </a:ext>
            </a:extLst>
          </xdr:cNvPr>
          <xdr:cNvSpPr txBox="1">
            <a:spLocks noChangeArrowheads="1"/>
          </xdr:cNvSpPr>
        </xdr:nvSpPr>
        <xdr:spPr bwMode="auto">
          <a:xfrm>
            <a:off x="6459575" y="182644"/>
            <a:ext cx="1466660" cy="432578"/>
          </a:xfrm>
          <a:prstGeom prst="rect">
            <a:avLst/>
          </a:prstGeom>
          <a:noFill/>
          <a:ln w="9525">
            <a:noFill/>
            <a:miter lim="800000"/>
            <a:headEnd/>
            <a:tailEnd/>
          </a:ln>
        </xdr:spPr>
        <xdr:txBody>
          <a:bodyPr vertOverflow="clip" wrap="square" lIns="27432" tIns="32004" rIns="27432" bIns="32004" anchor="ctr" upright="1"/>
          <a:lstStyle/>
          <a:p>
            <a:pPr algn="ctr" rtl="1">
              <a:lnSpc>
                <a:spcPts val="1000"/>
              </a:lnSpc>
              <a:defRPr sz="1000"/>
            </a:pPr>
            <a:r>
              <a:rPr lang="en-US" sz="1000" b="1" i="0" strike="noStrike">
                <a:solidFill>
                  <a:srgbClr val="000000"/>
                </a:solidFill>
                <a:latin typeface="Book Antiqua"/>
              </a:rPr>
              <a:t>Click for </a:t>
            </a:r>
          </a:p>
          <a:p>
            <a:pPr algn="ctr" rtl="1">
              <a:lnSpc>
                <a:spcPts val="1000"/>
              </a:lnSpc>
              <a:defRPr sz="1000"/>
            </a:pPr>
            <a:r>
              <a:rPr lang="en-US" sz="1000" b="1" i="0" strike="noStrike">
                <a:solidFill>
                  <a:srgbClr val="000000"/>
                </a:solidFill>
                <a:latin typeface="Book Antiqua"/>
              </a:rPr>
              <a:t>Sch-3</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257175</xdr:colOff>
      <xdr:row>0</xdr:row>
      <xdr:rowOff>19050</xdr:rowOff>
    </xdr:from>
    <xdr:to>
      <xdr:col>7</xdr:col>
      <xdr:colOff>676275</xdr:colOff>
      <xdr:row>5</xdr:row>
      <xdr:rowOff>28575</xdr:rowOff>
    </xdr:to>
    <xdr:grpSp>
      <xdr:nvGrpSpPr>
        <xdr:cNvPr id="84717" name="Group 1">
          <a:hlinkClick xmlns:r="http://schemas.openxmlformats.org/officeDocument/2006/relationships" r:id="rId1" tooltip="Click for Sch-4"/>
          <a:extLst>
            <a:ext uri="{FF2B5EF4-FFF2-40B4-BE49-F238E27FC236}">
              <a16:creationId xmlns:a16="http://schemas.microsoft.com/office/drawing/2014/main" id="{00000000-0008-0000-0700-0000ED4A0100}"/>
            </a:ext>
          </a:extLst>
        </xdr:cNvPr>
        <xdr:cNvGrpSpPr>
          <a:grpSpLocks/>
        </xdr:cNvGrpSpPr>
      </xdr:nvGrpSpPr>
      <xdr:grpSpPr bwMode="auto">
        <a:xfrm>
          <a:off x="12773025" y="19050"/>
          <a:ext cx="1219200" cy="1057275"/>
          <a:chOff x="804" y="5"/>
          <a:chExt cx="116" cy="73"/>
        </a:xfrm>
      </xdr:grpSpPr>
      <xdr:sp macro="" textlink="">
        <xdr:nvSpPr>
          <xdr:cNvPr id="84718" name="AutoShape 2">
            <a:extLst>
              <a:ext uri="{FF2B5EF4-FFF2-40B4-BE49-F238E27FC236}">
                <a16:creationId xmlns:a16="http://schemas.microsoft.com/office/drawing/2014/main" id="{00000000-0008-0000-0700-0000EE4A01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11267" name="Text Box 3">
            <a:hlinkClick xmlns:r="http://schemas.openxmlformats.org/officeDocument/2006/relationships" r:id="rId1"/>
            <a:extLst>
              <a:ext uri="{FF2B5EF4-FFF2-40B4-BE49-F238E27FC236}">
                <a16:creationId xmlns:a16="http://schemas.microsoft.com/office/drawing/2014/main" id="{00000000-0008-0000-0700-0000032C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 </a:t>
            </a:r>
          </a:p>
          <a:p>
            <a:pPr algn="ctr" rtl="1">
              <a:defRPr sz="1000"/>
            </a:pPr>
            <a:r>
              <a:rPr lang="en-US" sz="1000" b="1" i="0" strike="noStrike">
                <a:solidFill>
                  <a:srgbClr val="000000"/>
                </a:solidFill>
                <a:latin typeface="Book Antiqua"/>
              </a:rPr>
              <a:t>Sch-4</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123825</xdr:colOff>
      <xdr:row>0</xdr:row>
      <xdr:rowOff>19050</xdr:rowOff>
    </xdr:from>
    <xdr:to>
      <xdr:col>6</xdr:col>
      <xdr:colOff>314325</xdr:colOff>
      <xdr:row>2</xdr:row>
      <xdr:rowOff>257175</xdr:rowOff>
    </xdr:to>
    <xdr:grpSp>
      <xdr:nvGrpSpPr>
        <xdr:cNvPr id="88674" name="Group 5">
          <a:hlinkClick xmlns:r="http://schemas.openxmlformats.org/officeDocument/2006/relationships" r:id="rId1"/>
          <a:extLst>
            <a:ext uri="{FF2B5EF4-FFF2-40B4-BE49-F238E27FC236}">
              <a16:creationId xmlns:a16="http://schemas.microsoft.com/office/drawing/2014/main" id="{00000000-0008-0000-0800-0000625A0100}"/>
            </a:ext>
          </a:extLst>
        </xdr:cNvPr>
        <xdr:cNvGrpSpPr>
          <a:grpSpLocks/>
        </xdr:cNvGrpSpPr>
      </xdr:nvGrpSpPr>
      <xdr:grpSpPr bwMode="auto">
        <a:xfrm>
          <a:off x="8835454" y="19050"/>
          <a:ext cx="950360" cy="890962"/>
          <a:chOff x="7341417" y="19050"/>
          <a:chExt cx="1701982" cy="687619"/>
        </a:xfrm>
      </xdr:grpSpPr>
      <xdr:sp macro="" textlink="">
        <xdr:nvSpPr>
          <xdr:cNvPr id="88675" name="AutoShape 2">
            <a:extLst>
              <a:ext uri="{FF2B5EF4-FFF2-40B4-BE49-F238E27FC236}">
                <a16:creationId xmlns:a16="http://schemas.microsoft.com/office/drawing/2014/main" id="{00000000-0008-0000-0800-0000635A0100}"/>
              </a:ext>
            </a:extLst>
          </xdr:cNvPr>
          <xdr:cNvSpPr>
            <a:spLocks noChangeArrowheads="1"/>
          </xdr:cNvSpPr>
        </xdr:nvSpPr>
        <xdr:spPr bwMode="auto">
          <a:xfrm>
            <a:off x="7391614" y="19050"/>
            <a:ext cx="1598274" cy="687619"/>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13315" name="Text Box 3">
            <a:extLst>
              <a:ext uri="{FF2B5EF4-FFF2-40B4-BE49-F238E27FC236}">
                <a16:creationId xmlns:a16="http://schemas.microsoft.com/office/drawing/2014/main" id="{00000000-0008-0000-0800-000003340000}"/>
              </a:ext>
            </a:extLst>
          </xdr:cNvPr>
          <xdr:cNvSpPr txBox="1">
            <a:spLocks noChangeArrowheads="1"/>
          </xdr:cNvSpPr>
        </xdr:nvSpPr>
        <xdr:spPr bwMode="auto">
          <a:xfrm>
            <a:off x="7341417" y="188600"/>
            <a:ext cx="1701982" cy="367358"/>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 Discout</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9698" name="Group 1">
          <a:hlinkClick xmlns:r="http://schemas.openxmlformats.org/officeDocument/2006/relationships" r:id="rId1"/>
          <a:extLst>
            <a:ext uri="{FF2B5EF4-FFF2-40B4-BE49-F238E27FC236}">
              <a16:creationId xmlns:a16="http://schemas.microsoft.com/office/drawing/2014/main" id="{00000000-0008-0000-0900-0000625E0100}"/>
            </a:ext>
          </a:extLst>
        </xdr:cNvPr>
        <xdr:cNvGrpSpPr>
          <a:grpSpLocks/>
        </xdr:cNvGrpSpPr>
      </xdr:nvGrpSpPr>
      <xdr:grpSpPr bwMode="auto">
        <a:xfrm>
          <a:off x="9397813" y="19050"/>
          <a:ext cx="485775" cy="686360"/>
          <a:chOff x="804" y="5"/>
          <a:chExt cx="116" cy="73"/>
        </a:xfrm>
      </xdr:grpSpPr>
      <xdr:sp macro="" textlink="">
        <xdr:nvSpPr>
          <xdr:cNvPr id="89699" name="AutoShape 2">
            <a:extLst>
              <a:ext uri="{FF2B5EF4-FFF2-40B4-BE49-F238E27FC236}">
                <a16:creationId xmlns:a16="http://schemas.microsoft.com/office/drawing/2014/main" id="{00000000-0008-0000-0900-0000635E01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900-000004000000}"/>
              </a:ext>
            </a:extLst>
          </xdr:cNvPr>
          <xdr:cNvSpPr txBox="1">
            <a:spLocks noChangeArrowheads="1"/>
          </xdr:cNvSpPr>
        </xdr:nvSpPr>
        <xdr:spPr bwMode="auto">
          <a:xfrm>
            <a:off x="820" y="23"/>
            <a:ext cx="98" cy="39"/>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 Discount</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95.bin"/><Relationship Id="rId13" Type="http://schemas.openxmlformats.org/officeDocument/2006/relationships/printerSettings" Target="../printerSettings/printerSettings200.bin"/><Relationship Id="rId18" Type="http://schemas.openxmlformats.org/officeDocument/2006/relationships/printerSettings" Target="../printerSettings/printerSettings205.bin"/><Relationship Id="rId3" Type="http://schemas.openxmlformats.org/officeDocument/2006/relationships/printerSettings" Target="../printerSettings/printerSettings190.bin"/><Relationship Id="rId21" Type="http://schemas.openxmlformats.org/officeDocument/2006/relationships/printerSettings" Target="../printerSettings/printerSettings208.bin"/><Relationship Id="rId7" Type="http://schemas.openxmlformats.org/officeDocument/2006/relationships/printerSettings" Target="../printerSettings/printerSettings194.bin"/><Relationship Id="rId12" Type="http://schemas.openxmlformats.org/officeDocument/2006/relationships/printerSettings" Target="../printerSettings/printerSettings199.bin"/><Relationship Id="rId17" Type="http://schemas.openxmlformats.org/officeDocument/2006/relationships/printerSettings" Target="../printerSettings/printerSettings204.bin"/><Relationship Id="rId2" Type="http://schemas.openxmlformats.org/officeDocument/2006/relationships/printerSettings" Target="../printerSettings/printerSettings189.bin"/><Relationship Id="rId16" Type="http://schemas.openxmlformats.org/officeDocument/2006/relationships/printerSettings" Target="../printerSettings/printerSettings203.bin"/><Relationship Id="rId20" Type="http://schemas.openxmlformats.org/officeDocument/2006/relationships/printerSettings" Target="../printerSettings/printerSettings207.bin"/><Relationship Id="rId1" Type="http://schemas.openxmlformats.org/officeDocument/2006/relationships/printerSettings" Target="../printerSettings/printerSettings188.bin"/><Relationship Id="rId6" Type="http://schemas.openxmlformats.org/officeDocument/2006/relationships/printerSettings" Target="../printerSettings/printerSettings193.bin"/><Relationship Id="rId11" Type="http://schemas.openxmlformats.org/officeDocument/2006/relationships/printerSettings" Target="../printerSettings/printerSettings198.bin"/><Relationship Id="rId5" Type="http://schemas.openxmlformats.org/officeDocument/2006/relationships/printerSettings" Target="../printerSettings/printerSettings192.bin"/><Relationship Id="rId15" Type="http://schemas.openxmlformats.org/officeDocument/2006/relationships/printerSettings" Target="../printerSettings/printerSettings202.bin"/><Relationship Id="rId23" Type="http://schemas.openxmlformats.org/officeDocument/2006/relationships/drawing" Target="../drawings/drawing9.xml"/><Relationship Id="rId10" Type="http://schemas.openxmlformats.org/officeDocument/2006/relationships/printerSettings" Target="../printerSettings/printerSettings197.bin"/><Relationship Id="rId19" Type="http://schemas.openxmlformats.org/officeDocument/2006/relationships/printerSettings" Target="../printerSettings/printerSettings206.bin"/><Relationship Id="rId4" Type="http://schemas.openxmlformats.org/officeDocument/2006/relationships/printerSettings" Target="../printerSettings/printerSettings191.bin"/><Relationship Id="rId9" Type="http://schemas.openxmlformats.org/officeDocument/2006/relationships/printerSettings" Target="../printerSettings/printerSettings196.bin"/><Relationship Id="rId14" Type="http://schemas.openxmlformats.org/officeDocument/2006/relationships/printerSettings" Target="../printerSettings/printerSettings201.bin"/><Relationship Id="rId22" Type="http://schemas.openxmlformats.org/officeDocument/2006/relationships/printerSettings" Target="../printerSettings/printerSettings209.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217.bin"/><Relationship Id="rId13" Type="http://schemas.openxmlformats.org/officeDocument/2006/relationships/printerSettings" Target="../printerSettings/printerSettings222.bin"/><Relationship Id="rId18" Type="http://schemas.openxmlformats.org/officeDocument/2006/relationships/printerSettings" Target="../printerSettings/printerSettings227.bin"/><Relationship Id="rId3" Type="http://schemas.openxmlformats.org/officeDocument/2006/relationships/printerSettings" Target="../printerSettings/printerSettings212.bin"/><Relationship Id="rId21" Type="http://schemas.openxmlformats.org/officeDocument/2006/relationships/printerSettings" Target="../printerSettings/printerSettings230.bin"/><Relationship Id="rId7" Type="http://schemas.openxmlformats.org/officeDocument/2006/relationships/printerSettings" Target="../printerSettings/printerSettings216.bin"/><Relationship Id="rId12" Type="http://schemas.openxmlformats.org/officeDocument/2006/relationships/printerSettings" Target="../printerSettings/printerSettings221.bin"/><Relationship Id="rId17" Type="http://schemas.openxmlformats.org/officeDocument/2006/relationships/printerSettings" Target="../printerSettings/printerSettings226.bin"/><Relationship Id="rId2" Type="http://schemas.openxmlformats.org/officeDocument/2006/relationships/printerSettings" Target="../printerSettings/printerSettings211.bin"/><Relationship Id="rId16" Type="http://schemas.openxmlformats.org/officeDocument/2006/relationships/printerSettings" Target="../printerSettings/printerSettings225.bin"/><Relationship Id="rId20" Type="http://schemas.openxmlformats.org/officeDocument/2006/relationships/printerSettings" Target="../printerSettings/printerSettings229.bin"/><Relationship Id="rId1" Type="http://schemas.openxmlformats.org/officeDocument/2006/relationships/printerSettings" Target="../printerSettings/printerSettings210.bin"/><Relationship Id="rId6" Type="http://schemas.openxmlformats.org/officeDocument/2006/relationships/printerSettings" Target="../printerSettings/printerSettings215.bin"/><Relationship Id="rId11" Type="http://schemas.openxmlformats.org/officeDocument/2006/relationships/printerSettings" Target="../printerSettings/printerSettings220.bin"/><Relationship Id="rId5" Type="http://schemas.openxmlformats.org/officeDocument/2006/relationships/printerSettings" Target="../printerSettings/printerSettings214.bin"/><Relationship Id="rId15" Type="http://schemas.openxmlformats.org/officeDocument/2006/relationships/printerSettings" Target="../printerSettings/printerSettings224.bin"/><Relationship Id="rId23" Type="http://schemas.openxmlformats.org/officeDocument/2006/relationships/drawing" Target="../drawings/drawing10.xml"/><Relationship Id="rId10" Type="http://schemas.openxmlformats.org/officeDocument/2006/relationships/printerSettings" Target="../printerSettings/printerSettings219.bin"/><Relationship Id="rId19" Type="http://schemas.openxmlformats.org/officeDocument/2006/relationships/printerSettings" Target="../printerSettings/printerSettings228.bin"/><Relationship Id="rId4" Type="http://schemas.openxmlformats.org/officeDocument/2006/relationships/printerSettings" Target="../printerSettings/printerSettings213.bin"/><Relationship Id="rId9" Type="http://schemas.openxmlformats.org/officeDocument/2006/relationships/printerSettings" Target="../printerSettings/printerSettings218.bin"/><Relationship Id="rId14" Type="http://schemas.openxmlformats.org/officeDocument/2006/relationships/printerSettings" Target="../printerSettings/printerSettings223.bin"/><Relationship Id="rId22" Type="http://schemas.openxmlformats.org/officeDocument/2006/relationships/printerSettings" Target="../printerSettings/printerSettings231.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239.bin"/><Relationship Id="rId13" Type="http://schemas.openxmlformats.org/officeDocument/2006/relationships/printerSettings" Target="../printerSettings/printerSettings244.bin"/><Relationship Id="rId18" Type="http://schemas.openxmlformats.org/officeDocument/2006/relationships/printerSettings" Target="../printerSettings/printerSettings249.bin"/><Relationship Id="rId3" Type="http://schemas.openxmlformats.org/officeDocument/2006/relationships/printerSettings" Target="../printerSettings/printerSettings234.bin"/><Relationship Id="rId21" Type="http://schemas.openxmlformats.org/officeDocument/2006/relationships/printerSettings" Target="../printerSettings/printerSettings252.bin"/><Relationship Id="rId7" Type="http://schemas.openxmlformats.org/officeDocument/2006/relationships/printerSettings" Target="../printerSettings/printerSettings238.bin"/><Relationship Id="rId12" Type="http://schemas.openxmlformats.org/officeDocument/2006/relationships/printerSettings" Target="../printerSettings/printerSettings243.bin"/><Relationship Id="rId17" Type="http://schemas.openxmlformats.org/officeDocument/2006/relationships/printerSettings" Target="../printerSettings/printerSettings248.bin"/><Relationship Id="rId2" Type="http://schemas.openxmlformats.org/officeDocument/2006/relationships/printerSettings" Target="../printerSettings/printerSettings233.bin"/><Relationship Id="rId16" Type="http://schemas.openxmlformats.org/officeDocument/2006/relationships/printerSettings" Target="../printerSettings/printerSettings247.bin"/><Relationship Id="rId20" Type="http://schemas.openxmlformats.org/officeDocument/2006/relationships/printerSettings" Target="../printerSettings/printerSettings251.bin"/><Relationship Id="rId1" Type="http://schemas.openxmlformats.org/officeDocument/2006/relationships/printerSettings" Target="../printerSettings/printerSettings232.bin"/><Relationship Id="rId6" Type="http://schemas.openxmlformats.org/officeDocument/2006/relationships/printerSettings" Target="../printerSettings/printerSettings237.bin"/><Relationship Id="rId11" Type="http://schemas.openxmlformats.org/officeDocument/2006/relationships/printerSettings" Target="../printerSettings/printerSettings242.bin"/><Relationship Id="rId5" Type="http://schemas.openxmlformats.org/officeDocument/2006/relationships/printerSettings" Target="../printerSettings/printerSettings236.bin"/><Relationship Id="rId15" Type="http://schemas.openxmlformats.org/officeDocument/2006/relationships/printerSettings" Target="../printerSettings/printerSettings246.bin"/><Relationship Id="rId23" Type="http://schemas.openxmlformats.org/officeDocument/2006/relationships/drawing" Target="../drawings/drawing11.xml"/><Relationship Id="rId10" Type="http://schemas.openxmlformats.org/officeDocument/2006/relationships/printerSettings" Target="../printerSettings/printerSettings241.bin"/><Relationship Id="rId19" Type="http://schemas.openxmlformats.org/officeDocument/2006/relationships/printerSettings" Target="../printerSettings/printerSettings250.bin"/><Relationship Id="rId4" Type="http://schemas.openxmlformats.org/officeDocument/2006/relationships/printerSettings" Target="../printerSettings/printerSettings235.bin"/><Relationship Id="rId9" Type="http://schemas.openxmlformats.org/officeDocument/2006/relationships/printerSettings" Target="../printerSettings/printerSettings240.bin"/><Relationship Id="rId14" Type="http://schemas.openxmlformats.org/officeDocument/2006/relationships/printerSettings" Target="../printerSettings/printerSettings245.bin"/><Relationship Id="rId22" Type="http://schemas.openxmlformats.org/officeDocument/2006/relationships/printerSettings" Target="../printerSettings/printerSettings253.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30.bin"/><Relationship Id="rId13" Type="http://schemas.openxmlformats.org/officeDocument/2006/relationships/printerSettings" Target="../printerSettings/printerSettings35.bin"/><Relationship Id="rId18" Type="http://schemas.openxmlformats.org/officeDocument/2006/relationships/printerSettings" Target="../printerSettings/printerSettings40.bin"/><Relationship Id="rId3" Type="http://schemas.openxmlformats.org/officeDocument/2006/relationships/printerSettings" Target="../printerSettings/printerSettings25.bin"/><Relationship Id="rId21" Type="http://schemas.openxmlformats.org/officeDocument/2006/relationships/printerSettings" Target="../printerSettings/printerSettings43.bin"/><Relationship Id="rId7" Type="http://schemas.openxmlformats.org/officeDocument/2006/relationships/printerSettings" Target="../printerSettings/printerSettings29.bin"/><Relationship Id="rId12" Type="http://schemas.openxmlformats.org/officeDocument/2006/relationships/printerSettings" Target="../printerSettings/printerSettings34.bin"/><Relationship Id="rId17" Type="http://schemas.openxmlformats.org/officeDocument/2006/relationships/printerSettings" Target="../printerSettings/printerSettings39.bin"/><Relationship Id="rId2" Type="http://schemas.openxmlformats.org/officeDocument/2006/relationships/printerSettings" Target="../printerSettings/printerSettings24.bin"/><Relationship Id="rId16" Type="http://schemas.openxmlformats.org/officeDocument/2006/relationships/printerSettings" Target="../printerSettings/printerSettings38.bin"/><Relationship Id="rId20" Type="http://schemas.openxmlformats.org/officeDocument/2006/relationships/printerSettings" Target="../printerSettings/printerSettings42.bin"/><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11" Type="http://schemas.openxmlformats.org/officeDocument/2006/relationships/printerSettings" Target="../printerSettings/printerSettings33.bin"/><Relationship Id="rId24" Type="http://schemas.openxmlformats.org/officeDocument/2006/relationships/drawing" Target="../drawings/drawing1.xml"/><Relationship Id="rId5" Type="http://schemas.openxmlformats.org/officeDocument/2006/relationships/printerSettings" Target="../printerSettings/printerSettings27.bin"/><Relationship Id="rId15" Type="http://schemas.openxmlformats.org/officeDocument/2006/relationships/printerSettings" Target="../printerSettings/printerSettings37.bin"/><Relationship Id="rId23" Type="http://schemas.openxmlformats.org/officeDocument/2006/relationships/printerSettings" Target="../printerSettings/printerSettings45.bin"/><Relationship Id="rId10" Type="http://schemas.openxmlformats.org/officeDocument/2006/relationships/printerSettings" Target="../printerSettings/printerSettings32.bin"/><Relationship Id="rId19" Type="http://schemas.openxmlformats.org/officeDocument/2006/relationships/printerSettings" Target="../printerSettings/printerSettings41.bin"/><Relationship Id="rId4" Type="http://schemas.openxmlformats.org/officeDocument/2006/relationships/printerSettings" Target="../printerSettings/printerSettings26.bin"/><Relationship Id="rId9" Type="http://schemas.openxmlformats.org/officeDocument/2006/relationships/printerSettings" Target="../printerSettings/printerSettings31.bin"/><Relationship Id="rId14" Type="http://schemas.openxmlformats.org/officeDocument/2006/relationships/printerSettings" Target="../printerSettings/printerSettings36.bin"/><Relationship Id="rId22" Type="http://schemas.openxmlformats.org/officeDocument/2006/relationships/printerSettings" Target="../printerSettings/printerSettings44.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53.bin"/><Relationship Id="rId13" Type="http://schemas.openxmlformats.org/officeDocument/2006/relationships/printerSettings" Target="../printerSettings/printerSettings58.bin"/><Relationship Id="rId18" Type="http://schemas.openxmlformats.org/officeDocument/2006/relationships/printerSettings" Target="../printerSettings/printerSettings63.bin"/><Relationship Id="rId3" Type="http://schemas.openxmlformats.org/officeDocument/2006/relationships/printerSettings" Target="../printerSettings/printerSettings48.bin"/><Relationship Id="rId21" Type="http://schemas.openxmlformats.org/officeDocument/2006/relationships/printerSettings" Target="../printerSettings/printerSettings66.bin"/><Relationship Id="rId7" Type="http://schemas.openxmlformats.org/officeDocument/2006/relationships/printerSettings" Target="../printerSettings/printerSettings52.bin"/><Relationship Id="rId12" Type="http://schemas.openxmlformats.org/officeDocument/2006/relationships/printerSettings" Target="../printerSettings/printerSettings57.bin"/><Relationship Id="rId17" Type="http://schemas.openxmlformats.org/officeDocument/2006/relationships/printerSettings" Target="../printerSettings/printerSettings62.bin"/><Relationship Id="rId2" Type="http://schemas.openxmlformats.org/officeDocument/2006/relationships/printerSettings" Target="../printerSettings/printerSettings47.bin"/><Relationship Id="rId16" Type="http://schemas.openxmlformats.org/officeDocument/2006/relationships/printerSettings" Target="../printerSettings/printerSettings61.bin"/><Relationship Id="rId20" Type="http://schemas.openxmlformats.org/officeDocument/2006/relationships/printerSettings" Target="../printerSettings/printerSettings65.bin"/><Relationship Id="rId1" Type="http://schemas.openxmlformats.org/officeDocument/2006/relationships/printerSettings" Target="../printerSettings/printerSettings46.bin"/><Relationship Id="rId6" Type="http://schemas.openxmlformats.org/officeDocument/2006/relationships/printerSettings" Target="../printerSettings/printerSettings51.bin"/><Relationship Id="rId11" Type="http://schemas.openxmlformats.org/officeDocument/2006/relationships/printerSettings" Target="../printerSettings/printerSettings56.bin"/><Relationship Id="rId5" Type="http://schemas.openxmlformats.org/officeDocument/2006/relationships/printerSettings" Target="../printerSettings/printerSettings50.bin"/><Relationship Id="rId15" Type="http://schemas.openxmlformats.org/officeDocument/2006/relationships/printerSettings" Target="../printerSettings/printerSettings60.bin"/><Relationship Id="rId23" Type="http://schemas.openxmlformats.org/officeDocument/2006/relationships/drawing" Target="../drawings/drawing2.xml"/><Relationship Id="rId10" Type="http://schemas.openxmlformats.org/officeDocument/2006/relationships/printerSettings" Target="../printerSettings/printerSettings55.bin"/><Relationship Id="rId19" Type="http://schemas.openxmlformats.org/officeDocument/2006/relationships/printerSettings" Target="../printerSettings/printerSettings64.bin"/><Relationship Id="rId4" Type="http://schemas.openxmlformats.org/officeDocument/2006/relationships/printerSettings" Target="../printerSettings/printerSettings49.bin"/><Relationship Id="rId9" Type="http://schemas.openxmlformats.org/officeDocument/2006/relationships/printerSettings" Target="../printerSettings/printerSettings54.bin"/><Relationship Id="rId14" Type="http://schemas.openxmlformats.org/officeDocument/2006/relationships/printerSettings" Target="../printerSettings/printerSettings59.bin"/><Relationship Id="rId22" Type="http://schemas.openxmlformats.org/officeDocument/2006/relationships/printerSettings" Target="../printerSettings/printerSettings67.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75.bin"/><Relationship Id="rId13" Type="http://schemas.openxmlformats.org/officeDocument/2006/relationships/printerSettings" Target="../printerSettings/printerSettings80.bin"/><Relationship Id="rId18" Type="http://schemas.openxmlformats.org/officeDocument/2006/relationships/printerSettings" Target="../printerSettings/printerSettings85.bin"/><Relationship Id="rId3" Type="http://schemas.openxmlformats.org/officeDocument/2006/relationships/printerSettings" Target="../printerSettings/printerSettings70.bin"/><Relationship Id="rId21" Type="http://schemas.openxmlformats.org/officeDocument/2006/relationships/printerSettings" Target="../printerSettings/printerSettings88.bin"/><Relationship Id="rId7" Type="http://schemas.openxmlformats.org/officeDocument/2006/relationships/printerSettings" Target="../printerSettings/printerSettings74.bin"/><Relationship Id="rId12" Type="http://schemas.openxmlformats.org/officeDocument/2006/relationships/printerSettings" Target="../printerSettings/printerSettings79.bin"/><Relationship Id="rId17" Type="http://schemas.openxmlformats.org/officeDocument/2006/relationships/printerSettings" Target="../printerSettings/printerSettings84.bin"/><Relationship Id="rId2" Type="http://schemas.openxmlformats.org/officeDocument/2006/relationships/printerSettings" Target="../printerSettings/printerSettings69.bin"/><Relationship Id="rId16" Type="http://schemas.openxmlformats.org/officeDocument/2006/relationships/printerSettings" Target="../printerSettings/printerSettings83.bin"/><Relationship Id="rId20" Type="http://schemas.openxmlformats.org/officeDocument/2006/relationships/printerSettings" Target="../printerSettings/printerSettings87.bin"/><Relationship Id="rId1" Type="http://schemas.openxmlformats.org/officeDocument/2006/relationships/printerSettings" Target="../printerSettings/printerSettings68.bin"/><Relationship Id="rId6" Type="http://schemas.openxmlformats.org/officeDocument/2006/relationships/printerSettings" Target="../printerSettings/printerSettings73.bin"/><Relationship Id="rId11" Type="http://schemas.openxmlformats.org/officeDocument/2006/relationships/printerSettings" Target="../printerSettings/printerSettings78.bin"/><Relationship Id="rId24" Type="http://schemas.openxmlformats.org/officeDocument/2006/relationships/drawing" Target="../drawings/drawing3.xml"/><Relationship Id="rId5" Type="http://schemas.openxmlformats.org/officeDocument/2006/relationships/printerSettings" Target="../printerSettings/printerSettings72.bin"/><Relationship Id="rId15" Type="http://schemas.openxmlformats.org/officeDocument/2006/relationships/printerSettings" Target="../printerSettings/printerSettings82.bin"/><Relationship Id="rId23" Type="http://schemas.openxmlformats.org/officeDocument/2006/relationships/printerSettings" Target="../printerSettings/printerSettings90.bin"/><Relationship Id="rId10" Type="http://schemas.openxmlformats.org/officeDocument/2006/relationships/printerSettings" Target="../printerSettings/printerSettings77.bin"/><Relationship Id="rId19" Type="http://schemas.openxmlformats.org/officeDocument/2006/relationships/printerSettings" Target="../printerSettings/printerSettings86.bin"/><Relationship Id="rId4" Type="http://schemas.openxmlformats.org/officeDocument/2006/relationships/printerSettings" Target="../printerSettings/printerSettings71.bin"/><Relationship Id="rId9" Type="http://schemas.openxmlformats.org/officeDocument/2006/relationships/printerSettings" Target="../printerSettings/printerSettings76.bin"/><Relationship Id="rId14" Type="http://schemas.openxmlformats.org/officeDocument/2006/relationships/printerSettings" Target="../printerSettings/printerSettings81.bin"/><Relationship Id="rId22" Type="http://schemas.openxmlformats.org/officeDocument/2006/relationships/printerSettings" Target="../printerSettings/printerSettings89.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98.bin"/><Relationship Id="rId13" Type="http://schemas.openxmlformats.org/officeDocument/2006/relationships/printerSettings" Target="../printerSettings/printerSettings103.bin"/><Relationship Id="rId3" Type="http://schemas.openxmlformats.org/officeDocument/2006/relationships/printerSettings" Target="../printerSettings/printerSettings93.bin"/><Relationship Id="rId7" Type="http://schemas.openxmlformats.org/officeDocument/2006/relationships/printerSettings" Target="../printerSettings/printerSettings97.bin"/><Relationship Id="rId12" Type="http://schemas.openxmlformats.org/officeDocument/2006/relationships/printerSettings" Target="../printerSettings/printerSettings102.bin"/><Relationship Id="rId2" Type="http://schemas.openxmlformats.org/officeDocument/2006/relationships/printerSettings" Target="../printerSettings/printerSettings92.bin"/><Relationship Id="rId1" Type="http://schemas.openxmlformats.org/officeDocument/2006/relationships/printerSettings" Target="../printerSettings/printerSettings91.bin"/><Relationship Id="rId6" Type="http://schemas.openxmlformats.org/officeDocument/2006/relationships/printerSettings" Target="../printerSettings/printerSettings96.bin"/><Relationship Id="rId11" Type="http://schemas.openxmlformats.org/officeDocument/2006/relationships/printerSettings" Target="../printerSettings/printerSettings101.bin"/><Relationship Id="rId5" Type="http://schemas.openxmlformats.org/officeDocument/2006/relationships/printerSettings" Target="../printerSettings/printerSettings95.bin"/><Relationship Id="rId15" Type="http://schemas.openxmlformats.org/officeDocument/2006/relationships/drawing" Target="../drawings/drawing4.xml"/><Relationship Id="rId10" Type="http://schemas.openxmlformats.org/officeDocument/2006/relationships/printerSettings" Target="../printerSettings/printerSettings100.bin"/><Relationship Id="rId4" Type="http://schemas.openxmlformats.org/officeDocument/2006/relationships/printerSettings" Target="../printerSettings/printerSettings94.bin"/><Relationship Id="rId9" Type="http://schemas.openxmlformats.org/officeDocument/2006/relationships/printerSettings" Target="../printerSettings/printerSettings99.bin"/><Relationship Id="rId14" Type="http://schemas.openxmlformats.org/officeDocument/2006/relationships/printerSettings" Target="../printerSettings/printerSettings104.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112.bin"/><Relationship Id="rId13" Type="http://schemas.openxmlformats.org/officeDocument/2006/relationships/printerSettings" Target="../printerSettings/printerSettings117.bin"/><Relationship Id="rId3" Type="http://schemas.openxmlformats.org/officeDocument/2006/relationships/printerSettings" Target="../printerSettings/printerSettings107.bin"/><Relationship Id="rId7" Type="http://schemas.openxmlformats.org/officeDocument/2006/relationships/printerSettings" Target="../printerSettings/printerSettings111.bin"/><Relationship Id="rId12" Type="http://schemas.openxmlformats.org/officeDocument/2006/relationships/printerSettings" Target="../printerSettings/printerSettings116.bin"/><Relationship Id="rId2" Type="http://schemas.openxmlformats.org/officeDocument/2006/relationships/printerSettings" Target="../printerSettings/printerSettings106.bin"/><Relationship Id="rId1" Type="http://schemas.openxmlformats.org/officeDocument/2006/relationships/printerSettings" Target="../printerSettings/printerSettings105.bin"/><Relationship Id="rId6" Type="http://schemas.openxmlformats.org/officeDocument/2006/relationships/printerSettings" Target="../printerSettings/printerSettings110.bin"/><Relationship Id="rId11" Type="http://schemas.openxmlformats.org/officeDocument/2006/relationships/printerSettings" Target="../printerSettings/printerSettings115.bin"/><Relationship Id="rId5" Type="http://schemas.openxmlformats.org/officeDocument/2006/relationships/printerSettings" Target="../printerSettings/printerSettings109.bin"/><Relationship Id="rId15" Type="http://schemas.openxmlformats.org/officeDocument/2006/relationships/drawing" Target="../drawings/drawing5.xml"/><Relationship Id="rId10" Type="http://schemas.openxmlformats.org/officeDocument/2006/relationships/printerSettings" Target="../printerSettings/printerSettings114.bin"/><Relationship Id="rId4" Type="http://schemas.openxmlformats.org/officeDocument/2006/relationships/printerSettings" Target="../printerSettings/printerSettings108.bin"/><Relationship Id="rId9" Type="http://schemas.openxmlformats.org/officeDocument/2006/relationships/printerSettings" Target="../printerSettings/printerSettings113.bin"/><Relationship Id="rId14" Type="http://schemas.openxmlformats.org/officeDocument/2006/relationships/printerSettings" Target="../printerSettings/printerSettings118.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126.bin"/><Relationship Id="rId13" Type="http://schemas.openxmlformats.org/officeDocument/2006/relationships/printerSettings" Target="../printerSettings/printerSettings131.bin"/><Relationship Id="rId18" Type="http://schemas.openxmlformats.org/officeDocument/2006/relationships/printerSettings" Target="../printerSettings/printerSettings136.bin"/><Relationship Id="rId3" Type="http://schemas.openxmlformats.org/officeDocument/2006/relationships/printerSettings" Target="../printerSettings/printerSettings121.bin"/><Relationship Id="rId21" Type="http://schemas.openxmlformats.org/officeDocument/2006/relationships/printerSettings" Target="../printerSettings/printerSettings139.bin"/><Relationship Id="rId7" Type="http://schemas.openxmlformats.org/officeDocument/2006/relationships/printerSettings" Target="../printerSettings/printerSettings125.bin"/><Relationship Id="rId12" Type="http://schemas.openxmlformats.org/officeDocument/2006/relationships/printerSettings" Target="../printerSettings/printerSettings130.bin"/><Relationship Id="rId17" Type="http://schemas.openxmlformats.org/officeDocument/2006/relationships/printerSettings" Target="../printerSettings/printerSettings135.bin"/><Relationship Id="rId2" Type="http://schemas.openxmlformats.org/officeDocument/2006/relationships/printerSettings" Target="../printerSettings/printerSettings120.bin"/><Relationship Id="rId16" Type="http://schemas.openxmlformats.org/officeDocument/2006/relationships/printerSettings" Target="../printerSettings/printerSettings134.bin"/><Relationship Id="rId20" Type="http://schemas.openxmlformats.org/officeDocument/2006/relationships/printerSettings" Target="../printerSettings/printerSettings138.bin"/><Relationship Id="rId1" Type="http://schemas.openxmlformats.org/officeDocument/2006/relationships/printerSettings" Target="../printerSettings/printerSettings119.bin"/><Relationship Id="rId6" Type="http://schemas.openxmlformats.org/officeDocument/2006/relationships/printerSettings" Target="../printerSettings/printerSettings124.bin"/><Relationship Id="rId11" Type="http://schemas.openxmlformats.org/officeDocument/2006/relationships/printerSettings" Target="../printerSettings/printerSettings129.bin"/><Relationship Id="rId24" Type="http://schemas.openxmlformats.org/officeDocument/2006/relationships/drawing" Target="../drawings/drawing6.xml"/><Relationship Id="rId5" Type="http://schemas.openxmlformats.org/officeDocument/2006/relationships/printerSettings" Target="../printerSettings/printerSettings123.bin"/><Relationship Id="rId15" Type="http://schemas.openxmlformats.org/officeDocument/2006/relationships/printerSettings" Target="../printerSettings/printerSettings133.bin"/><Relationship Id="rId23" Type="http://schemas.openxmlformats.org/officeDocument/2006/relationships/printerSettings" Target="../printerSettings/printerSettings141.bin"/><Relationship Id="rId10" Type="http://schemas.openxmlformats.org/officeDocument/2006/relationships/printerSettings" Target="../printerSettings/printerSettings128.bin"/><Relationship Id="rId19" Type="http://schemas.openxmlformats.org/officeDocument/2006/relationships/printerSettings" Target="../printerSettings/printerSettings137.bin"/><Relationship Id="rId4" Type="http://schemas.openxmlformats.org/officeDocument/2006/relationships/printerSettings" Target="../printerSettings/printerSettings122.bin"/><Relationship Id="rId9" Type="http://schemas.openxmlformats.org/officeDocument/2006/relationships/printerSettings" Target="../printerSettings/printerSettings127.bin"/><Relationship Id="rId14" Type="http://schemas.openxmlformats.org/officeDocument/2006/relationships/printerSettings" Target="../printerSettings/printerSettings132.bin"/><Relationship Id="rId22" Type="http://schemas.openxmlformats.org/officeDocument/2006/relationships/printerSettings" Target="../printerSettings/printerSettings140.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49.bin"/><Relationship Id="rId13" Type="http://schemas.openxmlformats.org/officeDocument/2006/relationships/printerSettings" Target="../printerSettings/printerSettings154.bin"/><Relationship Id="rId18" Type="http://schemas.openxmlformats.org/officeDocument/2006/relationships/printerSettings" Target="../printerSettings/printerSettings159.bin"/><Relationship Id="rId3" Type="http://schemas.openxmlformats.org/officeDocument/2006/relationships/printerSettings" Target="../printerSettings/printerSettings144.bin"/><Relationship Id="rId21" Type="http://schemas.openxmlformats.org/officeDocument/2006/relationships/printerSettings" Target="../printerSettings/printerSettings162.bin"/><Relationship Id="rId7" Type="http://schemas.openxmlformats.org/officeDocument/2006/relationships/printerSettings" Target="../printerSettings/printerSettings148.bin"/><Relationship Id="rId12" Type="http://schemas.openxmlformats.org/officeDocument/2006/relationships/printerSettings" Target="../printerSettings/printerSettings153.bin"/><Relationship Id="rId17" Type="http://schemas.openxmlformats.org/officeDocument/2006/relationships/printerSettings" Target="../printerSettings/printerSettings158.bin"/><Relationship Id="rId2" Type="http://schemas.openxmlformats.org/officeDocument/2006/relationships/printerSettings" Target="../printerSettings/printerSettings143.bin"/><Relationship Id="rId16" Type="http://schemas.openxmlformats.org/officeDocument/2006/relationships/printerSettings" Target="../printerSettings/printerSettings157.bin"/><Relationship Id="rId20" Type="http://schemas.openxmlformats.org/officeDocument/2006/relationships/printerSettings" Target="../printerSettings/printerSettings161.bin"/><Relationship Id="rId1" Type="http://schemas.openxmlformats.org/officeDocument/2006/relationships/printerSettings" Target="../printerSettings/printerSettings142.bin"/><Relationship Id="rId6" Type="http://schemas.openxmlformats.org/officeDocument/2006/relationships/printerSettings" Target="../printerSettings/printerSettings147.bin"/><Relationship Id="rId11" Type="http://schemas.openxmlformats.org/officeDocument/2006/relationships/printerSettings" Target="../printerSettings/printerSettings152.bin"/><Relationship Id="rId24" Type="http://schemas.openxmlformats.org/officeDocument/2006/relationships/drawing" Target="../drawings/drawing7.xml"/><Relationship Id="rId5" Type="http://schemas.openxmlformats.org/officeDocument/2006/relationships/printerSettings" Target="../printerSettings/printerSettings146.bin"/><Relationship Id="rId15" Type="http://schemas.openxmlformats.org/officeDocument/2006/relationships/printerSettings" Target="../printerSettings/printerSettings156.bin"/><Relationship Id="rId23" Type="http://schemas.openxmlformats.org/officeDocument/2006/relationships/printerSettings" Target="../printerSettings/printerSettings164.bin"/><Relationship Id="rId10" Type="http://schemas.openxmlformats.org/officeDocument/2006/relationships/printerSettings" Target="../printerSettings/printerSettings151.bin"/><Relationship Id="rId19" Type="http://schemas.openxmlformats.org/officeDocument/2006/relationships/printerSettings" Target="../printerSettings/printerSettings160.bin"/><Relationship Id="rId4" Type="http://schemas.openxmlformats.org/officeDocument/2006/relationships/printerSettings" Target="../printerSettings/printerSettings145.bin"/><Relationship Id="rId9" Type="http://schemas.openxmlformats.org/officeDocument/2006/relationships/printerSettings" Target="../printerSettings/printerSettings150.bin"/><Relationship Id="rId14" Type="http://schemas.openxmlformats.org/officeDocument/2006/relationships/printerSettings" Target="../printerSettings/printerSettings155.bin"/><Relationship Id="rId22" Type="http://schemas.openxmlformats.org/officeDocument/2006/relationships/printerSettings" Target="../printerSettings/printerSettings163.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72.bin"/><Relationship Id="rId13" Type="http://schemas.openxmlformats.org/officeDocument/2006/relationships/printerSettings" Target="../printerSettings/printerSettings177.bin"/><Relationship Id="rId18" Type="http://schemas.openxmlformats.org/officeDocument/2006/relationships/printerSettings" Target="../printerSettings/printerSettings182.bin"/><Relationship Id="rId3" Type="http://schemas.openxmlformats.org/officeDocument/2006/relationships/printerSettings" Target="../printerSettings/printerSettings167.bin"/><Relationship Id="rId21" Type="http://schemas.openxmlformats.org/officeDocument/2006/relationships/printerSettings" Target="../printerSettings/printerSettings185.bin"/><Relationship Id="rId7" Type="http://schemas.openxmlformats.org/officeDocument/2006/relationships/printerSettings" Target="../printerSettings/printerSettings171.bin"/><Relationship Id="rId12" Type="http://schemas.openxmlformats.org/officeDocument/2006/relationships/printerSettings" Target="../printerSettings/printerSettings176.bin"/><Relationship Id="rId17" Type="http://schemas.openxmlformats.org/officeDocument/2006/relationships/printerSettings" Target="../printerSettings/printerSettings181.bin"/><Relationship Id="rId2" Type="http://schemas.openxmlformats.org/officeDocument/2006/relationships/printerSettings" Target="../printerSettings/printerSettings166.bin"/><Relationship Id="rId16" Type="http://schemas.openxmlformats.org/officeDocument/2006/relationships/printerSettings" Target="../printerSettings/printerSettings180.bin"/><Relationship Id="rId20" Type="http://schemas.openxmlformats.org/officeDocument/2006/relationships/printerSettings" Target="../printerSettings/printerSettings184.bin"/><Relationship Id="rId1" Type="http://schemas.openxmlformats.org/officeDocument/2006/relationships/printerSettings" Target="../printerSettings/printerSettings165.bin"/><Relationship Id="rId6" Type="http://schemas.openxmlformats.org/officeDocument/2006/relationships/printerSettings" Target="../printerSettings/printerSettings170.bin"/><Relationship Id="rId11" Type="http://schemas.openxmlformats.org/officeDocument/2006/relationships/printerSettings" Target="../printerSettings/printerSettings175.bin"/><Relationship Id="rId24" Type="http://schemas.openxmlformats.org/officeDocument/2006/relationships/drawing" Target="../drawings/drawing8.xml"/><Relationship Id="rId5" Type="http://schemas.openxmlformats.org/officeDocument/2006/relationships/printerSettings" Target="../printerSettings/printerSettings169.bin"/><Relationship Id="rId15" Type="http://schemas.openxmlformats.org/officeDocument/2006/relationships/printerSettings" Target="../printerSettings/printerSettings179.bin"/><Relationship Id="rId23" Type="http://schemas.openxmlformats.org/officeDocument/2006/relationships/printerSettings" Target="../printerSettings/printerSettings187.bin"/><Relationship Id="rId10" Type="http://schemas.openxmlformats.org/officeDocument/2006/relationships/printerSettings" Target="../printerSettings/printerSettings174.bin"/><Relationship Id="rId19" Type="http://schemas.openxmlformats.org/officeDocument/2006/relationships/printerSettings" Target="../printerSettings/printerSettings183.bin"/><Relationship Id="rId4" Type="http://schemas.openxmlformats.org/officeDocument/2006/relationships/printerSettings" Target="../printerSettings/printerSettings168.bin"/><Relationship Id="rId9" Type="http://schemas.openxmlformats.org/officeDocument/2006/relationships/printerSettings" Target="../printerSettings/printerSettings173.bin"/><Relationship Id="rId14" Type="http://schemas.openxmlformats.org/officeDocument/2006/relationships/printerSettings" Target="../printerSettings/printerSettings178.bin"/><Relationship Id="rId22" Type="http://schemas.openxmlformats.org/officeDocument/2006/relationships/printerSettings" Target="../printerSettings/printerSettings18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F20"/>
  <sheetViews>
    <sheetView showGridLines="0" workbookViewId="0">
      <selection activeCell="C5" sqref="C5:F5"/>
    </sheetView>
  </sheetViews>
  <sheetFormatPr defaultColWidth="9" defaultRowHeight="16.5"/>
  <cols>
    <col min="1" max="1" width="3.5" style="152" customWidth="1"/>
    <col min="2" max="2" width="18" style="159" customWidth="1"/>
    <col min="3" max="3" width="6.625" style="159" customWidth="1"/>
    <col min="4" max="4" width="36" style="159" customWidth="1"/>
    <col min="5" max="5" width="11" style="159" customWidth="1"/>
    <col min="6" max="6" width="9" style="159"/>
    <col min="7" max="16384" width="9" style="154"/>
  </cols>
  <sheetData>
    <row r="1" spans="1:6">
      <c r="B1" s="153"/>
      <c r="C1" s="153"/>
      <c r="D1" s="153"/>
      <c r="E1" s="153"/>
      <c r="F1" s="153"/>
    </row>
    <row r="2" spans="1:6" ht="18.75">
      <c r="A2" s="487" t="s">
        <v>0</v>
      </c>
      <c r="B2" s="487"/>
      <c r="C2" s="487"/>
      <c r="D2" s="487"/>
      <c r="E2" s="487"/>
      <c r="F2" s="487"/>
    </row>
    <row r="3" spans="1:6">
      <c r="A3" s="491" t="s">
        <v>1</v>
      </c>
      <c r="B3" s="491"/>
      <c r="C3" s="491"/>
      <c r="D3" s="491"/>
      <c r="E3" s="491"/>
      <c r="F3" s="491"/>
    </row>
    <row r="4" spans="1:6">
      <c r="B4" s="153"/>
      <c r="C4" s="153"/>
      <c r="D4" s="153"/>
      <c r="E4" s="153"/>
      <c r="F4" s="153"/>
    </row>
    <row r="5" spans="1:6" ht="37.5" customHeight="1">
      <c r="A5" s="156">
        <v>1</v>
      </c>
      <c r="B5" s="157" t="s">
        <v>2</v>
      </c>
      <c r="C5" s="488"/>
      <c r="D5" s="489"/>
      <c r="E5" s="489"/>
      <c r="F5" s="490"/>
    </row>
    <row r="6" spans="1:6">
      <c r="A6" s="155"/>
      <c r="B6" s="158"/>
      <c r="C6" s="153"/>
      <c r="D6" s="153"/>
      <c r="E6" s="153"/>
      <c r="F6" s="153"/>
    </row>
    <row r="7" spans="1:6" ht="24.95" customHeight="1">
      <c r="A7" s="155">
        <v>2</v>
      </c>
      <c r="B7" s="158" t="s">
        <v>3</v>
      </c>
      <c r="C7" s="484"/>
      <c r="D7" s="485"/>
      <c r="E7" s="485"/>
      <c r="F7" s="486"/>
    </row>
    <row r="8" spans="1:6">
      <c r="A8" s="155"/>
      <c r="B8" s="158"/>
      <c r="C8" s="153"/>
      <c r="D8" s="153"/>
      <c r="E8" s="153"/>
      <c r="F8" s="153"/>
    </row>
    <row r="9" spans="1:6" ht="24.95" customHeight="1">
      <c r="A9" s="155">
        <v>3</v>
      </c>
      <c r="B9" s="158" t="s">
        <v>4</v>
      </c>
      <c r="C9" s="484"/>
      <c r="D9" s="485"/>
      <c r="E9" s="485"/>
      <c r="F9" s="486"/>
    </row>
    <row r="10" spans="1:6" hidden="1">
      <c r="A10" s="155"/>
      <c r="B10" s="158"/>
      <c r="C10" s="153"/>
      <c r="D10" s="153"/>
      <c r="E10" s="153"/>
      <c r="F10" s="153"/>
    </row>
    <row r="11" spans="1:6" ht="24.95" hidden="1" customHeight="1">
      <c r="A11" s="155">
        <v>4</v>
      </c>
      <c r="B11" s="158" t="s">
        <v>5</v>
      </c>
      <c r="C11" s="484" t="s">
        <v>6</v>
      </c>
      <c r="D11" s="485"/>
      <c r="E11" s="485"/>
      <c r="F11" s="486"/>
    </row>
    <row r="12" spans="1:6" ht="24.95" hidden="1" customHeight="1">
      <c r="A12" s="155">
        <v>5</v>
      </c>
      <c r="B12" s="158" t="s">
        <v>7</v>
      </c>
      <c r="C12" s="494">
        <v>6615</v>
      </c>
      <c r="D12" s="485"/>
      <c r="E12" s="485"/>
      <c r="F12" s="486"/>
    </row>
    <row r="13" spans="1:6" hidden="1">
      <c r="A13" s="155"/>
      <c r="B13" s="158"/>
      <c r="C13" s="153"/>
      <c r="D13" s="153"/>
      <c r="E13" s="153"/>
      <c r="F13" s="153"/>
    </row>
    <row r="14" spans="1:6" ht="24.95" hidden="1" customHeight="1">
      <c r="A14" s="155">
        <v>6</v>
      </c>
      <c r="B14" s="158" t="s">
        <v>8</v>
      </c>
      <c r="C14" s="492" t="s">
        <v>9</v>
      </c>
      <c r="D14" s="493"/>
      <c r="E14" s="160" t="s">
        <v>10</v>
      </c>
      <c r="F14" s="153"/>
    </row>
    <row r="15" spans="1:6" ht="20.100000000000001" hidden="1" customHeight="1">
      <c r="B15" s="153"/>
      <c r="C15" s="404"/>
      <c r="D15" s="405"/>
      <c r="E15" s="406"/>
      <c r="F15" s="153"/>
    </row>
    <row r="16" spans="1:6" ht="20.100000000000001" hidden="1" customHeight="1">
      <c r="B16" s="153"/>
      <c r="C16" s="407"/>
      <c r="D16" s="408"/>
      <c r="E16" s="409"/>
      <c r="F16" s="153"/>
    </row>
    <row r="17" spans="3:5" ht="20.100000000000001" hidden="1" customHeight="1">
      <c r="C17" s="407"/>
      <c r="D17" s="408"/>
      <c r="E17" s="409"/>
    </row>
    <row r="18" spans="3:5" ht="20.100000000000001" hidden="1" customHeight="1">
      <c r="C18" s="410"/>
      <c r="D18" s="411"/>
      <c r="E18" s="412"/>
    </row>
    <row r="19" spans="3:5" hidden="1">
      <c r="C19" s="153"/>
      <c r="D19" s="153"/>
      <c r="E19" s="153"/>
    </row>
    <row r="20" spans="3:5" hidden="1">
      <c r="C20" s="153"/>
      <c r="D20" s="153"/>
      <c r="E20" s="153"/>
    </row>
  </sheetData>
  <sheetProtection selectLockedCells="1" selectUnlockedCells="1"/>
  <customSheetViews>
    <customSheetView guid="{7223CF18-41D5-402E-AF86-374F7D598CE0}" showGridLines="0" hiddenRows="1" state="hidden">
      <selection activeCell="C5" sqref="C5:F5"/>
      <pageMargins left="0" right="0" top="0" bottom="0" header="0" footer="0"/>
      <pageSetup orientation="portrait" r:id="rId1"/>
      <headerFooter alignWithMargins="0"/>
    </customSheetView>
    <customSheetView guid="{46EF7574-FC4D-447A-97EE-255FDB23EB64}" showGridLines="0" hiddenRows="1" state="hidden">
      <selection activeCell="C5" sqref="C5:F5"/>
      <pageMargins left="0" right="0" top="0" bottom="0" header="0" footer="0"/>
      <pageSetup orientation="portrait" r:id="rId2"/>
      <headerFooter alignWithMargins="0"/>
    </customSheetView>
    <customSheetView guid="{6BEFB52D-062C-4B4E-917F-003083B91BD4}" showGridLines="0" hiddenRows="1" state="hidden">
      <selection activeCell="C5" sqref="C5:F5"/>
      <pageMargins left="0" right="0" top="0" bottom="0" header="0" footer="0"/>
      <pageSetup orientation="portrait" r:id="rId3"/>
      <headerFooter alignWithMargins="0"/>
    </customSheetView>
    <customSheetView guid="{7172B49E-035A-449B-9E72-A42BF7FED7F8}" showGridLines="0" hiddenRows="1" state="hidden">
      <selection activeCell="C5" sqref="C5:F5"/>
      <pageMargins left="0" right="0" top="0" bottom="0" header="0" footer="0"/>
      <pageSetup orientation="portrait" r:id="rId4"/>
      <headerFooter alignWithMargins="0"/>
    </customSheetView>
    <customSheetView guid="{C3C2F6BE-1796-4187-BF38-BACEF6057F57}" showGridLines="0" hiddenRows="1" state="hidden">
      <selection activeCell="C5" sqref="C5:F5"/>
      <pageMargins left="0" right="0" top="0" bottom="0" header="0" footer="0"/>
      <pageSetup orientation="portrait" r:id="rId5"/>
      <headerFooter alignWithMargins="0"/>
    </customSheetView>
    <customSheetView guid="{72E085EB-9E9F-4AAB-9918-326E22FCD10B}" showGridLines="0" hiddenRows="1" state="hidden">
      <selection activeCell="C5" sqref="C5:F5"/>
      <pageMargins left="0" right="0" top="0" bottom="0" header="0" footer="0"/>
      <pageSetup orientation="portrait" r:id="rId6"/>
      <headerFooter alignWithMargins="0"/>
    </customSheetView>
    <customSheetView guid="{5E2FF645-A015-403E-863B-BADF6B75C7D1}" showGridLines="0" hiddenRows="1" state="hidden">
      <selection activeCell="C5" sqref="C5:F5"/>
      <pageMargins left="0" right="0" top="0" bottom="0" header="0" footer="0"/>
      <pageSetup orientation="portrait" r:id="rId7"/>
      <headerFooter alignWithMargins="0"/>
    </customSheetView>
    <customSheetView guid="{25334923-91A5-4F88-9A10-8FA88873EC26}" showGridLines="0" hiddenRows="1" state="hidden">
      <selection activeCell="C5" sqref="C5:F5"/>
      <pageMargins left="0" right="0" top="0" bottom="0" header="0" footer="0"/>
      <pageSetup orientation="portrait" r:id="rId8"/>
      <headerFooter alignWithMargins="0"/>
    </customSheetView>
    <customSheetView guid="{4F47A486-EA66-4D4B-9D65-1ABEAC31AACE}" showGridLines="0" hiddenRows="1" state="hidden">
      <selection activeCell="C5" sqref="C5:F5"/>
      <pageMargins left="0" right="0" top="0" bottom="0" header="0" footer="0"/>
      <pageSetup orientation="portrait" r:id="rId9"/>
      <headerFooter alignWithMargins="0"/>
    </customSheetView>
    <customSheetView guid="{1A26D3B9-AD8D-4AE9-81F5-E0DF795F4658}" showGridLines="0" hiddenRows="1" state="hidden">
      <selection activeCell="C5" sqref="C5:F5"/>
      <pageMargins left="0" right="0" top="0" bottom="0" header="0" footer="0"/>
      <pageSetup orientation="portrait" r:id="rId10"/>
      <headerFooter alignWithMargins="0"/>
    </customSheetView>
    <customSheetView guid="{B0EE7D76-5806-4718-BDAD-3A3EA691E5E4}" showGridLines="0" hiddenRows="1" state="hidden">
      <selection activeCell="I14" sqref="I14"/>
      <pageMargins left="0" right="0" top="0" bottom="0" header="0" footer="0"/>
      <pageSetup orientation="portrait" r:id="rId11"/>
      <headerFooter alignWithMargins="0"/>
    </customSheetView>
    <customSheetView guid="{696D9240-6693-44E8-B9A4-2BFADD101EE2}" showGridLines="0" hiddenRows="1" state="hidden">
      <selection activeCell="C9" sqref="C9:F9"/>
      <pageMargins left="0" right="0" top="0" bottom="0" header="0" footer="0"/>
      <pageSetup orientation="portrait" r:id="rId12"/>
      <headerFooter alignWithMargins="0"/>
    </customSheetView>
    <customSheetView guid="{58D82F59-8CF6-455F-B9F4-081499FDF243}" showGridLines="0" hiddenRows="1" state="hidden">
      <selection activeCell="I14" sqref="I14"/>
      <pageMargins left="0" right="0" top="0" bottom="0" header="0" footer="0"/>
      <pageSetup orientation="portrait" r:id="rId13"/>
      <headerFooter alignWithMargins="0"/>
    </customSheetView>
    <customSheetView guid="{B1277D53-29D6-4226-81E2-084FB62977B6}" showGridLines="0" hiddenRows="1" state="hidden">
      <selection activeCell="I14" sqref="I14"/>
      <pageMargins left="0" right="0" top="0" bottom="0" header="0" footer="0"/>
      <pageSetup orientation="portrait" r:id="rId14"/>
      <headerFooter alignWithMargins="0"/>
    </customSheetView>
    <customSheetView guid="{E95B21C1-D936-4435-AF6F-90CF0B6A7506}" showGridLines="0" hiddenRows="1" state="hidden">
      <selection activeCell="C7" sqref="C7:F7"/>
      <pageMargins left="0" right="0" top="0" bottom="0" header="0" footer="0"/>
      <pageSetup orientation="portrait" r:id="rId15"/>
      <headerFooter alignWithMargins="0"/>
    </customSheetView>
    <customSheetView guid="{8DC3BA4D-7811-4245-A3D0-7EE4A8A001CA}" showGridLines="0" hiddenRows="1" state="hidden">
      <selection activeCell="C5" sqref="C5:F5"/>
      <pageMargins left="0" right="0" top="0" bottom="0" header="0" footer="0"/>
      <pageSetup orientation="portrait" r:id="rId16"/>
      <headerFooter alignWithMargins="0"/>
    </customSheetView>
    <customSheetView guid="{BAD0225F-C858-4E40-A5E7-64BB5328C88A}" showGridLines="0" hiddenRows="1" state="hidden">
      <selection activeCell="C5" sqref="C5:F5"/>
      <pageMargins left="0" right="0" top="0" bottom="0" header="0" footer="0"/>
      <pageSetup orientation="portrait" r:id="rId17"/>
      <headerFooter alignWithMargins="0"/>
    </customSheetView>
    <customSheetView guid="{CF0E662C-D3BC-4297-99E8-62C40B3B7AD9}" showGridLines="0" hiddenRows="1" state="hidden">
      <selection activeCell="C5" sqref="C5:F5"/>
      <pageMargins left="0" right="0" top="0" bottom="0" header="0" footer="0"/>
      <pageSetup orientation="portrait" r:id="rId18"/>
      <headerFooter alignWithMargins="0"/>
    </customSheetView>
    <customSheetView guid="{C67DE895-455A-4FAA-9124-E21FC3A5A1D1}" showGridLines="0" hiddenRows="1" state="hidden">
      <selection activeCell="C5" sqref="C5:F5"/>
      <pageMargins left="0" right="0" top="0" bottom="0" header="0" footer="0"/>
      <pageSetup orientation="portrait" r:id="rId19"/>
      <headerFooter alignWithMargins="0"/>
    </customSheetView>
    <customSheetView guid="{0DAFE978-96D5-491F-A83A-B44F51F52D11}" showGridLines="0" hiddenRows="1" state="hidden">
      <selection activeCell="C5" sqref="C5:F5"/>
      <pageMargins left="0" right="0" top="0" bottom="0" header="0" footer="0"/>
      <pageSetup orientation="portrait" r:id="rId20"/>
      <headerFooter alignWithMargins="0"/>
    </customSheetView>
    <customSheetView guid="{46540FCC-B3D3-4B78-83F0-FC22789024F6}" showGridLines="0" hiddenRows="1" state="hidden">
      <selection activeCell="C5" sqref="C5:F5"/>
      <pageMargins left="0" right="0" top="0" bottom="0" header="0" footer="0"/>
      <pageSetup orientation="portrait" r:id="rId21"/>
      <headerFooter alignWithMargins="0"/>
    </customSheetView>
  </customSheetViews>
  <mergeCells count="8">
    <mergeCell ref="C7:F7"/>
    <mergeCell ref="A2:F2"/>
    <mergeCell ref="C5:F5"/>
    <mergeCell ref="A3:F3"/>
    <mergeCell ref="C14:D14"/>
    <mergeCell ref="C11:F11"/>
    <mergeCell ref="C12:F12"/>
    <mergeCell ref="C9:F9"/>
  </mergeCells>
  <phoneticPr fontId="27" type="noConversion"/>
  <pageMargins left="0.75" right="0.75" top="1" bottom="1" header="0.5" footer="0.5"/>
  <pageSetup orientation="portrait" r:id="rId2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4">
    <tabColor rgb="FF00B0F0"/>
    <pageSetUpPr fitToPage="1"/>
  </sheetPr>
  <dimension ref="A1:I35"/>
  <sheetViews>
    <sheetView zoomScale="85" zoomScaleNormal="85" zoomScaleSheetLayoutView="100" workbookViewId="0">
      <selection activeCell="C34" sqref="C34"/>
    </sheetView>
  </sheetViews>
  <sheetFormatPr defaultColWidth="10" defaultRowHeight="16.5"/>
  <cols>
    <col min="1" max="1" width="10.625" style="33" customWidth="1"/>
    <col min="2" max="2" width="27.5" style="33" customWidth="1"/>
    <col min="3" max="3" width="43.75" style="33" customWidth="1"/>
    <col min="4" max="4" width="37.75" style="33" customWidth="1"/>
    <col min="5" max="5" width="10" style="31"/>
    <col min="6" max="6" width="26.5" style="31" hidden="1" customWidth="1"/>
    <col min="7" max="7" width="11.875" style="31" hidden="1" customWidth="1"/>
    <col min="8" max="8" width="12.875" style="31" hidden="1" customWidth="1"/>
    <col min="9" max="9" width="10" style="31" hidden="1" customWidth="1"/>
    <col min="10" max="16384" width="10" style="31"/>
  </cols>
  <sheetData>
    <row r="1" spans="1:8" ht="18" customHeight="1">
      <c r="A1" s="385" t="str">
        <f>Cover!B3</f>
        <v xml:space="preserve">Spec. Ref. No.:WR-I/C&amp;M/VRL/NIT-247/I-3815-2024/RFX-5002004081    </v>
      </c>
      <c r="B1" s="44"/>
      <c r="C1" s="4"/>
      <c r="D1" s="5" t="s">
        <v>147</v>
      </c>
    </row>
    <row r="2" spans="1:8" ht="18" customHeight="1">
      <c r="A2" s="2"/>
      <c r="B2" s="6"/>
      <c r="C2" s="1"/>
      <c r="D2" s="1"/>
    </row>
    <row r="3" spans="1:8" ht="72" customHeight="1">
      <c r="A3" s="548" t="str">
        <f>Cover!$B$2</f>
        <v>Making Temporary Bye-pass Arrangement for HT (33 kV / 11 kV) LT (415 V) lines crossings during stringing of 765 kV Navsari – Padghe D/C line</v>
      </c>
      <c r="B3" s="548"/>
      <c r="C3" s="548"/>
      <c r="D3" s="548"/>
      <c r="E3" s="37"/>
      <c r="F3" s="37"/>
    </row>
    <row r="4" spans="1:8" ht="21.95" customHeight="1">
      <c r="A4" s="549" t="s">
        <v>148</v>
      </c>
      <c r="B4" s="549"/>
      <c r="C4" s="549"/>
      <c r="D4" s="549"/>
    </row>
    <row r="5" spans="1:8" ht="18" customHeight="1">
      <c r="A5" s="32"/>
    </row>
    <row r="6" spans="1:8" ht="18" customHeight="1">
      <c r="A6" s="24" t="str">
        <f>'  Sch-1'!A6</f>
        <v>Bidder’s Name and Address</v>
      </c>
      <c r="D6" s="45" t="s">
        <v>32</v>
      </c>
      <c r="E6" s="27"/>
      <c r="F6" s="25"/>
    </row>
    <row r="7" spans="1:8" ht="18" customHeight="1">
      <c r="A7" s="123" t="str">
        <f>'  Sch-1'!A7</f>
        <v xml:space="preserve">Bidder as </v>
      </c>
      <c r="D7" s="318" t="s">
        <v>33</v>
      </c>
      <c r="E7" s="27"/>
      <c r="F7" s="25"/>
    </row>
    <row r="8" spans="1:8">
      <c r="A8" s="34" t="s">
        <v>136</v>
      </c>
      <c r="B8" s="554" t="str">
        <f>IF('  Sch-1'!C8=0, "", '  Sch-1'!C8)</f>
        <v/>
      </c>
      <c r="C8" s="554"/>
      <c r="D8" s="319" t="s">
        <v>35</v>
      </c>
      <c r="E8" s="48"/>
      <c r="F8" s="27"/>
    </row>
    <row r="9" spans="1:8">
      <c r="A9" s="34" t="s">
        <v>137</v>
      </c>
      <c r="B9" s="554" t="str">
        <f>IF('  Sch-1'!C9=0, "", '  Sch-1'!C9)</f>
        <v/>
      </c>
      <c r="C9" s="554"/>
      <c r="D9" s="319" t="str">
        <f>'  Sch-1'!F9</f>
        <v>Sampriti Nagar, Nari Ring Road</v>
      </c>
      <c r="E9" s="48"/>
      <c r="F9" s="27"/>
    </row>
    <row r="10" spans="1:8">
      <c r="A10" s="35"/>
      <c r="B10" s="554" t="str">
        <f>IF('  Sch-1'!C10=0, "", '  Sch-1'!C10)</f>
        <v/>
      </c>
      <c r="C10" s="554"/>
      <c r="D10" s="319" t="str">
        <f>'  Sch-1'!F10</f>
        <v>PO: Uppalwadi, Nagpur (MS) -440026</v>
      </c>
      <c r="E10" s="48"/>
      <c r="F10" s="27"/>
    </row>
    <row r="11" spans="1:8">
      <c r="A11" s="35"/>
      <c r="B11" s="554" t="str">
        <f>IF('  Sch-1'!C11=0, "", '  Sch-1'!C11)</f>
        <v/>
      </c>
      <c r="C11" s="554"/>
      <c r="D11" s="319"/>
      <c r="E11" s="48"/>
      <c r="F11" s="27"/>
    </row>
    <row r="12" spans="1:8" ht="18" customHeight="1">
      <c r="A12" s="38"/>
      <c r="B12" s="38"/>
      <c r="C12" s="38"/>
      <c r="D12" s="46"/>
    </row>
    <row r="13" spans="1:8" ht="21.95" customHeight="1">
      <c r="A13" s="39" t="s">
        <v>138</v>
      </c>
      <c r="B13" s="557" t="s">
        <v>139</v>
      </c>
      <c r="C13" s="558"/>
      <c r="D13" s="40" t="s">
        <v>149</v>
      </c>
      <c r="F13" s="31" t="s">
        <v>133</v>
      </c>
      <c r="G13" s="227">
        <f>Discount!L20</f>
        <v>0</v>
      </c>
    </row>
    <row r="14" spans="1:8" ht="54.75" customHeight="1">
      <c r="A14" s="203"/>
      <c r="B14" s="551"/>
      <c r="C14" s="551"/>
      <c r="D14" s="49"/>
      <c r="G14" s="294"/>
    </row>
    <row r="15" spans="1:8" ht="21.95" customHeight="1">
      <c r="A15" s="235">
        <v>1</v>
      </c>
      <c r="B15" s="552" t="s">
        <v>141</v>
      </c>
      <c r="C15" s="553"/>
      <c r="D15" s="201">
        <f>G15</f>
        <v>0</v>
      </c>
      <c r="F15" s="293">
        <f>'  Sch-1'!G94</f>
        <v>0</v>
      </c>
      <c r="G15" s="31">
        <f>F15*(1-$G$13)</f>
        <v>0</v>
      </c>
      <c r="H15" s="31">
        <f>D15*0.9</f>
        <v>0</v>
      </c>
    </row>
    <row r="16" spans="1:8" ht="21.95" customHeight="1">
      <c r="A16" s="235">
        <v>2</v>
      </c>
      <c r="B16" s="552" t="s">
        <v>143</v>
      </c>
      <c r="C16" s="553"/>
      <c r="D16" s="201">
        <f>G16</f>
        <v>0</v>
      </c>
      <c r="F16" s="426">
        <f>'  Sch-2'!G24</f>
        <v>0</v>
      </c>
      <c r="G16" s="31">
        <f>F16*(1-$G$13)</f>
        <v>0</v>
      </c>
    </row>
    <row r="17" spans="1:7" ht="49.5" hidden="1" customHeight="1">
      <c r="A17" s="235"/>
      <c r="B17" s="551"/>
      <c r="C17" s="551"/>
      <c r="D17" s="201">
        <f t="shared" ref="D17:D26" si="0">G17</f>
        <v>0</v>
      </c>
    </row>
    <row r="18" spans="1:7" ht="21.95" hidden="1" customHeight="1">
      <c r="A18" s="235"/>
      <c r="B18" s="552"/>
      <c r="C18" s="553"/>
      <c r="D18" s="201">
        <f t="shared" si="0"/>
        <v>0</v>
      </c>
      <c r="F18" s="293"/>
    </row>
    <row r="19" spans="1:7" ht="21.95" hidden="1" customHeight="1">
      <c r="A19" s="235"/>
      <c r="B19" s="552"/>
      <c r="C19" s="553"/>
      <c r="D19" s="201">
        <f t="shared" si="0"/>
        <v>0</v>
      </c>
    </row>
    <row r="20" spans="1:7" ht="48" hidden="1" customHeight="1">
      <c r="A20" s="235"/>
      <c r="B20" s="551"/>
      <c r="C20" s="551"/>
      <c r="D20" s="201">
        <f t="shared" si="0"/>
        <v>0</v>
      </c>
    </row>
    <row r="21" spans="1:7" ht="21.95" hidden="1" customHeight="1">
      <c r="A21" s="235"/>
      <c r="B21" s="552"/>
      <c r="C21" s="553"/>
      <c r="D21" s="201">
        <f t="shared" si="0"/>
        <v>0</v>
      </c>
      <c r="F21" s="293"/>
    </row>
    <row r="22" spans="1:7" ht="21.95" hidden="1" customHeight="1">
      <c r="A22" s="235"/>
      <c r="B22" s="552"/>
      <c r="C22" s="553"/>
      <c r="D22" s="201">
        <f t="shared" si="0"/>
        <v>0</v>
      </c>
    </row>
    <row r="23" spans="1:7" ht="61.5" hidden="1" customHeight="1">
      <c r="A23" s="200"/>
      <c r="B23" s="551"/>
      <c r="C23" s="551"/>
      <c r="D23" s="201">
        <f t="shared" si="0"/>
        <v>0</v>
      </c>
    </row>
    <row r="24" spans="1:7" ht="21.95" hidden="1" customHeight="1">
      <c r="A24" s="200"/>
      <c r="B24" s="552"/>
      <c r="C24" s="553"/>
      <c r="D24" s="201">
        <f t="shared" si="0"/>
        <v>0</v>
      </c>
      <c r="F24" s="293"/>
    </row>
    <row r="25" spans="1:7" ht="21.95" hidden="1" customHeight="1">
      <c r="A25" s="200"/>
      <c r="B25" s="552"/>
      <c r="C25" s="553"/>
      <c r="D25" s="201">
        <f t="shared" si="0"/>
        <v>0</v>
      </c>
    </row>
    <row r="26" spans="1:7" ht="36.75" hidden="1" customHeight="1">
      <c r="A26" s="235"/>
      <c r="B26" s="551"/>
      <c r="C26" s="551"/>
      <c r="D26" s="201">
        <f t="shared" si="0"/>
        <v>0</v>
      </c>
    </row>
    <row r="27" spans="1:7" ht="21.95" hidden="1" customHeight="1">
      <c r="A27" s="235">
        <v>3</v>
      </c>
      <c r="B27" s="552" t="s">
        <v>144</v>
      </c>
      <c r="C27" s="553"/>
      <c r="D27" s="334">
        <f>G27</f>
        <v>0</v>
      </c>
      <c r="F27" s="293">
        <f>'Sch-3'!F68</f>
        <v>0</v>
      </c>
      <c r="G27" s="31">
        <f>F27*(1-$G$13)</f>
        <v>0</v>
      </c>
    </row>
    <row r="28" spans="1:7" ht="15.75" customHeight="1">
      <c r="A28" s="41"/>
      <c r="B28" s="555" t="s">
        <v>150</v>
      </c>
      <c r="C28" s="556"/>
      <c r="D28" s="201">
        <f>SUM(D15:D27)</f>
        <v>0</v>
      </c>
    </row>
    <row r="29" spans="1:7">
      <c r="A29" s="202"/>
      <c r="B29" s="555"/>
      <c r="C29" s="556"/>
      <c r="D29" s="335"/>
    </row>
    <row r="30" spans="1:7" ht="30" customHeight="1">
      <c r="A30" s="50"/>
      <c r="B30" s="51"/>
      <c r="C30" s="51"/>
      <c r="D30" s="52"/>
    </row>
    <row r="31" spans="1:7" ht="30" customHeight="1">
      <c r="A31" s="28" t="s">
        <v>101</v>
      </c>
      <c r="B31" s="84">
        <f>'Names of Bidder'!D23</f>
        <v>0</v>
      </c>
      <c r="C31" s="29"/>
      <c r="D31" s="185"/>
      <c r="F31" s="30"/>
    </row>
    <row r="32" spans="1:7" ht="30" customHeight="1">
      <c r="A32" s="28" t="s">
        <v>103</v>
      </c>
      <c r="B32" s="84">
        <f>'Names of Bidder'!D24</f>
        <v>0</v>
      </c>
      <c r="C32" s="29" t="s">
        <v>102</v>
      </c>
      <c r="D32" s="67">
        <f>'Names of Bidder'!D18</f>
        <v>0</v>
      </c>
      <c r="F32" s="2"/>
    </row>
    <row r="33" spans="1:6" ht="30" customHeight="1">
      <c r="A33" s="3"/>
      <c r="B33" s="184"/>
      <c r="C33" s="29" t="s">
        <v>104</v>
      </c>
      <c r="D33" s="67">
        <f>'Names of Bidder'!D19</f>
        <v>0</v>
      </c>
      <c r="F33" s="2"/>
    </row>
    <row r="34" spans="1:6" ht="30" customHeight="1">
      <c r="A34" s="3"/>
      <c r="B34" s="6"/>
      <c r="C34" s="29"/>
      <c r="D34" s="3"/>
      <c r="F34" s="30"/>
    </row>
    <row r="35" spans="1:6" ht="30" customHeight="1">
      <c r="A35" s="36"/>
      <c r="B35" s="36"/>
      <c r="C35" s="42"/>
      <c r="E35" s="43"/>
    </row>
  </sheetData>
  <sheetProtection algorithmName="SHA-512" hashValue="HDkzQMQg7QujHrHdmFVWVE9kOcNdg2RYZ1uvW2JEHVRCazQN2BxjJWeH/hqajmPHUlB6AN6FGOGKRkaxGXUrUQ==" saltValue="GS2bC5JTdznnpb4yl0gUKQ==" spinCount="100000" sheet="1" formatColumns="0" formatRows="0" selectLockedCells="1"/>
  <customSheetViews>
    <customSheetView guid="{7223CF18-41D5-402E-AF86-374F7D598CE0}" scale="85" fitToPage="1" hiddenRows="1" hiddenColumns="1">
      <selection activeCell="D16" sqref="D16"/>
      <pageMargins left="0" right="0" top="0" bottom="0" header="0" footer="0"/>
      <printOptions horizontalCentered="1"/>
      <pageSetup paperSize="9" scale="80" fitToHeight="0" orientation="portrait" r:id="rId1"/>
      <headerFooter alignWithMargins="0">
        <oddFooter>&amp;R&amp;"Book Antiqua,Bold"&amp;10Schedule-6/ Page &amp;P of &amp;N</oddFooter>
      </headerFooter>
    </customSheetView>
    <customSheetView guid="{46EF7574-FC4D-447A-97EE-255FDB23EB64}" scale="85" fitToPage="1" hiddenRows="1" hiddenColumns="1" topLeftCell="A4">
      <selection activeCell="D16" sqref="D16"/>
      <pageMargins left="0" right="0" top="0" bottom="0" header="0" footer="0"/>
      <printOptions horizontalCentered="1"/>
      <pageSetup paperSize="9" scale="80" fitToHeight="0" orientation="portrait" r:id="rId2"/>
      <headerFooter alignWithMargins="0">
        <oddFooter>&amp;R&amp;"Book Antiqua,Bold"&amp;10Schedule-6/ Page &amp;P of &amp;N</oddFooter>
      </headerFooter>
    </customSheetView>
    <customSheetView guid="{6BEFB52D-062C-4B4E-917F-003083B91BD4}" scale="85" fitToPage="1" hiddenRows="1" hiddenColumns="1">
      <selection activeCell="D27" sqref="D27"/>
      <pageMargins left="0" right="0" top="0" bottom="0" header="0" footer="0"/>
      <printOptions horizontalCentered="1"/>
      <pageSetup paperSize="9" scale="80" fitToHeight="0" orientation="portrait" r:id="rId3"/>
      <headerFooter alignWithMargins="0">
        <oddFooter>&amp;R&amp;"Book Antiqua,Bold"&amp;10Schedule-6/ Page &amp;P of &amp;N</oddFooter>
      </headerFooter>
    </customSheetView>
    <customSheetView guid="{7172B49E-035A-449B-9E72-A42BF7FED7F8}" scale="85" printArea="1" hiddenRows="1" hiddenColumns="1">
      <selection activeCell="F1" sqref="F1:H1048576"/>
      <pageMargins left="0" right="0" top="0" bottom="0" header="0" footer="0"/>
      <printOptions horizontalCentered="1"/>
      <pageSetup paperSize="9" fitToHeight="0" orientation="portrait" r:id="rId4"/>
      <headerFooter alignWithMargins="0">
        <oddFooter>&amp;R&amp;"Book Antiqua,Bold"&amp;10Schedule-6/ Page &amp;P of &amp;N</oddFooter>
      </headerFooter>
    </customSheetView>
    <customSheetView guid="{C3C2F6BE-1796-4187-BF38-BACEF6057F57}" scale="85" hiddenRows="1" hiddenColumns="1">
      <selection activeCell="F1" sqref="F1:I65536"/>
      <pageMargins left="0" right="0" top="0" bottom="0" header="0" footer="0"/>
      <printOptions horizontalCentered="1"/>
      <pageSetup paperSize="9" fitToHeight="0" orientation="portrait" r:id="rId5"/>
      <headerFooter alignWithMargins="0">
        <oddFooter>&amp;R&amp;"Book Antiqua,Bold"&amp;10Schedule-6/ Page &amp;P of &amp;N</oddFooter>
      </headerFooter>
    </customSheetView>
    <customSheetView guid="{72E085EB-9E9F-4AAB-9918-326E22FCD10B}" scale="85" hiddenRows="1" hiddenColumns="1">
      <selection activeCell="J11" sqref="J11"/>
      <pageMargins left="0" right="0" top="0" bottom="0" header="0" footer="0"/>
      <printOptions horizontalCentered="1"/>
      <pageSetup paperSize="9" fitToHeight="0" orientation="portrait" r:id="rId6"/>
      <headerFooter alignWithMargins="0">
        <oddFooter>&amp;R&amp;"Book Antiqua,Bold"&amp;10Schedule-6/ Page &amp;P of &amp;N</oddFooter>
      </headerFooter>
    </customSheetView>
    <customSheetView guid="{5E2FF645-A015-403E-863B-BADF6B75C7D1}" scale="85" printArea="1" hiddenRows="1" hiddenColumns="1" topLeftCell="A4">
      <selection activeCell="F4" sqref="F1:G65536"/>
      <pageMargins left="0" right="0" top="0" bottom="0" header="0" footer="0"/>
      <printOptions horizontalCentered="1"/>
      <pageSetup paperSize="9" fitToHeight="0" orientation="portrait" r:id="rId7"/>
      <headerFooter alignWithMargins="0">
        <oddFooter>&amp;R&amp;"Book Antiqua,Bold"&amp;10Schedule-6/ Page &amp;P of &amp;N</oddFooter>
      </headerFooter>
    </customSheetView>
    <customSheetView guid="{25334923-91A5-4F88-9A10-8FA88873EC26}" scale="85" hiddenRows="1" hiddenColumns="1" topLeftCell="A15">
      <selection activeCell="L23" sqref="L23"/>
      <pageMargins left="0" right="0" top="0" bottom="0" header="0" footer="0"/>
      <printOptions horizontalCentered="1"/>
      <pageSetup paperSize="9" fitToHeight="0" orientation="portrait" r:id="rId8"/>
      <headerFooter alignWithMargins="0">
        <oddFooter>&amp;R&amp;"Book Antiqua,Bold"&amp;10Schedule-6/ Page &amp;P of &amp;N</oddFooter>
      </headerFooter>
    </customSheetView>
    <customSheetView guid="{4F47A486-EA66-4D4B-9D65-1ABEAC31AACE}" scale="85" topLeftCell="A19">
      <selection activeCell="D27" sqref="D27"/>
      <pageMargins left="0" right="0" top="0" bottom="0" header="0" footer="0"/>
      <printOptions horizontalCentered="1"/>
      <pageSetup paperSize="9" fitToHeight="0" orientation="portrait" r:id="rId9"/>
      <headerFooter alignWithMargins="0">
        <oddFooter>&amp;R&amp;"Book Antiqua,Bold"&amp;10Schedule-6/ Page &amp;P of &amp;N</oddFooter>
      </headerFooter>
    </customSheetView>
    <customSheetView guid="{1A26D3B9-AD8D-4AE9-81F5-E0DF795F4658}" topLeftCell="A13">
      <selection activeCell="D15" sqref="D15"/>
      <pageMargins left="0" right="0" top="0" bottom="0" header="0" footer="0"/>
      <printOptions horizontalCentered="1"/>
      <pageSetup paperSize="9" fitToHeight="0" orientation="portrait" r:id="rId10"/>
      <headerFooter alignWithMargins="0">
        <oddFooter>&amp;R&amp;"Book Antiqua,Bold"&amp;10Schedule-6/ Page &amp;P of &amp;N</oddFooter>
      </headerFooter>
    </customSheetView>
    <customSheetView guid="{B0EE7D76-5806-4718-BDAD-3A3EA691E5E4}" topLeftCell="A7">
      <selection activeCell="F21" sqref="F21"/>
      <pageMargins left="0" right="0" top="0" bottom="0" header="0" footer="0"/>
      <printOptions horizontalCentered="1"/>
      <pageSetup paperSize="9" fitToHeight="0" orientation="portrait" r:id="rId11"/>
      <headerFooter alignWithMargins="0">
        <oddFooter>&amp;R&amp;"Book Antiqua,Bold"&amp;10Schedule-6/ Page &amp;P of &amp;N</oddFooter>
      </headerFooter>
    </customSheetView>
    <customSheetView guid="{696D9240-6693-44E8-B9A4-2BFADD101EE2}">
      <selection activeCell="F21" sqref="F21"/>
      <pageMargins left="0" right="0" top="0" bottom="0" header="0" footer="0"/>
      <printOptions horizontalCentered="1"/>
      <pageSetup paperSize="9" fitToHeight="0" orientation="portrait" r:id="rId12"/>
      <headerFooter alignWithMargins="0">
        <oddFooter>&amp;R&amp;"Book Antiqua,Bold"&amp;10Schedule-6/ Page &amp;P of &amp;N</oddFooter>
      </headerFooter>
    </customSheetView>
    <customSheetView guid="{58D82F59-8CF6-455F-B9F4-081499FDF243}" topLeftCell="A13">
      <selection activeCell="F21" sqref="F21"/>
      <pageMargins left="0" right="0" top="0" bottom="0" header="0" footer="0"/>
      <printOptions horizontalCentered="1"/>
      <pageSetup paperSize="9" fitToHeight="0" orientation="portrait" r:id="rId13"/>
      <headerFooter alignWithMargins="0">
        <oddFooter>&amp;R&amp;"Book Antiqua,Bold"&amp;10Schedule-6/ Page &amp;P of &amp;N</oddFooter>
      </headerFooter>
    </customSheetView>
    <customSheetView guid="{B1277D53-29D6-4226-81E2-084FB62977B6}" topLeftCell="A28">
      <selection activeCell="B28" sqref="B28:D30"/>
      <pageMargins left="0" right="0" top="0" bottom="0" header="0" footer="0"/>
      <printOptions horizontalCentered="1"/>
      <pageSetup paperSize="9" fitToHeight="0" orientation="portrait" r:id="rId14"/>
      <headerFooter alignWithMargins="0">
        <oddFooter>&amp;R&amp;"Book Antiqua,Bold"&amp;10Schedule-6/ Page &amp;P of &amp;N</oddFooter>
      </headerFooter>
    </customSheetView>
    <customSheetView guid="{E95B21C1-D936-4435-AF6F-90CF0B6A7506}" topLeftCell="A28">
      <selection activeCell="B28" sqref="B28:D30"/>
      <pageMargins left="0" right="0" top="0" bottom="0" header="0" footer="0"/>
      <printOptions horizontalCentered="1"/>
      <pageSetup paperSize="9" fitToHeight="0" orientation="portrait" r:id="rId15"/>
      <headerFooter alignWithMargins="0">
        <oddFooter>&amp;R&amp;"Book Antiqua,Bold"&amp;10Schedule-6/ Page &amp;P of &amp;N</oddFooter>
      </headerFooter>
    </customSheetView>
    <customSheetView guid="{8DC3BA4D-7811-4245-A3D0-7EE4A8A001CA}" topLeftCell="A10">
      <selection activeCell="G6" sqref="G6"/>
      <pageMargins left="0" right="0" top="0" bottom="0" header="0" footer="0"/>
      <printOptions horizontalCentered="1"/>
      <pageSetup paperSize="9" fitToHeight="0" orientation="portrait" r:id="rId16"/>
      <headerFooter alignWithMargins="0">
        <oddFooter>&amp;R&amp;"Book Antiqua,Bold"&amp;10Schedule-6/ Page &amp;P of &amp;N</oddFooter>
      </headerFooter>
    </customSheetView>
    <customSheetView guid="{BAD0225F-C858-4E40-A5E7-64BB5328C88A}" scale="85" hiddenColumns="1" topLeftCell="A22">
      <selection activeCell="L11" sqref="L11"/>
      <pageMargins left="0" right="0" top="0" bottom="0" header="0" footer="0"/>
      <printOptions horizontalCentered="1"/>
      <pageSetup paperSize="9" fitToHeight="0" orientation="portrait" r:id="rId17"/>
      <headerFooter alignWithMargins="0">
        <oddFooter>&amp;R&amp;"Book Antiqua,Bold"&amp;10Schedule-6/ Page &amp;P of &amp;N</oddFooter>
      </headerFooter>
    </customSheetView>
    <customSheetView guid="{CF0E662C-D3BC-4297-99E8-62C40B3B7AD9}" scale="85" printArea="1" hiddenRows="1" hiddenColumns="1" topLeftCell="A4">
      <selection activeCell="F4" sqref="F1:G65536"/>
      <pageMargins left="0" right="0" top="0" bottom="0" header="0" footer="0"/>
      <printOptions horizontalCentered="1"/>
      <pageSetup paperSize="9" fitToHeight="0" orientation="portrait" r:id="rId18"/>
      <headerFooter alignWithMargins="0">
        <oddFooter>&amp;R&amp;"Book Antiqua,Bold"&amp;10Schedule-6/ Page &amp;P of &amp;N</oddFooter>
      </headerFooter>
    </customSheetView>
    <customSheetView guid="{C67DE895-455A-4FAA-9124-E21FC3A5A1D1}" scale="85" hiddenRows="1" hiddenColumns="1">
      <selection activeCell="J11" sqref="J11"/>
      <pageMargins left="0" right="0" top="0" bottom="0" header="0" footer="0"/>
      <printOptions horizontalCentered="1"/>
      <pageSetup paperSize="9" fitToHeight="0" orientation="portrait" r:id="rId19"/>
      <headerFooter alignWithMargins="0">
        <oddFooter>&amp;R&amp;"Book Antiqua,Bold"&amp;10Schedule-6/ Page &amp;P of &amp;N</oddFooter>
      </headerFooter>
    </customSheetView>
    <customSheetView guid="{0DAFE978-96D5-491F-A83A-B44F51F52D11}" scale="85" hiddenRows="1" hiddenColumns="1">
      <selection activeCell="F1" sqref="F1:H1048576"/>
      <pageMargins left="0" right="0" top="0" bottom="0" header="0" footer="0"/>
      <printOptions horizontalCentered="1"/>
      <pageSetup paperSize="9" fitToHeight="0" orientation="portrait" r:id="rId20"/>
      <headerFooter alignWithMargins="0">
        <oddFooter>&amp;R&amp;"Book Antiqua,Bold"&amp;10Schedule-6/ Page &amp;P of &amp;N</oddFooter>
      </headerFooter>
    </customSheetView>
    <customSheetView guid="{46540FCC-B3D3-4B78-83F0-FC22789024F6}" scale="85" fitToPage="1" hiddenRows="1" hiddenColumns="1">
      <selection activeCell="D16" sqref="D16"/>
      <pageMargins left="0" right="0" top="0" bottom="0" header="0" footer="0"/>
      <printOptions horizontalCentered="1"/>
      <pageSetup paperSize="9" scale="80" fitToHeight="0" orientation="portrait" r:id="rId21"/>
      <headerFooter alignWithMargins="0">
        <oddFooter>&amp;R&amp;"Book Antiqua,Bold"&amp;10Schedule-6/ Page &amp;P of &amp;N</oddFooter>
      </headerFooter>
    </customSheetView>
  </customSheetViews>
  <mergeCells count="23">
    <mergeCell ref="B21:C21"/>
    <mergeCell ref="A3:D3"/>
    <mergeCell ref="A4:D4"/>
    <mergeCell ref="B8:C8"/>
    <mergeCell ref="B9:C9"/>
    <mergeCell ref="B10:C10"/>
    <mergeCell ref="B11:C11"/>
    <mergeCell ref="B26:C26"/>
    <mergeCell ref="B29:C29"/>
    <mergeCell ref="B13:C13"/>
    <mergeCell ref="B14:C14"/>
    <mergeCell ref="B28:C28"/>
    <mergeCell ref="B15:C15"/>
    <mergeCell ref="B27:C27"/>
    <mergeCell ref="B23:C23"/>
    <mergeCell ref="B24:C24"/>
    <mergeCell ref="B25:C25"/>
    <mergeCell ref="B22:C22"/>
    <mergeCell ref="B16:C16"/>
    <mergeCell ref="B17:C17"/>
    <mergeCell ref="B18:C18"/>
    <mergeCell ref="B19:C19"/>
    <mergeCell ref="B20:C20"/>
  </mergeCells>
  <printOptions horizontalCentered="1"/>
  <pageMargins left="0.5" right="0.38" top="0.56999999999999995" bottom="0.48" header="0.38" footer="0.24"/>
  <pageSetup paperSize="9" scale="80" fitToHeight="0" orientation="portrait" r:id="rId22"/>
  <headerFooter alignWithMargins="0">
    <oddFooter>&amp;R&amp;"Book Antiqua,Bold"&amp;10Schedule-6/ Page &amp;P of &amp;N</oddFooter>
  </headerFooter>
  <drawing r:id="rId2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indexed="11"/>
  </sheetPr>
  <dimension ref="A1:W35"/>
  <sheetViews>
    <sheetView showZeros="0" topLeftCell="A5" zoomScale="79" zoomScaleNormal="79" zoomScaleSheetLayoutView="79" workbookViewId="0">
      <selection activeCell="G19" sqref="G19"/>
    </sheetView>
  </sheetViews>
  <sheetFormatPr defaultColWidth="9" defaultRowHeight="16.5"/>
  <cols>
    <col min="1" max="2" width="6.625" style="104" customWidth="1"/>
    <col min="3" max="3" width="21.625" style="104" customWidth="1"/>
    <col min="4" max="4" width="13.375" style="104" customWidth="1"/>
    <col min="5" max="5" width="23.625" style="104" customWidth="1"/>
    <col min="6" max="6" width="11.875" style="104" customWidth="1"/>
    <col min="7" max="7" width="19.5" style="104" customWidth="1"/>
    <col min="8" max="8" width="19.5" style="164" customWidth="1"/>
    <col min="9" max="9" width="14.75" style="165" hidden="1" customWidth="1"/>
    <col min="10" max="10" width="12.5" style="166" hidden="1" customWidth="1"/>
    <col min="11" max="11" width="6.625" style="166" hidden="1" customWidth="1"/>
    <col min="12" max="12" width="14.25" style="166" hidden="1" customWidth="1"/>
    <col min="13" max="13" width="2.875" style="166" hidden="1" customWidth="1"/>
    <col min="14" max="14" width="18.75" style="166" customWidth="1"/>
    <col min="15" max="15" width="15.375" style="166" customWidth="1"/>
    <col min="16" max="16" width="9.875" style="166" customWidth="1"/>
    <col min="17" max="17" width="14.25" style="166" customWidth="1"/>
    <col min="18" max="22" width="9" style="166" customWidth="1"/>
    <col min="23" max="23" width="9" style="166"/>
    <col min="24" max="16384" width="9" style="59"/>
  </cols>
  <sheetData>
    <row r="1" spans="1:23" s="98" customFormat="1" ht="39.950000000000003" customHeight="1">
      <c r="A1" s="566" t="s">
        <v>151</v>
      </c>
      <c r="B1" s="566"/>
      <c r="C1" s="566"/>
      <c r="D1" s="566"/>
      <c r="E1" s="566"/>
      <c r="F1" s="566"/>
      <c r="G1" s="566"/>
      <c r="H1" s="161"/>
      <c r="I1" s="162"/>
      <c r="J1" s="163"/>
      <c r="K1" s="163"/>
      <c r="L1" s="163"/>
      <c r="M1" s="163"/>
      <c r="N1" s="163"/>
      <c r="O1" s="163"/>
      <c r="P1" s="163"/>
      <c r="Q1" s="163"/>
      <c r="R1" s="163"/>
      <c r="S1" s="163"/>
      <c r="T1" s="163"/>
      <c r="U1" s="163"/>
      <c r="V1" s="163"/>
      <c r="W1" s="163"/>
    </row>
    <row r="2" spans="1:23" ht="18" customHeight="1">
      <c r="A2" s="384" t="str">
        <f>Cover!B3</f>
        <v xml:space="preserve">Spec. Ref. No.:WR-I/C&amp;M/VRL/NIT-247/I-3815-2024/RFX-5002004081    </v>
      </c>
      <c r="B2" s="54"/>
      <c r="C2" s="55"/>
      <c r="D2" s="56"/>
      <c r="E2" s="56"/>
      <c r="F2" s="56"/>
      <c r="G2" s="58" t="s">
        <v>152</v>
      </c>
    </row>
    <row r="3" spans="1:23" ht="18" customHeight="1">
      <c r="A3" s="47"/>
      <c r="B3" s="47"/>
      <c r="C3" s="60"/>
      <c r="D3" s="61"/>
      <c r="E3" s="61"/>
      <c r="F3" s="61"/>
      <c r="G3" s="27"/>
    </row>
    <row r="4" spans="1:23" ht="18.95" customHeight="1">
      <c r="A4" s="569" t="s">
        <v>153</v>
      </c>
      <c r="B4" s="569"/>
      <c r="C4" s="569"/>
      <c r="D4" s="569"/>
      <c r="E4" s="569"/>
      <c r="F4" s="569"/>
      <c r="G4" s="569"/>
    </row>
    <row r="5" spans="1:23" ht="21" customHeight="1">
      <c r="A5" s="45" t="s">
        <v>32</v>
      </c>
      <c r="B5" s="27"/>
      <c r="C5" s="25"/>
      <c r="D5" s="99"/>
      <c r="E5" s="99"/>
      <c r="F5" s="99"/>
      <c r="G5" s="99"/>
    </row>
    <row r="6" spans="1:23" ht="21" customHeight="1">
      <c r="A6" s="565" t="s">
        <v>33</v>
      </c>
      <c r="B6" s="565"/>
      <c r="C6" s="565"/>
      <c r="D6" s="99"/>
      <c r="E6" s="99"/>
      <c r="F6" s="99"/>
      <c r="G6" s="99"/>
    </row>
    <row r="7" spans="1:23" ht="21" customHeight="1">
      <c r="A7" s="565" t="s">
        <v>35</v>
      </c>
      <c r="B7" s="565"/>
      <c r="C7" s="565"/>
      <c r="D7" s="99"/>
      <c r="E7" s="99"/>
      <c r="F7" s="99"/>
      <c r="G7" s="99"/>
    </row>
    <row r="8" spans="1:23" ht="21" customHeight="1">
      <c r="A8" s="565" t="str">
        <f>'  Sch-1'!F9</f>
        <v>Sampriti Nagar, Nari Ring Road</v>
      </c>
      <c r="B8" s="565"/>
      <c r="C8" s="565"/>
      <c r="D8" s="99"/>
      <c r="E8" s="99"/>
      <c r="F8" s="99"/>
      <c r="G8" s="99"/>
    </row>
    <row r="9" spans="1:23" ht="21" customHeight="1">
      <c r="A9" s="565" t="str">
        <f>'  Sch-1'!F10</f>
        <v>PO: Uppalwadi, Nagpur (MS) -440026</v>
      </c>
      <c r="B9" s="565"/>
      <c r="C9" s="565"/>
      <c r="D9" s="99"/>
      <c r="E9" s="99"/>
      <c r="F9" s="99"/>
      <c r="G9" s="99"/>
    </row>
    <row r="10" spans="1:23" ht="21" customHeight="1">
      <c r="A10" s="565">
        <f>'  Sch-1'!F11</f>
        <v>0</v>
      </c>
      <c r="B10" s="565"/>
      <c r="C10" s="565"/>
      <c r="D10" s="99"/>
      <c r="E10" s="99"/>
      <c r="F10" s="99"/>
      <c r="G10" s="99"/>
    </row>
    <row r="11" spans="1:23" ht="21" customHeight="1">
      <c r="A11" s="99"/>
      <c r="B11" s="99"/>
      <c r="C11" s="99"/>
      <c r="D11" s="99"/>
      <c r="E11" s="99"/>
      <c r="F11" s="99"/>
      <c r="G11" s="99"/>
    </row>
    <row r="12" spans="1:23" ht="42" customHeight="1">
      <c r="A12" s="414" t="s">
        <v>154</v>
      </c>
      <c r="B12" s="414"/>
      <c r="C12" s="567" t="str">
        <f>Cover!$B$2</f>
        <v>Making Temporary Bye-pass Arrangement for HT (33 kV / 11 kV) LT (415 V) lines crossings during stringing of 765 kV Navsari – Padghe D/C line</v>
      </c>
      <c r="D12" s="567"/>
      <c r="E12" s="567"/>
      <c r="F12" s="567"/>
      <c r="G12" s="567"/>
    </row>
    <row r="13" spans="1:23" ht="21" customHeight="1">
      <c r="A13" s="579" t="s">
        <v>155</v>
      </c>
      <c r="B13" s="579"/>
      <c r="C13" s="579"/>
      <c r="D13" s="579"/>
      <c r="E13" s="579"/>
      <c r="F13" s="579"/>
      <c r="G13" s="579"/>
    </row>
    <row r="14" spans="1:23" ht="21" customHeight="1">
      <c r="A14" s="579" t="s">
        <v>156</v>
      </c>
      <c r="B14" s="579"/>
      <c r="C14" s="579"/>
      <c r="D14" s="579"/>
      <c r="E14" s="579"/>
      <c r="F14" s="579"/>
      <c r="G14" s="579"/>
    </row>
    <row r="15" spans="1:23" ht="21" customHeight="1">
      <c r="A15" s="103" t="s">
        <v>157</v>
      </c>
      <c r="B15" s="190"/>
      <c r="C15" s="191"/>
      <c r="D15" s="64"/>
      <c r="E15" s="189"/>
      <c r="F15" s="189"/>
      <c r="G15" s="189"/>
    </row>
    <row r="16" spans="1:23" ht="45.75" customHeight="1">
      <c r="A16" s="568" t="s">
        <v>158</v>
      </c>
      <c r="B16" s="568"/>
      <c r="C16" s="568"/>
      <c r="D16" s="568"/>
      <c r="E16" s="568"/>
      <c r="F16" s="568"/>
      <c r="G16" s="568"/>
      <c r="J16" s="230" t="s">
        <v>159</v>
      </c>
      <c r="K16" s="231"/>
      <c r="L16" s="231" t="s">
        <v>160</v>
      </c>
      <c r="M16" s="176"/>
      <c r="O16" s="221"/>
    </row>
    <row r="17" spans="1:23" ht="54.75" customHeight="1">
      <c r="A17" s="415"/>
      <c r="B17" s="106">
        <v>1</v>
      </c>
      <c r="C17" s="560" t="s">
        <v>161</v>
      </c>
      <c r="D17" s="561"/>
      <c r="E17" s="561"/>
      <c r="F17" s="562"/>
      <c r="G17" s="171"/>
      <c r="I17" s="172">
        <f>'Sch-4'!D28</f>
        <v>0</v>
      </c>
      <c r="J17" s="328">
        <f>IF(I17=0,0,G17/I17)</f>
        <v>0</v>
      </c>
      <c r="L17" s="174"/>
    </row>
    <row r="18" spans="1:23" ht="54.75" customHeight="1">
      <c r="A18" s="415"/>
      <c r="B18" s="578" t="s">
        <v>162</v>
      </c>
      <c r="C18" s="578"/>
      <c r="D18" s="578"/>
      <c r="E18" s="578"/>
      <c r="F18" s="578"/>
      <c r="G18" s="578"/>
      <c r="I18" s="172"/>
      <c r="J18" s="228"/>
    </row>
    <row r="19" spans="1:23" ht="54" customHeight="1">
      <c r="A19" s="415"/>
      <c r="B19" s="106">
        <v>2</v>
      </c>
      <c r="C19" s="560" t="s">
        <v>163</v>
      </c>
      <c r="D19" s="561"/>
      <c r="E19" s="561"/>
      <c r="F19" s="562"/>
      <c r="G19" s="109"/>
      <c r="I19" s="172"/>
      <c r="J19" s="229">
        <f>G19</f>
        <v>0</v>
      </c>
    </row>
    <row r="20" spans="1:23" s="101" customFormat="1" ht="87.75" customHeight="1">
      <c r="A20" s="100"/>
      <c r="B20" s="570" t="s">
        <v>164</v>
      </c>
      <c r="C20" s="570"/>
      <c r="D20" s="570"/>
      <c r="E20" s="570"/>
      <c r="F20" s="570"/>
      <c r="G20" s="570"/>
      <c r="H20" s="164"/>
      <c r="I20" s="173"/>
      <c r="J20" s="180"/>
      <c r="K20" s="167"/>
      <c r="L20" s="175">
        <f>J19+J17</f>
        <v>0</v>
      </c>
      <c r="M20" s="167"/>
      <c r="N20" s="167"/>
      <c r="O20" s="167"/>
      <c r="P20" s="167"/>
      <c r="Q20" s="167"/>
      <c r="R20" s="167"/>
      <c r="S20" s="167"/>
      <c r="T20" s="167"/>
      <c r="U20" s="167"/>
      <c r="V20" s="167"/>
      <c r="W20" s="167"/>
    </row>
    <row r="21" spans="1:23" s="101" customFormat="1" ht="24.75" hidden="1" customHeight="1">
      <c r="A21" s="100"/>
      <c r="B21" s="187">
        <v>5</v>
      </c>
      <c r="C21" s="571" t="s">
        <v>165</v>
      </c>
      <c r="D21" s="572"/>
      <c r="E21" s="572"/>
      <c r="F21" s="572"/>
      <c r="G21" s="573"/>
      <c r="H21" s="164"/>
      <c r="I21" s="173"/>
      <c r="J21" s="180"/>
      <c r="K21" s="167"/>
      <c r="L21" s="167"/>
      <c r="M21" s="167"/>
      <c r="N21" s="167"/>
      <c r="O21" s="167"/>
      <c r="P21" s="167"/>
      <c r="Q21" s="167"/>
      <c r="R21" s="167"/>
      <c r="S21" s="167"/>
      <c r="T21" s="167"/>
      <c r="U21" s="167"/>
      <c r="V21" s="167"/>
      <c r="W21" s="167"/>
    </row>
    <row r="22" spans="1:23" s="101" customFormat="1" ht="61.5" hidden="1" customHeight="1">
      <c r="A22" s="100"/>
      <c r="B22" s="574"/>
      <c r="C22" s="575"/>
      <c r="D22" s="575"/>
      <c r="E22" s="575"/>
      <c r="F22" s="575"/>
      <c r="G22" s="576"/>
      <c r="H22" s="164"/>
      <c r="I22" s="173" t="e">
        <f>'  Sch-1'!#REF!+'  Sch-2'!#REF!+#REF!</f>
        <v>#REF!</v>
      </c>
      <c r="J22" s="175">
        <f>G22</f>
        <v>0</v>
      </c>
      <c r="K22" s="167"/>
      <c r="L22" s="167"/>
      <c r="M22" s="167"/>
      <c r="N22" s="167"/>
      <c r="O22" s="167"/>
      <c r="P22" s="167"/>
      <c r="Q22" s="167"/>
      <c r="R22" s="167"/>
      <c r="S22" s="167"/>
      <c r="T22" s="167"/>
      <c r="U22" s="167"/>
      <c r="V22" s="167"/>
      <c r="W22" s="167"/>
    </row>
    <row r="23" spans="1:23" s="101" customFormat="1" ht="48.75" hidden="1" customHeight="1">
      <c r="A23" s="100"/>
      <c r="B23" s="563" t="s">
        <v>166</v>
      </c>
      <c r="C23" s="564"/>
      <c r="D23" s="564"/>
      <c r="E23" s="564"/>
      <c r="F23" s="564"/>
      <c r="G23" s="564"/>
      <c r="H23" s="164"/>
      <c r="I23" s="164"/>
      <c r="J23" s="167"/>
      <c r="K23" s="167"/>
      <c r="L23" s="167"/>
      <c r="M23" s="167"/>
      <c r="N23" s="167"/>
      <c r="O23" s="167"/>
      <c r="P23" s="167"/>
      <c r="Q23" s="167"/>
      <c r="R23" s="167"/>
      <c r="S23" s="167"/>
      <c r="T23" s="167"/>
      <c r="U23" s="167"/>
      <c r="V23" s="167"/>
      <c r="W23" s="167"/>
    </row>
    <row r="24" spans="1:23" s="101" customFormat="1" ht="33" customHeight="1">
      <c r="A24" s="103" t="s">
        <v>167</v>
      </c>
      <c r="B24" s="107"/>
      <c r="C24" s="105"/>
      <c r="E24" s="108"/>
      <c r="F24" s="108"/>
      <c r="G24" s="102"/>
      <c r="H24" s="164"/>
      <c r="I24" s="164"/>
      <c r="J24" s="167"/>
      <c r="K24" s="167"/>
      <c r="L24" s="167"/>
      <c r="M24" s="167"/>
      <c r="N24" s="167"/>
      <c r="O24" s="167"/>
      <c r="P24" s="167"/>
      <c r="Q24" s="167"/>
      <c r="R24" s="167"/>
      <c r="S24" s="167"/>
      <c r="T24" s="167"/>
      <c r="U24" s="167"/>
      <c r="V24" s="167"/>
      <c r="W24" s="167"/>
    </row>
    <row r="25" spans="1:23" s="101" customFormat="1" ht="33" customHeight="1">
      <c r="A25" s="27" t="s">
        <v>168</v>
      </c>
      <c r="B25" s="107"/>
      <c r="C25" s="105"/>
      <c r="E25" s="108"/>
      <c r="F25" s="108"/>
      <c r="G25" s="102"/>
      <c r="H25" s="164"/>
      <c r="I25" s="164"/>
      <c r="J25" s="167"/>
      <c r="K25" s="167"/>
      <c r="L25" s="167"/>
      <c r="M25" s="167"/>
      <c r="N25" s="167"/>
      <c r="O25" s="167"/>
      <c r="P25" s="167"/>
      <c r="Q25" s="167"/>
      <c r="R25" s="167"/>
      <c r="S25" s="167"/>
      <c r="T25" s="167"/>
      <c r="U25" s="167"/>
      <c r="V25" s="167"/>
      <c r="W25" s="167"/>
    </row>
    <row r="26" spans="1:23" s="101" customFormat="1" ht="33" customHeight="1">
      <c r="A26" s="188" t="s">
        <v>169</v>
      </c>
      <c r="B26" s="107"/>
      <c r="C26" s="105"/>
      <c r="E26" s="108"/>
      <c r="F26" s="108"/>
      <c r="G26" s="102"/>
      <c r="H26" s="168"/>
      <c r="I26" s="164"/>
      <c r="J26" s="167"/>
      <c r="K26" s="167"/>
      <c r="L26" s="167"/>
      <c r="M26" s="167"/>
      <c r="N26" s="167"/>
      <c r="O26" s="167"/>
      <c r="P26" s="167"/>
      <c r="Q26" s="167"/>
      <c r="R26" s="167"/>
      <c r="S26" s="167"/>
      <c r="T26" s="167"/>
      <c r="U26" s="167"/>
      <c r="V26" s="167"/>
      <c r="W26" s="167"/>
    </row>
    <row r="27" spans="1:23" ht="21" customHeight="1">
      <c r="A27" s="577" t="s">
        <v>170</v>
      </c>
      <c r="B27" s="577"/>
      <c r="C27" s="577"/>
      <c r="D27" s="577"/>
      <c r="E27" s="577"/>
      <c r="F27" s="577"/>
      <c r="G27" s="577"/>
      <c r="H27" s="166"/>
    </row>
    <row r="28" spans="1:23" ht="33" customHeight="1">
      <c r="A28" s="387" t="s">
        <v>171</v>
      </c>
      <c r="B28" s="190"/>
      <c r="C28" s="191"/>
      <c r="D28" s="64"/>
      <c r="E28" s="189"/>
      <c r="F28" s="189"/>
      <c r="G28" s="189"/>
      <c r="H28" s="166"/>
    </row>
    <row r="29" spans="1:23" ht="33" customHeight="1">
      <c r="A29" s="101"/>
      <c r="B29" s="27"/>
      <c r="C29" s="101"/>
      <c r="D29" s="53"/>
      <c r="E29" s="60"/>
      <c r="F29" s="60"/>
      <c r="G29" s="60"/>
      <c r="H29" s="169"/>
    </row>
    <row r="30" spans="1:23" ht="33" customHeight="1">
      <c r="A30" s="73"/>
      <c r="B30" s="73"/>
      <c r="C30" s="83"/>
      <c r="D30" s="60"/>
      <c r="E30" s="27"/>
      <c r="F30" s="27"/>
      <c r="G30" s="66" t="s">
        <v>172</v>
      </c>
      <c r="H30" s="166"/>
    </row>
    <row r="31" spans="1:23" ht="33" customHeight="1">
      <c r="A31" s="73"/>
      <c r="B31" s="73"/>
      <c r="C31" s="83"/>
      <c r="D31" s="60"/>
      <c r="E31" s="27"/>
      <c r="F31" s="27"/>
      <c r="G31" s="66" t="str">
        <f>"For and on behalf of " &amp; '  Sch-1'!C8</f>
        <v xml:space="preserve">For and on behalf of </v>
      </c>
      <c r="H31" s="166"/>
    </row>
    <row r="32" spans="1:23" ht="33" customHeight="1">
      <c r="A32" s="71"/>
      <c r="B32" s="71"/>
      <c r="C32" s="71"/>
      <c r="D32" s="85"/>
      <c r="E32" s="78"/>
      <c r="F32" s="78"/>
      <c r="G32" s="59"/>
      <c r="H32" s="170"/>
    </row>
    <row r="33" spans="1:7" ht="15">
      <c r="A33" s="97" t="s">
        <v>173</v>
      </c>
      <c r="B33" s="97"/>
      <c r="C33" s="85">
        <f>'Names of Bidder'!D23</f>
        <v>0</v>
      </c>
      <c r="D33" s="85"/>
      <c r="E33" s="78" t="s">
        <v>174</v>
      </c>
      <c r="F33" s="559">
        <f>'Names of Bidder'!D18</f>
        <v>0</v>
      </c>
      <c r="G33" s="559"/>
    </row>
    <row r="34" spans="1:7">
      <c r="A34" s="97" t="s">
        <v>175</v>
      </c>
      <c r="B34" s="97"/>
      <c r="C34" s="86">
        <f>'Names of Bidder'!D24</f>
        <v>0</v>
      </c>
      <c r="D34" s="87"/>
      <c r="E34" s="78" t="s">
        <v>176</v>
      </c>
      <c r="F34" s="559">
        <f>'Names of Bidder'!D19</f>
        <v>0</v>
      </c>
      <c r="G34" s="559"/>
    </row>
    <row r="35" spans="1:7">
      <c r="A35" s="73"/>
      <c r="B35" s="73"/>
      <c r="C35" s="73"/>
      <c r="D35" s="73"/>
      <c r="E35" s="78"/>
      <c r="F35" s="78"/>
      <c r="G35" s="59"/>
    </row>
  </sheetData>
  <sheetProtection algorithmName="SHA-512" hashValue="9bvYAVhwryxPCw9EBQ0l+ZFj8KuyF9cNCNz9e4CbvC+ty7l9TYvuj5G5uNBoD4AbSJQP2p/JKesfAXa5+Dt0VQ==" saltValue="ZB1xGSAxKWmfi5121cTU+Q==" spinCount="100000" sheet="1" formatColumns="0" formatRows="0" selectLockedCells="1"/>
  <customSheetViews>
    <customSheetView guid="{7223CF18-41D5-402E-AF86-374F7D598CE0}" showPageBreaks="1" zeroValues="0" printArea="1" hiddenRows="1" hiddenColumns="1" view="pageBreakPreview" topLeftCell="A16">
      <selection activeCell="G19" sqref="G19"/>
      <pageMargins left="0" right="0" top="0" bottom="0" header="0" footer="0"/>
      <pageSetup scale="86" orientation="portrait" r:id="rId1"/>
      <headerFooter alignWithMargins="0">
        <oddFooter>&amp;R&amp;"Book Antiqua,Bold"&amp;10Letter of Discount  / Page &amp;P of &amp;N</oddFooter>
      </headerFooter>
    </customSheetView>
    <customSheetView guid="{46EF7574-FC4D-447A-97EE-255FDB23EB64}" showPageBreaks="1" zeroValues="0" printArea="1" hiddenRows="1" hiddenColumns="1" view="pageBreakPreview" topLeftCell="A19">
      <selection activeCell="G19" sqref="G19"/>
      <pageMargins left="0" right="0" top="0" bottom="0" header="0" footer="0"/>
      <pageSetup scale="86" orientation="portrait" r:id="rId2"/>
      <headerFooter alignWithMargins="0">
        <oddFooter>&amp;R&amp;"Book Antiqua,Bold"&amp;10Letter of Discount  / Page &amp;P of &amp;N</oddFooter>
      </headerFooter>
    </customSheetView>
    <customSheetView guid="{6BEFB52D-062C-4B4E-917F-003083B91BD4}" showPageBreaks="1" zeroValues="0" printArea="1" hiddenRows="1" hiddenColumns="1" view="pageBreakPreview">
      <selection activeCell="G17" sqref="G17"/>
      <pageMargins left="0" right="0" top="0" bottom="0" header="0" footer="0"/>
      <pageSetup scale="86" orientation="portrait" r:id="rId3"/>
      <headerFooter alignWithMargins="0">
        <oddFooter>&amp;R&amp;"Book Antiqua,Bold"&amp;10Letter of Discount  / Page &amp;P of &amp;N</oddFooter>
      </headerFooter>
    </customSheetView>
    <customSheetView guid="{7172B49E-035A-449B-9E72-A42BF7FED7F8}" showPageBreaks="1" zeroValues="0" printArea="1" hiddenRows="1" hiddenColumns="1" view="pageBreakPreview" topLeftCell="A10">
      <selection activeCell="G17" sqref="G17"/>
      <pageMargins left="0" right="0" top="0" bottom="0" header="0" footer="0"/>
      <pageSetup scale="91" orientation="portrait" r:id="rId4"/>
      <headerFooter alignWithMargins="0">
        <oddFooter>&amp;R&amp;"Book Antiqua,Bold"&amp;10Letter of Discount  / Page &amp;P of &amp;N</oddFooter>
      </headerFooter>
    </customSheetView>
    <customSheetView guid="{C3C2F6BE-1796-4187-BF38-BACEF6057F57}" showPageBreaks="1" zeroValues="0" printArea="1" hiddenRows="1" hiddenColumns="1" view="pageBreakPreview" topLeftCell="A14">
      <selection activeCell="G19" sqref="G19"/>
      <pageMargins left="0" right="0" top="0" bottom="0" header="0" footer="0"/>
      <pageSetup scale="91" orientation="portrait" r:id="rId5"/>
      <headerFooter alignWithMargins="0">
        <oddFooter>&amp;R&amp;"Book Antiqua,Bold"&amp;10Letter of Discount  / Page &amp;P of &amp;N</oddFooter>
      </headerFooter>
    </customSheetView>
    <customSheetView guid="{72E085EB-9E9F-4AAB-9918-326E22FCD10B}" scale="79" zeroValues="0" hiddenRows="1" hiddenColumns="1" topLeftCell="A14">
      <selection activeCell="G19" sqref="G19"/>
      <pageMargins left="0" right="0" top="0" bottom="0" header="0" footer="0"/>
      <pageSetup scale="96" orientation="portrait" r:id="rId6"/>
      <headerFooter alignWithMargins="0">
        <oddFooter>&amp;R&amp;"Book Antiqua,Bold"&amp;10Letter of Discount  / Page &amp;P of &amp;N</oddFooter>
      </headerFooter>
    </customSheetView>
    <customSheetView guid="{5E2FF645-A015-403E-863B-BADF6B75C7D1}" scale="79" zeroValues="0" hiddenRows="1" hiddenColumns="1" topLeftCell="C1">
      <selection activeCell="G17" sqref="G17"/>
      <pageMargins left="0" right="0" top="0" bottom="0" header="0" footer="0"/>
      <pageSetup scale="96" orientation="portrait" r:id="rId7"/>
      <headerFooter alignWithMargins="0">
        <oddFooter>&amp;R&amp;"Book Antiqua,Bold"&amp;10Letter of Discount  / Page &amp;P of &amp;N</oddFooter>
      </headerFooter>
    </customSheetView>
    <customSheetView guid="{25334923-91A5-4F88-9A10-8FA88873EC26}" scale="79" zeroValues="0" hiddenRows="1" hiddenColumns="1" topLeftCell="A14">
      <selection activeCell="G17" sqref="G17"/>
      <pageMargins left="0" right="0" top="0" bottom="0" header="0" footer="0"/>
      <pageSetup scale="96" orientation="portrait" r:id="rId8"/>
      <headerFooter alignWithMargins="0">
        <oddFooter>&amp;R&amp;"Book Antiqua,Bold"&amp;10Letter of Discount  / Page &amp;P of &amp;N</oddFooter>
      </headerFooter>
    </customSheetView>
    <customSheetView guid="{4F47A486-EA66-4D4B-9D65-1ABEAC31AACE}" scale="68" zeroValues="0" hiddenRows="1" hiddenColumns="1" topLeftCell="A16">
      <selection activeCell="G17" sqref="G17"/>
      <pageMargins left="0" right="0" top="0" bottom="0" header="0" footer="0"/>
      <pageSetup scale="96" orientation="portrait" r:id="rId9"/>
      <headerFooter alignWithMargins="0">
        <oddFooter>&amp;R&amp;"Book Antiqua,Bold"&amp;10Letter of Discount  / Page &amp;P of &amp;N</oddFooter>
      </headerFooter>
    </customSheetView>
    <customSheetView guid="{1A26D3B9-AD8D-4AE9-81F5-E0DF795F4658}" zeroValues="0" hiddenRows="1" hiddenColumns="1" topLeftCell="A12">
      <selection activeCell="G15" sqref="G15"/>
      <pageMargins left="0" right="0" top="0" bottom="0" header="0" footer="0"/>
      <pageSetup scale="96" orientation="portrait" r:id="rId10"/>
      <headerFooter alignWithMargins="0">
        <oddFooter>&amp;R&amp;"Book Antiqua,Bold"&amp;10Letter of Discount  / Page &amp;P of &amp;N</oddFooter>
      </headerFooter>
    </customSheetView>
    <customSheetView guid="{B0EE7D76-5806-4718-BDAD-3A3EA691E5E4}" zeroValues="0" hiddenRows="1" hiddenColumns="1">
      <selection activeCell="G24" sqref="G24"/>
      <pageMargins left="0" right="0" top="0" bottom="0" header="0" footer="0"/>
      <pageSetup scale="96" orientation="portrait" r:id="rId11"/>
      <headerFooter alignWithMargins="0">
        <oddFooter>&amp;R&amp;"Book Antiqua,Bold"&amp;10Letter of Discount  / Page &amp;P of &amp;N</oddFooter>
      </headerFooter>
    </customSheetView>
    <customSheetView guid="{696D9240-6693-44E8-B9A4-2BFADD101EE2}" zeroValues="0" hiddenRows="1" hiddenColumns="1" topLeftCell="A4">
      <selection activeCell="G15" sqref="G15"/>
      <pageMargins left="0" right="0" top="0" bottom="0" header="0" footer="0"/>
      <pageSetup scale="96" orientation="portrait" r:id="rId12"/>
      <headerFooter alignWithMargins="0">
        <oddFooter>&amp;R&amp;"Book Antiqua,Bold"&amp;10Letter of Discount  / Page &amp;P of &amp;N</oddFooter>
      </headerFooter>
    </customSheetView>
    <customSheetView guid="{58D82F59-8CF6-455F-B9F4-081499FDF243}" zeroValues="0" hiddenRows="1" hiddenColumns="1">
      <selection activeCell="G24" sqref="G24"/>
      <pageMargins left="0" right="0" top="0" bottom="0" header="0" footer="0"/>
      <pageSetup scale="96" orientation="portrait" r:id="rId13"/>
      <headerFooter alignWithMargins="0">
        <oddFooter>&amp;R&amp;"Book Antiqua,Bold"&amp;10Letter of Discount  / Page &amp;P of &amp;N</oddFooter>
      </headerFooter>
    </customSheetView>
    <customSheetView guid="{B1277D53-29D6-4226-81E2-084FB62977B6}" zeroValues="0" hiddenRows="1" hiddenColumns="1" topLeftCell="A15">
      <selection activeCell="G15" sqref="G15"/>
      <pageMargins left="0" right="0" top="0" bottom="0" header="0" footer="0"/>
      <pageSetup scale="96" orientation="portrait" r:id="rId14"/>
      <headerFooter alignWithMargins="0">
        <oddFooter>&amp;R&amp;"Book Antiqua,Bold"&amp;10Letter of Discount  / Page &amp;P of &amp;N</oddFooter>
      </headerFooter>
    </customSheetView>
    <customSheetView guid="{E95B21C1-D936-4435-AF6F-90CF0B6A7506}" zeroValues="0" hiddenRows="1" hiddenColumns="1" topLeftCell="A15">
      <selection activeCell="G15" sqref="G15"/>
      <pageMargins left="0" right="0" top="0" bottom="0" header="0" footer="0"/>
      <pageSetup scale="96" orientation="portrait" r:id="rId15"/>
      <headerFooter alignWithMargins="0">
        <oddFooter>&amp;R&amp;"Book Antiqua,Bold"&amp;10Letter of Discount  / Page &amp;P of &amp;N</oddFooter>
      </headerFooter>
    </customSheetView>
    <customSheetView guid="{8DC3BA4D-7811-4245-A3D0-7EE4A8A001CA}" scale="68" zeroValues="0" hiddenRows="1" hiddenColumns="1" topLeftCell="A7">
      <selection activeCell="G19" sqref="G19"/>
      <pageMargins left="0" right="0" top="0" bottom="0" header="0" footer="0"/>
      <pageSetup scale="96" orientation="portrait" r:id="rId16"/>
      <headerFooter alignWithMargins="0">
        <oddFooter>&amp;R&amp;"Book Antiqua,Bold"&amp;10Letter of Discount  / Page &amp;P of &amp;N</oddFooter>
      </headerFooter>
    </customSheetView>
    <customSheetView guid="{BAD0225F-C858-4E40-A5E7-64BB5328C88A}" scale="79" zeroValues="0" hiddenRows="1" hiddenColumns="1" topLeftCell="A11">
      <selection activeCell="G19" sqref="G19"/>
      <pageMargins left="0" right="0" top="0" bottom="0" header="0" footer="0"/>
      <pageSetup scale="96" orientation="portrait" r:id="rId17"/>
      <headerFooter alignWithMargins="0">
        <oddFooter>&amp;R&amp;"Book Antiqua,Bold"&amp;10Letter of Discount  / Page &amp;P of &amp;N</oddFooter>
      </headerFooter>
    </customSheetView>
    <customSheetView guid="{CF0E662C-D3BC-4297-99E8-62C40B3B7AD9}" scale="79" zeroValues="0" hiddenRows="1" hiddenColumns="1" topLeftCell="A8">
      <selection activeCell="G19" sqref="G19"/>
      <pageMargins left="0" right="0" top="0" bottom="0" header="0" footer="0"/>
      <pageSetup scale="96" orientation="portrait" r:id="rId18"/>
      <headerFooter alignWithMargins="0">
        <oddFooter>&amp;R&amp;"Book Antiqua,Bold"&amp;10Letter of Discount  / Page &amp;P of &amp;N</oddFooter>
      </headerFooter>
    </customSheetView>
    <customSheetView guid="{C67DE895-455A-4FAA-9124-E21FC3A5A1D1}" scale="79" zeroValues="0" hiddenRows="1" hiddenColumns="1" topLeftCell="A14">
      <selection activeCell="G19" sqref="G19"/>
      <pageMargins left="0" right="0" top="0" bottom="0" header="0" footer="0"/>
      <pageSetup scale="96" orientation="portrait" r:id="rId19"/>
      <headerFooter alignWithMargins="0">
        <oddFooter>&amp;R&amp;"Book Antiqua,Bold"&amp;10Letter of Discount  / Page &amp;P of &amp;N</oddFooter>
      </headerFooter>
    </customSheetView>
    <customSheetView guid="{0DAFE978-96D5-491F-A83A-B44F51F52D11}" showPageBreaks="1" zeroValues="0" printArea="1" hiddenRows="1" hiddenColumns="1" view="pageBreakPreview" topLeftCell="A10">
      <selection activeCell="G17" sqref="G17"/>
      <pageMargins left="0" right="0" top="0" bottom="0" header="0" footer="0"/>
      <pageSetup scale="91" orientation="portrait" r:id="rId20"/>
      <headerFooter alignWithMargins="0">
        <oddFooter>&amp;R&amp;"Book Antiqua,Bold"&amp;10Letter of Discount  / Page &amp;P of &amp;N</oddFooter>
      </headerFooter>
    </customSheetView>
    <customSheetView guid="{46540FCC-B3D3-4B78-83F0-FC22789024F6}" scale="79" showPageBreaks="1" zeroValues="0" printArea="1" hiddenRows="1" hiddenColumns="1" view="pageBreakPreview" topLeftCell="A10">
      <selection activeCell="G19" sqref="G19"/>
      <pageMargins left="0" right="0" top="0" bottom="0" header="0" footer="0"/>
      <pageSetup scale="86" orientation="portrait" r:id="rId21"/>
      <headerFooter alignWithMargins="0">
        <oddFooter>&amp;R&amp;"Book Antiqua,Bold"&amp;10Letter of Discount  / Page &amp;P of &amp;N</oddFooter>
      </headerFooter>
    </customSheetView>
  </customSheetViews>
  <mergeCells count="21">
    <mergeCell ref="A1:G1"/>
    <mergeCell ref="C12:G12"/>
    <mergeCell ref="A16:G16"/>
    <mergeCell ref="A4:G4"/>
    <mergeCell ref="F33:G33"/>
    <mergeCell ref="B20:G20"/>
    <mergeCell ref="C21:G21"/>
    <mergeCell ref="B22:G22"/>
    <mergeCell ref="A27:G27"/>
    <mergeCell ref="B18:G18"/>
    <mergeCell ref="A13:G13"/>
    <mergeCell ref="A14:G14"/>
    <mergeCell ref="F34:G34"/>
    <mergeCell ref="C17:F17"/>
    <mergeCell ref="C19:F19"/>
    <mergeCell ref="B23:G23"/>
    <mergeCell ref="A6:C6"/>
    <mergeCell ref="A7:C7"/>
    <mergeCell ref="A8:C8"/>
    <mergeCell ref="A9:C9"/>
    <mergeCell ref="A10:C10"/>
  </mergeCells>
  <phoneticPr fontId="3" type="noConversion"/>
  <dataValidations count="2">
    <dataValidation type="decimal" allowBlank="1" showInputMessage="1" showErrorMessage="1" error="Enter in percent only." sqref="G19" xr:uid="{00000000-0002-0000-0A00-000000000000}">
      <formula1>0</formula1>
      <formula2>1</formula2>
    </dataValidation>
    <dataValidation type="whole" operator="greaterThanOrEqual" allowBlank="1" showInputMessage="1" showErrorMessage="1" error="Enter numeric figure without decimal only" sqref="G17" xr:uid="{00000000-0002-0000-0A00-000001000000}">
      <formula1>0</formula1>
    </dataValidation>
  </dataValidations>
  <pageMargins left="0.72" right="0.49" top="0.62" bottom="0.52" header="0.32" footer="0.27"/>
  <pageSetup scale="86" orientation="portrait" r:id="rId22"/>
  <headerFooter alignWithMargins="0">
    <oddFooter>&amp;R&amp;"Book Antiqua,Bold"&amp;10Letter of Discount  / Page &amp;P of &amp;N</oddFooter>
  </headerFooter>
  <drawing r:id="rId2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6"/>
  <dimension ref="A1:AP65"/>
  <sheetViews>
    <sheetView showZeros="0" view="pageBreakPreview" topLeftCell="A13" zoomScale="82" zoomScaleNormal="82" zoomScaleSheetLayoutView="82" workbookViewId="0">
      <selection activeCell="F42" sqref="F42"/>
    </sheetView>
  </sheetViews>
  <sheetFormatPr defaultColWidth="8" defaultRowHeight="16.5"/>
  <cols>
    <col min="1" max="1" width="9.375" style="73" customWidth="1"/>
    <col min="2" max="2" width="10.75" style="76" customWidth="1"/>
    <col min="3" max="3" width="16.625" style="73" customWidth="1"/>
    <col min="4" max="4" width="20.75" style="73" customWidth="1"/>
    <col min="5" max="5" width="14.375" style="73" customWidth="1"/>
    <col min="6" max="6" width="30.75" style="70" customWidth="1"/>
    <col min="7" max="8" width="8" style="70" customWidth="1"/>
    <col min="9" max="25" width="8" style="71" customWidth="1"/>
    <col min="26" max="28" width="8" style="186" hidden="1" customWidth="1"/>
    <col min="29" max="29" width="17.5" style="186" hidden="1" customWidth="1"/>
    <col min="30" max="30" width="12.125" style="186" hidden="1" customWidth="1"/>
    <col min="31" max="31" width="8" style="135" customWidth="1"/>
    <col min="32" max="32" width="8" style="136" customWidth="1"/>
    <col min="33" max="33" width="12" style="136" customWidth="1"/>
    <col min="34" max="34" width="8" style="135" hidden="1" customWidth="1"/>
    <col min="35" max="36" width="8" style="135" customWidth="1"/>
    <col min="37" max="37" width="9.125" style="135" customWidth="1"/>
    <col min="38" max="42" width="8" style="135" customWidth="1"/>
    <col min="43" max="16384" width="8" style="71"/>
  </cols>
  <sheetData>
    <row r="1" spans="1:37">
      <c r="A1" s="386" t="str">
        <f>Cover!B3</f>
        <v xml:space="preserve">Spec. Ref. No.:WR-I/C&amp;M/VRL/NIT-247/I-3815-2024/RFX-5002004081    </v>
      </c>
      <c r="B1" s="68"/>
      <c r="C1" s="69"/>
      <c r="D1" s="69"/>
      <c r="E1" s="69"/>
      <c r="F1" s="79" t="s">
        <v>177</v>
      </c>
      <c r="Z1" s="186">
        <f>'Names of Bidder'!D6</f>
        <v>0</v>
      </c>
      <c r="AF1" s="136">
        <v>1</v>
      </c>
      <c r="AG1" s="136" t="s">
        <v>178</v>
      </c>
      <c r="AJ1" s="136">
        <v>1</v>
      </c>
      <c r="AK1" s="135" t="s">
        <v>179</v>
      </c>
    </row>
    <row r="2" spans="1:37">
      <c r="B2" s="73"/>
      <c r="F2" s="73"/>
      <c r="Z2" s="186" t="e">
        <f>'Names of Bidder'!AA6</f>
        <v>#REF!</v>
      </c>
      <c r="AF2" s="136">
        <v>2</v>
      </c>
      <c r="AG2" s="136" t="s">
        <v>180</v>
      </c>
      <c r="AJ2" s="136">
        <v>2</v>
      </c>
      <c r="AK2" s="135" t="s">
        <v>181</v>
      </c>
    </row>
    <row r="3" spans="1:37" ht="15">
      <c r="A3" s="595" t="s">
        <v>182</v>
      </c>
      <c r="B3" s="595"/>
      <c r="C3" s="595"/>
      <c r="D3" s="595"/>
      <c r="E3" s="595"/>
      <c r="F3" s="595"/>
      <c r="AF3" s="136">
        <v>3</v>
      </c>
      <c r="AG3" s="136" t="s">
        <v>183</v>
      </c>
      <c r="AJ3" s="136">
        <v>3</v>
      </c>
      <c r="AK3" s="135" t="s">
        <v>184</v>
      </c>
    </row>
    <row r="4" spans="1:37" ht="15">
      <c r="A4" s="72"/>
      <c r="B4" s="72"/>
      <c r="C4" s="72"/>
      <c r="D4" s="72"/>
      <c r="E4" s="72"/>
      <c r="F4" s="72"/>
      <c r="AF4" s="136">
        <v>4</v>
      </c>
      <c r="AG4" s="136" t="s">
        <v>185</v>
      </c>
      <c r="AJ4" s="136">
        <v>4</v>
      </c>
      <c r="AK4" s="135" t="s">
        <v>186</v>
      </c>
    </row>
    <row r="5" spans="1:37">
      <c r="A5" s="76" t="s">
        <v>187</v>
      </c>
      <c r="C5" s="596"/>
      <c r="D5" s="597"/>
      <c r="E5" s="597"/>
      <c r="F5" s="597"/>
      <c r="AF5" s="136">
        <v>5</v>
      </c>
      <c r="AG5" s="136" t="s">
        <v>185</v>
      </c>
      <c r="AJ5" s="136">
        <v>5</v>
      </c>
      <c r="AK5" s="135" t="s">
        <v>188</v>
      </c>
    </row>
    <row r="6" spans="1:37">
      <c r="A6" s="76" t="s">
        <v>189</v>
      </c>
      <c r="B6" s="598" t="e">
        <f>'  Sch-1'!#REF!</f>
        <v>#REF!</v>
      </c>
      <c r="C6" s="598"/>
      <c r="F6" s="73"/>
      <c r="AF6" s="136">
        <v>6</v>
      </c>
      <c r="AG6" s="136" t="s">
        <v>185</v>
      </c>
      <c r="AH6" s="137" t="e">
        <f>DAY(B6)</f>
        <v>#REF!</v>
      </c>
      <c r="AJ6" s="136">
        <v>6</v>
      </c>
      <c r="AK6" s="135" t="s">
        <v>190</v>
      </c>
    </row>
    <row r="7" spans="1:37">
      <c r="A7" s="76"/>
      <c r="B7" s="80"/>
      <c r="C7" s="80"/>
      <c r="F7" s="73"/>
      <c r="AF7" s="136">
        <v>7</v>
      </c>
      <c r="AG7" s="136" t="s">
        <v>185</v>
      </c>
      <c r="AH7" s="137" t="e">
        <f>MONTH(B6)</f>
        <v>#REF!</v>
      </c>
      <c r="AJ7" s="136">
        <v>7</v>
      </c>
      <c r="AK7" s="135" t="s">
        <v>191</v>
      </c>
    </row>
    <row r="8" spans="1:37">
      <c r="A8" s="75" t="str">
        <f>'  Sch-1'!F6</f>
        <v>To:</v>
      </c>
      <c r="B8" s="74"/>
      <c r="F8" s="77"/>
      <c r="AF8" s="136">
        <v>8</v>
      </c>
      <c r="AG8" s="136" t="s">
        <v>185</v>
      </c>
      <c r="AH8" s="137" t="e">
        <f>LOOKUP(AH7,AJ1:AJ12,AK1:AK12)</f>
        <v>#REF!</v>
      </c>
      <c r="AJ8" s="136">
        <v>8</v>
      </c>
      <c r="AK8" s="135" t="s">
        <v>192</v>
      </c>
    </row>
    <row r="9" spans="1:37">
      <c r="A9" s="565" t="s">
        <v>33</v>
      </c>
      <c r="B9" s="565"/>
      <c r="C9" s="565"/>
      <c r="F9" s="77"/>
      <c r="AF9" s="136">
        <v>9</v>
      </c>
      <c r="AG9" s="136" t="s">
        <v>185</v>
      </c>
      <c r="AH9" s="137" t="e">
        <f>YEAR(B6)</f>
        <v>#REF!</v>
      </c>
      <c r="AJ9" s="136">
        <v>9</v>
      </c>
      <c r="AK9" s="135" t="s">
        <v>193</v>
      </c>
    </row>
    <row r="10" spans="1:37">
      <c r="A10" s="565" t="s">
        <v>35</v>
      </c>
      <c r="B10" s="565"/>
      <c r="C10" s="565"/>
      <c r="F10" s="77"/>
      <c r="AF10" s="136">
        <v>10</v>
      </c>
      <c r="AG10" s="136" t="s">
        <v>185</v>
      </c>
      <c r="AJ10" s="136">
        <v>10</v>
      </c>
      <c r="AK10" s="135" t="s">
        <v>194</v>
      </c>
    </row>
    <row r="11" spans="1:37">
      <c r="A11" s="565" t="str">
        <f>'  Sch-1'!F9</f>
        <v>Sampriti Nagar, Nari Ring Road</v>
      </c>
      <c r="B11" s="565"/>
      <c r="C11" s="565"/>
      <c r="F11" s="77"/>
      <c r="AF11" s="136">
        <v>11</v>
      </c>
      <c r="AG11" s="136" t="s">
        <v>185</v>
      </c>
      <c r="AJ11" s="136">
        <v>11</v>
      </c>
      <c r="AK11" s="135" t="s">
        <v>195</v>
      </c>
    </row>
    <row r="12" spans="1:37">
      <c r="A12" s="565" t="str">
        <f>'  Sch-1'!F10</f>
        <v>PO: Uppalwadi, Nagpur (MS) -440026</v>
      </c>
      <c r="B12" s="565"/>
      <c r="C12" s="565"/>
      <c r="F12" s="77"/>
      <c r="AF12" s="136">
        <v>12</v>
      </c>
      <c r="AG12" s="136" t="s">
        <v>185</v>
      </c>
      <c r="AJ12" s="136">
        <v>12</v>
      </c>
      <c r="AK12" s="135" t="s">
        <v>196</v>
      </c>
    </row>
    <row r="13" spans="1:37">
      <c r="A13" s="565">
        <f>'  Sch-1'!F11</f>
        <v>0</v>
      </c>
      <c r="B13" s="565"/>
      <c r="C13" s="565"/>
      <c r="F13" s="77"/>
      <c r="AF13" s="136">
        <v>13</v>
      </c>
      <c r="AG13" s="136" t="s">
        <v>185</v>
      </c>
    </row>
    <row r="14" spans="1:37" ht="49.5" customHeight="1">
      <c r="A14" s="76"/>
      <c r="F14" s="77"/>
      <c r="AF14" s="136">
        <v>14</v>
      </c>
      <c r="AG14" s="136" t="s">
        <v>185</v>
      </c>
    </row>
    <row r="15" spans="1:37" ht="61.5" customHeight="1">
      <c r="A15" s="81" t="s">
        <v>197</v>
      </c>
      <c r="B15" s="88"/>
      <c r="C15" s="599" t="str">
        <f>Cover!B2</f>
        <v>Making Temporary Bye-pass Arrangement for HT (33 kV / 11 kV) LT (415 V) lines crossings during stringing of 765 kV Navsari – Padghe D/C line</v>
      </c>
      <c r="D15" s="599"/>
      <c r="E15" s="599"/>
      <c r="F15" s="599"/>
      <c r="U15" s="186"/>
      <c r="V15" s="186"/>
      <c r="W15" s="186"/>
      <c r="X15" s="186"/>
      <c r="Y15" s="186"/>
      <c r="AE15" s="186"/>
      <c r="AF15" s="136">
        <v>15</v>
      </c>
      <c r="AG15" s="136" t="s">
        <v>185</v>
      </c>
    </row>
    <row r="16" spans="1:37" ht="33" customHeight="1">
      <c r="A16" s="73" t="s">
        <v>198</v>
      </c>
      <c r="B16" s="73"/>
      <c r="C16" s="77"/>
      <c r="D16" s="77"/>
      <c r="E16" s="77"/>
      <c r="F16" s="77"/>
      <c r="U16" s="186"/>
      <c r="V16" s="186"/>
      <c r="W16" s="186"/>
      <c r="X16" s="186"/>
      <c r="Y16" s="194"/>
      <c r="AE16" s="186"/>
      <c r="AF16" s="136">
        <v>16</v>
      </c>
      <c r="AG16" s="136" t="s">
        <v>185</v>
      </c>
    </row>
    <row r="17" spans="1:42" ht="144" customHeight="1">
      <c r="A17" s="88">
        <v>1</v>
      </c>
      <c r="B17" s="586" t="str">
        <f>Z17&amp;C15&amp;" "&amp;AA17&amp;AC17&amp;AD17&amp;AB17</f>
        <v>In continuation of First Envelope of our Bid, we hereby submit the Second Envelope of the Bid, both of which shall be read together and in conjunction with each other, and shall be construed as an integral part of our Bid. Accordingly, we the undersigned, offer to  execute the work of  Making Temporary Bye-pass Arrangement for HT (33 kV / 11 kV) LT (415 V) lines crossings during stringing of 765 kV Navsari – Padghe D/C line under the above-named package in full conformity with the said Bidding Documents for the sum of Rs. 0 (Rupees          only) or such other sums as may be determined in accordance with the terms and conditions of the Bidding Documents.</v>
      </c>
      <c r="C17" s="586"/>
      <c r="D17" s="586"/>
      <c r="E17" s="586"/>
      <c r="F17" s="586"/>
      <c r="U17" s="186"/>
      <c r="V17" s="186"/>
      <c r="W17" s="186"/>
      <c r="X17" s="186"/>
      <c r="Y17" s="194"/>
      <c r="Z17" s="222" t="s">
        <v>199</v>
      </c>
      <c r="AA17" s="222" t="s">
        <v>200</v>
      </c>
      <c r="AB17" s="223" t="s">
        <v>201</v>
      </c>
      <c r="AC17" s="224">
        <f>ROUND('Sch-5 After Discount'!D29,0)</f>
        <v>0</v>
      </c>
      <c r="AD17" s="225" t="str">
        <f>" (" &amp; 'N-W'!A8 &amp; ")"</f>
        <v xml:space="preserve"> (Rupees          only)</v>
      </c>
      <c r="AE17" s="186"/>
      <c r="AF17" s="136">
        <v>17</v>
      </c>
      <c r="AG17" s="136" t="s">
        <v>185</v>
      </c>
    </row>
    <row r="18" spans="1:42" ht="43.5" customHeight="1">
      <c r="B18" s="592" t="s">
        <v>202</v>
      </c>
      <c r="C18" s="592"/>
      <c r="D18" s="592"/>
      <c r="E18" s="592"/>
      <c r="F18" s="592"/>
      <c r="AF18" s="136">
        <v>18</v>
      </c>
      <c r="AG18" s="136" t="s">
        <v>185</v>
      </c>
    </row>
    <row r="19" spans="1:42" s="70" customFormat="1" ht="33" customHeight="1">
      <c r="A19" s="89">
        <v>2</v>
      </c>
      <c r="B19" s="589" t="s">
        <v>203</v>
      </c>
      <c r="C19" s="589"/>
      <c r="D19" s="589"/>
      <c r="E19" s="589"/>
      <c r="F19" s="589"/>
      <c r="Z19" s="226"/>
      <c r="AA19" s="226"/>
      <c r="AB19" s="226"/>
      <c r="AC19" s="226"/>
      <c r="AD19" s="226"/>
      <c r="AE19" s="138"/>
      <c r="AF19" s="136">
        <v>19</v>
      </c>
      <c r="AG19" s="136" t="s">
        <v>185</v>
      </c>
      <c r="AH19" s="138"/>
      <c r="AI19" s="138"/>
      <c r="AJ19" s="138"/>
      <c r="AK19" s="138"/>
      <c r="AL19" s="138"/>
      <c r="AM19" s="138"/>
      <c r="AN19" s="138"/>
      <c r="AO19" s="138"/>
      <c r="AP19" s="138"/>
    </row>
    <row r="20" spans="1:42" ht="45" customHeight="1">
      <c r="A20" s="88">
        <v>2.1</v>
      </c>
      <c r="B20" s="586" t="s">
        <v>204</v>
      </c>
      <c r="C20" s="586"/>
      <c r="D20" s="586"/>
      <c r="E20" s="586"/>
      <c r="F20" s="586"/>
      <c r="AF20" s="136">
        <v>20</v>
      </c>
      <c r="AG20" s="136" t="s">
        <v>185</v>
      </c>
    </row>
    <row r="21" spans="1:42" ht="29.25" customHeight="1">
      <c r="B21" s="581" t="s">
        <v>205</v>
      </c>
      <c r="C21" s="581"/>
      <c r="D21" s="593" t="s">
        <v>206</v>
      </c>
      <c r="E21" s="594"/>
      <c r="F21" s="594"/>
      <c r="AF21" s="136">
        <v>21</v>
      </c>
      <c r="AG21" s="136" t="s">
        <v>178</v>
      </c>
    </row>
    <row r="22" spans="1:42" ht="30" customHeight="1">
      <c r="B22" s="581" t="s">
        <v>207</v>
      </c>
      <c r="C22" s="581"/>
      <c r="D22" s="590" t="s">
        <v>208</v>
      </c>
      <c r="E22" s="591"/>
      <c r="F22" s="591"/>
    </row>
    <row r="23" spans="1:42" ht="21.75" customHeight="1">
      <c r="B23" s="178" t="s">
        <v>209</v>
      </c>
      <c r="C23" s="81"/>
      <c r="D23" s="588" t="s">
        <v>210</v>
      </c>
      <c r="E23" s="588"/>
      <c r="F23" s="588"/>
    </row>
    <row r="24" spans="1:42" ht="24" customHeight="1">
      <c r="B24" s="581" t="s">
        <v>211</v>
      </c>
      <c r="C24" s="581"/>
      <c r="D24" s="179" t="s">
        <v>212</v>
      </c>
      <c r="E24" s="237"/>
      <c r="F24" s="237"/>
      <c r="H24" s="124"/>
    </row>
    <row r="25" spans="1:42" ht="21" customHeight="1">
      <c r="B25" s="236" t="s">
        <v>213</v>
      </c>
      <c r="C25" s="236"/>
      <c r="D25" s="179" t="s">
        <v>214</v>
      </c>
      <c r="E25" s="237"/>
      <c r="F25" s="237"/>
      <c r="H25" s="124"/>
    </row>
    <row r="26" spans="1:42">
      <c r="B26" s="236"/>
      <c r="C26" s="236"/>
      <c r="D26" s="179"/>
      <c r="E26" s="237"/>
      <c r="F26" s="237"/>
      <c r="H26" s="124"/>
    </row>
    <row r="27" spans="1:42" ht="104.25" customHeight="1">
      <c r="A27" s="90">
        <v>2.2000000000000002</v>
      </c>
      <c r="B27" s="586" t="s">
        <v>215</v>
      </c>
      <c r="C27" s="586"/>
      <c r="D27" s="586"/>
      <c r="E27" s="586"/>
      <c r="F27" s="586"/>
      <c r="AF27" s="136">
        <v>28</v>
      </c>
      <c r="AG27" s="136" t="s">
        <v>185</v>
      </c>
    </row>
    <row r="28" spans="1:42" ht="65.25" customHeight="1">
      <c r="A28" s="90">
        <v>2.2999999999999998</v>
      </c>
      <c r="B28" s="586" t="s">
        <v>216</v>
      </c>
      <c r="C28" s="586"/>
      <c r="D28" s="586"/>
      <c r="E28" s="586"/>
      <c r="F28" s="586"/>
      <c r="AF28" s="136">
        <v>29</v>
      </c>
      <c r="AG28" s="136" t="s">
        <v>185</v>
      </c>
    </row>
    <row r="29" spans="1:42" ht="139.5" customHeight="1">
      <c r="A29" s="90">
        <v>2.4</v>
      </c>
      <c r="B29" s="586" t="s">
        <v>217</v>
      </c>
      <c r="C29" s="586"/>
      <c r="D29" s="586"/>
      <c r="E29" s="586"/>
      <c r="F29" s="586"/>
      <c r="AF29" s="136">
        <v>30</v>
      </c>
      <c r="AG29" s="136" t="s">
        <v>185</v>
      </c>
    </row>
    <row r="30" spans="1:42" ht="72" customHeight="1">
      <c r="A30" s="90">
        <v>2.5</v>
      </c>
      <c r="B30" s="586" t="s">
        <v>218</v>
      </c>
      <c r="C30" s="586"/>
      <c r="D30" s="586"/>
      <c r="E30" s="586"/>
      <c r="F30" s="586"/>
      <c r="AF30" s="136">
        <v>31</v>
      </c>
      <c r="AG30" s="136" t="s">
        <v>178</v>
      </c>
    </row>
    <row r="31" spans="1:42" ht="117" customHeight="1">
      <c r="A31" s="88">
        <v>3</v>
      </c>
      <c r="B31" s="586" t="s">
        <v>219</v>
      </c>
      <c r="C31" s="586"/>
      <c r="D31" s="586"/>
      <c r="E31" s="586"/>
      <c r="F31" s="586"/>
    </row>
    <row r="32" spans="1:42" ht="21" customHeight="1">
      <c r="B32" s="27" t="e">
        <f>"Dated this " &amp; AH6 &amp; LOOKUP(AH6,AF1:AF30,AG1:AG30) &amp; " day of " &amp; AH8 &amp; " " &amp;AH9</f>
        <v>#REF!</v>
      </c>
      <c r="C32" s="27"/>
      <c r="D32" s="27"/>
      <c r="E32" s="82"/>
      <c r="F32" s="82"/>
    </row>
    <row r="33" spans="1:42" ht="21" customHeight="1">
      <c r="B33" s="27" t="s">
        <v>168</v>
      </c>
      <c r="C33" s="53"/>
      <c r="D33" s="60"/>
      <c r="E33" s="60"/>
      <c r="F33" s="60"/>
    </row>
    <row r="34" spans="1:42" ht="21" customHeight="1">
      <c r="B34" s="83"/>
      <c r="C34" s="60"/>
      <c r="D34" s="60"/>
      <c r="E34" s="27"/>
      <c r="F34" s="66" t="s">
        <v>172</v>
      </c>
    </row>
    <row r="35" spans="1:42" ht="21" customHeight="1">
      <c r="B35" s="83"/>
      <c r="C35" s="60"/>
      <c r="D35" s="27"/>
      <c r="E35" s="27"/>
      <c r="F35" s="66" t="str">
        <f>"For and on behalf of " &amp; '  Sch-1'!C8</f>
        <v xml:space="preserve">For and on behalf of </v>
      </c>
    </row>
    <row r="36" spans="1:42" ht="24.95" customHeight="1">
      <c r="A36" s="71"/>
      <c r="B36" s="71"/>
      <c r="C36" s="85"/>
      <c r="D36" s="71"/>
      <c r="E36" s="78"/>
      <c r="F36" s="76"/>
    </row>
    <row r="37" spans="1:42" ht="24.95" customHeight="1">
      <c r="A37" s="97" t="s">
        <v>173</v>
      </c>
      <c r="B37" s="587">
        <f>'Names of Bidder'!D23</f>
        <v>0</v>
      </c>
      <c r="C37" s="587"/>
      <c r="D37" s="186"/>
      <c r="E37" s="78" t="s">
        <v>174</v>
      </c>
      <c r="F37" s="86">
        <f>'Names of Bidder'!D18</f>
        <v>0</v>
      </c>
    </row>
    <row r="38" spans="1:42" ht="24.95" customHeight="1">
      <c r="A38" s="97" t="s">
        <v>175</v>
      </c>
      <c r="B38" s="86">
        <f>'Names of Bidder'!D24</f>
        <v>0</v>
      </c>
      <c r="C38" s="87"/>
      <c r="D38" s="186"/>
      <c r="E38" s="78" t="s">
        <v>176</v>
      </c>
      <c r="F38" s="86">
        <f>'Names of Bidder'!D19</f>
        <v>0</v>
      </c>
    </row>
    <row r="39" spans="1:42" ht="24.95" customHeight="1">
      <c r="B39" s="73"/>
      <c r="D39" s="71"/>
      <c r="E39" s="78"/>
      <c r="F39" s="73"/>
    </row>
    <row r="40" spans="1:42" s="70" customFormat="1" ht="33" customHeight="1">
      <c r="A40" s="92" t="s">
        <v>220</v>
      </c>
      <c r="B40" s="93"/>
      <c r="C40" s="94"/>
      <c r="D40" s="27"/>
      <c r="E40" s="66"/>
      <c r="F40" s="95"/>
      <c r="H40" s="91"/>
      <c r="Z40" s="226"/>
      <c r="AA40" s="226"/>
      <c r="AB40" s="226"/>
      <c r="AC40" s="226"/>
      <c r="AD40" s="226"/>
      <c r="AE40" s="138"/>
      <c r="AF40" s="136"/>
      <c r="AG40" s="136"/>
      <c r="AH40" s="138"/>
      <c r="AI40" s="138"/>
      <c r="AJ40" s="138"/>
      <c r="AK40" s="138"/>
      <c r="AL40" s="138"/>
      <c r="AM40" s="138"/>
      <c r="AN40" s="138"/>
      <c r="AO40" s="138"/>
      <c r="AP40" s="138"/>
    </row>
    <row r="41" spans="1:42" s="70" customFormat="1" ht="33" customHeight="1">
      <c r="A41" s="583" t="s">
        <v>221</v>
      </c>
      <c r="B41" s="583"/>
      <c r="C41" s="583"/>
      <c r="D41" s="110"/>
      <c r="E41" s="110"/>
      <c r="F41" s="110"/>
      <c r="H41" s="91"/>
      <c r="Z41" s="226"/>
      <c r="AA41" s="226"/>
      <c r="AB41" s="226"/>
      <c r="AC41" s="226"/>
      <c r="AD41" s="226"/>
      <c r="AE41" s="138"/>
      <c r="AF41" s="136"/>
      <c r="AG41" s="136"/>
      <c r="AH41" s="138"/>
      <c r="AI41" s="138"/>
      <c r="AJ41" s="138"/>
      <c r="AK41" s="138"/>
      <c r="AL41" s="138"/>
      <c r="AM41" s="138"/>
      <c r="AN41" s="138"/>
      <c r="AO41" s="138"/>
      <c r="AP41" s="138"/>
    </row>
    <row r="42" spans="1:42" s="70" customFormat="1" ht="33" customHeight="1">
      <c r="A42" s="584"/>
      <c r="B42" s="584"/>
      <c r="C42" s="584"/>
      <c r="D42" s="110"/>
      <c r="E42" s="110"/>
      <c r="F42" s="110"/>
      <c r="H42" s="91"/>
      <c r="Z42" s="226"/>
      <c r="AA42" s="226"/>
      <c r="AB42" s="226"/>
      <c r="AC42" s="226"/>
      <c r="AD42" s="226"/>
      <c r="AE42" s="138"/>
      <c r="AF42" s="136"/>
      <c r="AG42" s="136"/>
      <c r="AH42" s="138"/>
      <c r="AI42" s="138"/>
      <c r="AJ42" s="138"/>
      <c r="AK42" s="138"/>
      <c r="AL42" s="138"/>
      <c r="AM42" s="138"/>
      <c r="AN42" s="138"/>
      <c r="AO42" s="138"/>
      <c r="AP42" s="138"/>
    </row>
    <row r="43" spans="1:42" s="70" customFormat="1" ht="33" customHeight="1">
      <c r="A43" s="582"/>
      <c r="B43" s="582"/>
      <c r="C43" s="582"/>
      <c r="D43" s="110"/>
      <c r="E43" s="110"/>
      <c r="F43" s="110"/>
      <c r="H43" s="91"/>
      <c r="Z43" s="226"/>
      <c r="AA43" s="226"/>
      <c r="AB43" s="226"/>
      <c r="AC43" s="226"/>
      <c r="AD43" s="226"/>
      <c r="AE43" s="138"/>
      <c r="AF43" s="136"/>
      <c r="AG43" s="136"/>
      <c r="AH43" s="138"/>
      <c r="AI43" s="138"/>
      <c r="AJ43" s="138"/>
      <c r="AK43" s="138"/>
      <c r="AL43" s="138"/>
      <c r="AM43" s="138"/>
      <c r="AN43" s="138"/>
      <c r="AO43" s="138"/>
      <c r="AP43" s="138"/>
    </row>
    <row r="44" spans="1:42" s="70" customFormat="1" ht="21.75" customHeight="1">
      <c r="A44" s="585" t="s">
        <v>222</v>
      </c>
      <c r="B44" s="585"/>
      <c r="C44" s="585"/>
      <c r="D44" s="110"/>
      <c r="E44" s="110"/>
      <c r="F44" s="110"/>
      <c r="H44" s="91"/>
      <c r="Z44" s="226"/>
      <c r="AA44" s="226"/>
      <c r="AB44" s="226"/>
      <c r="AC44" s="226"/>
      <c r="AD44" s="226"/>
      <c r="AE44" s="138"/>
      <c r="AF44" s="136"/>
      <c r="AG44" s="136"/>
      <c r="AH44" s="138"/>
      <c r="AI44" s="138"/>
      <c r="AJ44" s="138"/>
      <c r="AK44" s="138"/>
      <c r="AL44" s="138"/>
      <c r="AM44" s="138"/>
      <c r="AN44" s="138"/>
      <c r="AO44" s="138"/>
      <c r="AP44" s="138"/>
    </row>
    <row r="45" spans="1:42" s="70" customFormat="1" ht="21.75" customHeight="1">
      <c r="A45" s="585" t="s">
        <v>223</v>
      </c>
      <c r="B45" s="585"/>
      <c r="C45" s="585"/>
      <c r="D45" s="110"/>
      <c r="E45" s="110"/>
      <c r="F45" s="110"/>
      <c r="H45" s="91"/>
      <c r="Z45" s="226"/>
      <c r="AA45" s="226"/>
      <c r="AB45" s="226"/>
      <c r="AC45" s="226"/>
      <c r="AD45" s="226"/>
      <c r="AE45" s="138"/>
      <c r="AF45" s="136"/>
      <c r="AG45" s="136"/>
      <c r="AH45" s="138"/>
      <c r="AI45" s="138"/>
      <c r="AJ45" s="138"/>
      <c r="AK45" s="138"/>
      <c r="AL45" s="138"/>
      <c r="AM45" s="138"/>
      <c r="AN45" s="138"/>
      <c r="AO45" s="138"/>
      <c r="AP45" s="138"/>
    </row>
    <row r="46" spans="1:42" s="70" customFormat="1" ht="21.75" customHeight="1">
      <c r="A46" s="585" t="s">
        <v>224</v>
      </c>
      <c r="B46" s="585"/>
      <c r="C46" s="585"/>
      <c r="D46" s="110"/>
      <c r="E46" s="110"/>
      <c r="F46" s="110"/>
      <c r="H46" s="91"/>
      <c r="Z46" s="226"/>
      <c r="AA46" s="226"/>
      <c r="AB46" s="226"/>
      <c r="AC46" s="226"/>
      <c r="AD46" s="226"/>
      <c r="AE46" s="138"/>
      <c r="AF46" s="136"/>
      <c r="AG46" s="136"/>
      <c r="AH46" s="138"/>
      <c r="AI46" s="138"/>
      <c r="AJ46" s="138"/>
      <c r="AK46" s="138"/>
      <c r="AL46" s="138"/>
      <c r="AM46" s="138"/>
      <c r="AN46" s="138"/>
      <c r="AO46" s="138"/>
      <c r="AP46" s="138"/>
    </row>
    <row r="47" spans="1:42" s="70" customFormat="1" ht="21.75" customHeight="1">
      <c r="A47" s="583" t="s">
        <v>225</v>
      </c>
      <c r="B47" s="583"/>
      <c r="C47" s="583"/>
      <c r="D47" s="110"/>
      <c r="E47" s="110"/>
      <c r="F47" s="110"/>
      <c r="H47" s="91"/>
      <c r="Z47" s="226"/>
      <c r="AA47" s="226"/>
      <c r="AB47" s="226"/>
      <c r="AC47" s="226"/>
      <c r="AD47" s="226"/>
      <c r="AE47" s="138"/>
      <c r="AF47" s="136"/>
      <c r="AG47" s="136"/>
      <c r="AH47" s="138"/>
      <c r="AI47" s="138"/>
      <c r="AJ47" s="138"/>
      <c r="AK47" s="138"/>
      <c r="AL47" s="138"/>
      <c r="AM47" s="138"/>
      <c r="AN47" s="138"/>
      <c r="AO47" s="138"/>
      <c r="AP47" s="138"/>
    </row>
    <row r="48" spans="1:42" s="70" customFormat="1" ht="33" customHeight="1">
      <c r="A48" s="584"/>
      <c r="B48" s="584"/>
      <c r="C48" s="584"/>
      <c r="D48" s="110"/>
      <c r="E48" s="110"/>
      <c r="F48" s="110"/>
      <c r="H48" s="91"/>
      <c r="Z48" s="226"/>
      <c r="AA48" s="226"/>
      <c r="AB48" s="226"/>
      <c r="AC48" s="226"/>
      <c r="AD48" s="226"/>
      <c r="AE48" s="138"/>
      <c r="AF48" s="136"/>
      <c r="AG48" s="136"/>
      <c r="AH48" s="138"/>
      <c r="AI48" s="138"/>
      <c r="AJ48" s="138"/>
      <c r="AK48" s="138"/>
      <c r="AL48" s="138"/>
      <c r="AM48" s="138"/>
      <c r="AN48" s="138"/>
      <c r="AO48" s="138"/>
      <c r="AP48" s="138"/>
    </row>
    <row r="49" spans="1:42" s="70" customFormat="1" ht="33" customHeight="1">
      <c r="A49" s="582"/>
      <c r="B49" s="582"/>
      <c r="C49" s="582"/>
      <c r="D49" s="580"/>
      <c r="E49" s="580"/>
      <c r="F49" s="580"/>
      <c r="H49" s="91"/>
      <c r="Z49" s="226"/>
      <c r="AA49" s="226"/>
      <c r="AB49" s="226"/>
      <c r="AC49" s="226"/>
      <c r="AD49" s="226"/>
      <c r="AE49" s="138"/>
      <c r="AF49" s="136"/>
      <c r="AG49" s="136"/>
      <c r="AH49" s="138"/>
      <c r="AI49" s="138"/>
      <c r="AJ49" s="138"/>
      <c r="AK49" s="138"/>
      <c r="AL49" s="138"/>
      <c r="AM49" s="138"/>
      <c r="AN49" s="138"/>
      <c r="AO49" s="138"/>
      <c r="AP49" s="138"/>
    </row>
    <row r="50" spans="1:42" s="70" customFormat="1" ht="33" customHeight="1">
      <c r="A50" s="92"/>
      <c r="B50" s="92"/>
      <c r="C50" s="92"/>
      <c r="D50" s="96"/>
      <c r="E50" s="96"/>
      <c r="F50" s="96"/>
      <c r="H50" s="91"/>
      <c r="Z50" s="226"/>
      <c r="AA50" s="226"/>
      <c r="AB50" s="226"/>
      <c r="AC50" s="226"/>
      <c r="AD50" s="226"/>
      <c r="AE50" s="138"/>
      <c r="AF50" s="136"/>
      <c r="AG50" s="136"/>
      <c r="AH50" s="138"/>
      <c r="AI50" s="138"/>
      <c r="AJ50" s="138"/>
      <c r="AK50" s="138"/>
      <c r="AL50" s="138"/>
      <c r="AM50" s="138"/>
      <c r="AN50" s="138"/>
      <c r="AO50" s="138"/>
      <c r="AP50" s="138"/>
    </row>
    <row r="51" spans="1:42" s="70" customFormat="1" ht="33" customHeight="1">
      <c r="A51" s="91"/>
      <c r="B51" s="76"/>
      <c r="C51" s="73"/>
      <c r="D51" s="73"/>
      <c r="E51" s="73"/>
      <c r="H51" s="91"/>
      <c r="Z51" s="226"/>
      <c r="AA51" s="226"/>
      <c r="AB51" s="226"/>
      <c r="AC51" s="226"/>
      <c r="AD51" s="226"/>
      <c r="AE51" s="138"/>
      <c r="AF51" s="136"/>
      <c r="AG51" s="136"/>
      <c r="AH51" s="138"/>
      <c r="AI51" s="138"/>
      <c r="AJ51" s="138"/>
      <c r="AK51" s="138"/>
      <c r="AL51" s="138"/>
      <c r="AM51" s="138"/>
      <c r="AN51" s="138"/>
      <c r="AO51" s="138"/>
      <c r="AP51" s="138"/>
    </row>
    <row r="52" spans="1:42" s="70" customFormat="1" ht="33" customHeight="1">
      <c r="A52" s="91"/>
      <c r="B52" s="76"/>
      <c r="C52" s="73"/>
      <c r="D52" s="73"/>
      <c r="E52" s="73"/>
      <c r="H52" s="91"/>
      <c r="Z52" s="226"/>
      <c r="AA52" s="226"/>
      <c r="AB52" s="226"/>
      <c r="AC52" s="226"/>
      <c r="AD52" s="226"/>
      <c r="AE52" s="138"/>
      <c r="AF52" s="136"/>
      <c r="AG52" s="136"/>
      <c r="AH52" s="138"/>
      <c r="AI52" s="138"/>
      <c r="AJ52" s="138"/>
      <c r="AK52" s="138"/>
      <c r="AL52" s="138"/>
      <c r="AM52" s="138"/>
      <c r="AN52" s="138"/>
      <c r="AO52" s="138"/>
      <c r="AP52" s="138"/>
    </row>
    <row r="53" spans="1:42" s="70" customFormat="1" ht="33" customHeight="1">
      <c r="A53" s="91"/>
      <c r="B53" s="76"/>
      <c r="C53" s="73"/>
      <c r="D53" s="73"/>
      <c r="E53" s="73"/>
      <c r="H53" s="91"/>
      <c r="Z53" s="226"/>
      <c r="AA53" s="226"/>
      <c r="AB53" s="226"/>
      <c r="AC53" s="226"/>
      <c r="AD53" s="226"/>
      <c r="AE53" s="138"/>
      <c r="AF53" s="136"/>
      <c r="AG53" s="136"/>
      <c r="AH53" s="138"/>
      <c r="AI53" s="138"/>
      <c r="AJ53" s="138"/>
      <c r="AK53" s="138"/>
      <c r="AL53" s="138"/>
      <c r="AM53" s="138"/>
      <c r="AN53" s="138"/>
      <c r="AO53" s="138"/>
      <c r="AP53" s="138"/>
    </row>
    <row r="54" spans="1:42">
      <c r="A54" s="76"/>
    </row>
    <row r="55" spans="1:42">
      <c r="A55" s="76"/>
    </row>
    <row r="56" spans="1:42">
      <c r="A56" s="76"/>
    </row>
    <row r="57" spans="1:42">
      <c r="A57" s="76"/>
    </row>
    <row r="58" spans="1:42">
      <c r="A58" s="76"/>
    </row>
    <row r="59" spans="1:42">
      <c r="A59" s="76"/>
    </row>
    <row r="60" spans="1:42">
      <c r="A60" s="76"/>
    </row>
    <row r="61" spans="1:42">
      <c r="A61" s="76"/>
    </row>
    <row r="62" spans="1:42">
      <c r="A62" s="76"/>
    </row>
    <row r="63" spans="1:42">
      <c r="A63" s="76"/>
    </row>
    <row r="64" spans="1:42">
      <c r="A64" s="76"/>
    </row>
    <row r="65" spans="1:1">
      <c r="A65" s="76"/>
    </row>
  </sheetData>
  <sheetProtection algorithmName="SHA-512" hashValue="pFCnCKuA5xLW/pF+v7OgGzd6UvDRBYeFAgvZhpV8N50cKYhqa0TS6+WTxCQJVLa3jUqcHxdASiI2q5HRPQd+Zg==" saltValue="pM9zYxX4pCXYK3NNMhKcrg==" spinCount="100000" sheet="1" formatColumns="0" formatRows="0" selectLockedCells="1"/>
  <customSheetViews>
    <customSheetView guid="{7223CF18-41D5-402E-AF86-374F7D598CE0}" scale="82" showPageBreaks="1" zeroValues="0" printArea="1" hiddenColumns="1" view="pageBreakPreview">
      <selection activeCell="F40" sqref="F40"/>
      <rowBreaks count="1" manualBreakCount="1">
        <brk id="26" max="5" man="1"/>
      </rowBreaks>
      <pageMargins left="0" right="0" top="0" bottom="0" header="0" footer="0"/>
      <pageSetup scale="87" orientation="portrait" r:id="rId1"/>
      <headerFooter alignWithMargins="0">
        <oddFooter>&amp;L&amp;8Cons. of parking shed, foundation body &amp; Flag post, Dwarf wall around Transit Camp at 765/400kV Pune (New) GIS SS &amp;R&amp;"Book Antiqua,Bold"&amp;8 2014/NIT-13/PACKAGE-F</oddFooter>
      </headerFooter>
    </customSheetView>
    <customSheetView guid="{46EF7574-FC4D-447A-97EE-255FDB23EB64}" scale="82" showPageBreaks="1" zeroValues="0" printArea="1" hiddenColumns="1" view="pageBreakPreview" topLeftCell="A29">
      <selection activeCell="F40" sqref="F40"/>
      <rowBreaks count="1" manualBreakCount="1">
        <brk id="26" max="5" man="1"/>
      </rowBreaks>
      <pageMargins left="0" right="0" top="0" bottom="0" header="0" footer="0"/>
      <pageSetup scale="87" orientation="portrait" r:id="rId2"/>
      <headerFooter alignWithMargins="0">
        <oddFooter>&amp;L&amp;8Cons. of parking shed, foundation body &amp; Flag post, Dwarf wall around Transit Camp at 765/400kV Pune (New) GIS SS &amp;R&amp;"Book Antiqua,Bold"&amp;8 2014/NIT-13/PACKAGE-F</oddFooter>
      </headerFooter>
    </customSheetView>
    <customSheetView guid="{6BEFB52D-062C-4B4E-917F-003083B91BD4}" showPageBreaks="1" zeroValues="0" printArea="1" hiddenColumns="1" view="pageBreakPreview">
      <selection activeCell="D41" sqref="D41"/>
      <rowBreaks count="1" manualBreakCount="1">
        <brk id="26" max="5" man="1"/>
      </rowBreaks>
      <pageMargins left="0" right="0" top="0" bottom="0" header="0" footer="0"/>
      <pageSetup scale="87" orientation="portrait" r:id="rId3"/>
      <headerFooter alignWithMargins="0">
        <oddFooter>&amp;L&amp;8Cons. of parking shed, foundation body &amp; Flag post, Dwarf wall around Transit Camp at 765/400kV Pune (New) GIS SS &amp;R&amp;"Book Antiqua,Bold"&amp;8 2014/NIT-13/PACKAGE-F</oddFooter>
      </headerFooter>
    </customSheetView>
    <customSheetView guid="{7172B49E-035A-449B-9E72-A42BF7FED7F8}" showPageBreaks="1" zeroValues="0" printArea="1" hiddenColumns="1" view="pageBreakPreview" topLeftCell="A30">
      <selection activeCell="F40" sqref="F40"/>
      <rowBreaks count="1" manualBreakCount="1">
        <brk id="26" max="5" man="1"/>
      </rowBreaks>
      <pageMargins left="0" right="0" top="0" bottom="0" header="0" footer="0"/>
      <pageSetup scale="95" orientation="portrait" r:id="rId4"/>
      <headerFooter alignWithMargins="0">
        <oddFooter>&amp;L&amp;8Cons. of parking shed, foundation body &amp; Flag post, Dwarf wall around Transit Camp at 765/400kV Pune (New) GIS SS &amp;R&amp;"Book Antiqua,Bold"&amp;8 2014/NIT-13/PACKAGE-F</oddFooter>
      </headerFooter>
    </customSheetView>
    <customSheetView guid="{C3C2F6BE-1796-4187-BF38-BACEF6057F57}" showPageBreaks="1" zeroValues="0" printArea="1" hiddenColumns="1" view="pageBreakPreview" topLeftCell="A29">
      <selection activeCell="F40" sqref="F40"/>
      <rowBreaks count="2" manualBreakCount="2">
        <brk id="26" max="5" man="1"/>
        <brk id="43" max="5" man="1"/>
      </rowBreaks>
      <pageMargins left="0" right="0" top="0" bottom="0" header="0" footer="0"/>
      <pageSetup scale="95" orientation="portrait" r:id="rId5"/>
      <headerFooter alignWithMargins="0">
        <oddFooter>&amp;L&amp;8Cons. of parking shed, foundation body &amp; Flag post, Dwarf wall around Transit Camp at 765/400kV Pune (New) GIS SS &amp;R&amp;"Book Antiqua,Bold"&amp;8 2014/NIT-13/PACKAGE-F</oddFooter>
      </headerFooter>
    </customSheetView>
    <customSheetView guid="{72E085EB-9E9F-4AAB-9918-326E22FCD10B}" scale="82" zeroValues="0" hiddenColumns="1">
      <selection activeCell="F40" sqref="F40"/>
      <rowBreaks count="1" manualBreakCount="1">
        <brk id="26" max="5" man="1"/>
      </rowBreaks>
      <pageMargins left="0" right="0" top="0" bottom="0" header="0" footer="0"/>
      <pageSetup scale="95" orientation="portrait" r:id="rId6"/>
      <headerFooter alignWithMargins="0">
        <oddFooter>&amp;L&amp;8Cons. of parking shed, foundation body &amp; Flag post, Dwarf wall around Transit Camp at 765/400kV Pune (New) GIS SS &amp;R&amp;"Book Antiqua,Bold"&amp;8 2014/NIT-13/PACKAGE-F</oddFooter>
      </headerFooter>
    </customSheetView>
    <customSheetView guid="{5E2FF645-A015-403E-863B-BADF6B75C7D1}" scale="82" zeroValues="0" printArea="1" hiddenColumns="1">
      <selection activeCell="C5" sqref="C5:F5"/>
      <rowBreaks count="1" manualBreakCount="1">
        <brk id="26" max="5" man="1"/>
      </rowBreaks>
      <pageMargins left="0" right="0" top="0" bottom="0" header="0" footer="0"/>
      <pageSetup scale="95" orientation="portrait" r:id="rId7"/>
      <headerFooter alignWithMargins="0">
        <oddFooter>&amp;L&amp;8Cons. of parking shed, foundation body &amp; Flag post, Dwarf wall around Transit Camp at 765/400kV Pune (New) GIS SS &amp;R&amp;"Book Antiqua,Bold"&amp;8 2014/NIT-13/PACKAGE-F</oddFooter>
      </headerFooter>
    </customSheetView>
    <customSheetView guid="{25334923-91A5-4F88-9A10-8FA88873EC26}" scale="82" zeroValues="0">
      <selection activeCell="F49" sqref="F49"/>
      <rowBreaks count="1" manualBreakCount="1">
        <brk id="35" max="5" man="1"/>
      </rowBreaks>
      <pageMargins left="0" right="0" top="0" bottom="0" header="0" footer="0"/>
      <pageSetup scale="95" orientation="portrait" r:id="rId8"/>
      <headerFooter alignWithMargins="0">
        <oddFooter>&amp;L&amp;8Cons. of parking shed, foundation body &amp; Flag post, Dwarf wall around Transit Camp at 765/400kV Pune (New) GIS SS &amp;R&amp;"Book Antiqua,Bold"&amp;8 2014/NIT-13/PACKAGE-F</oddFooter>
      </headerFooter>
    </customSheetView>
    <customSheetView guid="{4F47A486-EA66-4D4B-9D65-1ABEAC31AACE}" scale="82" zeroValues="0" hiddenRows="1" hiddenColumns="1" topLeftCell="A26">
      <selection activeCell="D54" sqref="D54"/>
      <rowBreaks count="2" manualBreakCount="2">
        <brk id="32" max="5" man="1"/>
        <brk id="39" max="5" man="1"/>
      </rowBreaks>
      <pageMargins left="0" right="0" top="0" bottom="0" header="0" footer="0"/>
      <pageSetup scale="95" orientation="portrait" r:id="rId9"/>
      <headerFooter alignWithMargins="0">
        <oddFooter>&amp;L&amp;8Cons. of parking shed, foundation body &amp; Flag post, Dwarf wall around Transit Camp at 765/400kV Pune (New) GIS SS &amp;R&amp;"Book Antiqua,Bold"&amp;8 2014/NIT-13/PACKAGE-F</oddFooter>
      </headerFooter>
    </customSheetView>
    <customSheetView guid="{1A26D3B9-AD8D-4AE9-81F5-E0DF795F4658}" zeroValues="0" hiddenRows="1" topLeftCell="A34">
      <selection activeCell="H26" sqref="H26"/>
      <rowBreaks count="2" manualBreakCount="2">
        <brk id="26" max="5" man="1"/>
        <brk id="33" max="5" man="1"/>
      </rowBreaks>
      <pageMargins left="0" right="0" top="0" bottom="0" header="0" footer="0"/>
      <pageSetup scale="95" orientation="portrait" r:id="rId10"/>
      <headerFooter alignWithMargins="0">
        <oddFooter>&amp;L&amp;8Tower Package-P238-TW04, TL associated with Phase-I Generation Project in Orissa (Part-C)&amp;R&amp;"Book Antiqua,Bold"&amp;8Attachment-13 TW04  / Page &amp;P of &amp;N</oddFooter>
      </headerFooter>
    </customSheetView>
    <customSheetView guid="{B0EE7D76-5806-4718-BDAD-3A3EA691E5E4}" showPageBreaks="1" zeroValues="0" printArea="1" hiddenRows="1" view="pageBreakPreview">
      <selection activeCell="C5" sqref="C5:F5"/>
      <rowBreaks count="2" manualBreakCount="2">
        <brk id="25" max="5" man="1"/>
        <brk id="33" max="5" man="1"/>
      </rowBreaks>
      <pageMargins left="0" right="0" top="0" bottom="0" header="0" footer="0"/>
      <pageSetup orientation="portrait" r:id="rId11"/>
      <headerFooter alignWithMargins="0">
        <oddFooter>&amp;L&amp;8Tower Package-P238-TW04, TL associated with Phase-I Generation Project in Orissa (Part-C)&amp;R&amp;"Book Antiqua,Bold"&amp;8Attachment-13 TW04  / Page &amp;P of &amp;N</oddFooter>
      </headerFooter>
    </customSheetView>
    <customSheetView guid="{696D9240-6693-44E8-B9A4-2BFADD101EE2}" zeroValues="0" hiddenRows="1">
      <selection activeCell="C5" sqref="C5:F5"/>
      <pageMargins left="0" right="0" top="0" bottom="0" header="0" footer="0"/>
      <pageSetup orientation="portrait" r:id="rId12"/>
      <headerFooter alignWithMargins="0">
        <oddFooter>&amp;L&amp;8Tower Package-P238-TW04, TL associated with Phase-I Generation Project in Orissa (Part-C)&amp;R&amp;"Book Antiqua,Bold"&amp;8Attachment-13 TW04  / Page &amp;P of &amp;N</oddFooter>
      </headerFooter>
    </customSheetView>
    <customSheetView guid="{58D82F59-8CF6-455F-B9F4-081499FDF243}" showPageBreaks="1" zeroValues="0" printArea="1" hiddenRows="1" view="pageBreakPreview">
      <selection activeCell="C5" sqref="C5:F5"/>
      <rowBreaks count="2" manualBreakCount="2">
        <brk id="25" max="5" man="1"/>
        <brk id="33" max="5" man="1"/>
      </rowBreaks>
      <pageMargins left="0" right="0" top="0" bottom="0" header="0" footer="0"/>
      <pageSetup orientation="portrait" r:id="rId13"/>
      <headerFooter alignWithMargins="0">
        <oddFooter>&amp;L&amp;8Tower Package-P238-TW04, TL associated with Phase-I Generation Project in Orissa (Part-C)&amp;R&amp;"Book Antiqua,Bold"&amp;8Attachment-13 TW04  / Page &amp;P of &amp;N</oddFooter>
      </headerFooter>
    </customSheetView>
    <customSheetView guid="{B1277D53-29D6-4226-81E2-084FB62977B6}" zeroValues="0" hiddenRows="1">
      <selection activeCell="D54" sqref="D54:F54"/>
      <rowBreaks count="2" manualBreakCount="2">
        <brk id="26" max="5" man="1"/>
        <brk id="33" max="5" man="1"/>
      </rowBreaks>
      <pageMargins left="0" right="0" top="0" bottom="0" header="0" footer="0"/>
      <pageSetup scale="95" orientation="portrait" r:id="rId14"/>
      <headerFooter alignWithMargins="0">
        <oddFooter>&amp;L&amp;8Tower Package-P238-TW04, TL associated with Phase-I Generation Project in Orissa (Part-C)&amp;R&amp;"Book Antiqua,Bold"&amp;8Attachment-13 TW04  / Page &amp;P of &amp;N</oddFooter>
      </headerFooter>
    </customSheetView>
    <customSheetView guid="{E95B21C1-D936-4435-AF6F-90CF0B6A7506}" zeroValues="0" hiddenRows="1">
      <selection activeCell="D54" sqref="D54:F54"/>
      <rowBreaks count="2" manualBreakCount="2">
        <brk id="26" max="5" man="1"/>
        <brk id="33" max="5" man="1"/>
      </rowBreaks>
      <pageMargins left="0" right="0" top="0" bottom="0" header="0" footer="0"/>
      <pageSetup scale="95" orientation="portrait" r:id="rId15"/>
      <headerFooter alignWithMargins="0">
        <oddFooter>&amp;L&amp;8Tower Package-P238-TW04, TL associated with Phase-I Generation Project in Orissa (Part-C)&amp;R&amp;"Book Antiqua,Bold"&amp;8Attachment-13 TW04  / Page &amp;P of &amp;N</oddFooter>
      </headerFooter>
    </customSheetView>
    <customSheetView guid="{8DC3BA4D-7811-4245-A3D0-7EE4A8A001CA}" scale="82" zeroValues="0" hiddenRows="1" hiddenColumns="1" topLeftCell="A4">
      <selection activeCell="C5" sqref="C5:F5"/>
      <rowBreaks count="2" manualBreakCount="2">
        <brk id="25" max="5" man="1"/>
        <brk id="32" max="5" man="1"/>
      </rowBreaks>
      <pageMargins left="0" right="0" top="0" bottom="0" header="0" footer="0"/>
      <pageSetup scale="95" orientation="portrait" r:id="rId16"/>
      <headerFooter alignWithMargins="0">
        <oddFooter>&amp;L&amp;8Tower Package-P238-TW04, TL associated with Phase-I Generation Project in Orissa (Part-C)&amp;R&amp;"Book Antiqua,Bold"&amp;8Attachment-13 TW04  / Page &amp;P of &amp;N</oddFooter>
      </headerFooter>
    </customSheetView>
    <customSheetView guid="{BAD0225F-C858-4E40-A5E7-64BB5328C88A}" scale="82" zeroValues="0">
      <selection activeCell="F49" sqref="F49"/>
      <rowBreaks count="1" manualBreakCount="1">
        <brk id="35" max="5" man="1"/>
      </rowBreaks>
      <pageMargins left="0" right="0" top="0" bottom="0" header="0" footer="0"/>
      <pageSetup scale="95" orientation="portrait" r:id="rId17"/>
      <headerFooter alignWithMargins="0">
        <oddFooter>&amp;L&amp;8Cons. of parking shed, foundation body &amp; Flag post, Dwarf wall around Transit Camp at 765/400kV Pune (New) GIS SS &amp;R&amp;"Book Antiqua,Bold"&amp;8 2014/NIT-13/PACKAGE-F</oddFooter>
      </headerFooter>
    </customSheetView>
    <customSheetView guid="{CF0E662C-D3BC-4297-99E8-62C40B3B7AD9}" scale="82" zeroValues="0">
      <selection activeCell="F40" sqref="F40"/>
      <rowBreaks count="1" manualBreakCount="1">
        <brk id="26" max="5" man="1"/>
      </rowBreaks>
      <pageMargins left="0" right="0" top="0" bottom="0" header="0" footer="0"/>
      <pageSetup scale="95" orientation="portrait" r:id="rId18"/>
      <headerFooter alignWithMargins="0">
        <oddFooter>&amp;L&amp;8Cons. of parking shed, foundation body &amp; Flag post, Dwarf wall around Transit Camp at 765/400kV Pune (New) GIS SS &amp;R&amp;"Book Antiqua,Bold"&amp;8 2014/NIT-13/PACKAGE-F</oddFooter>
      </headerFooter>
    </customSheetView>
    <customSheetView guid="{C67DE895-455A-4FAA-9124-E21FC3A5A1D1}" scale="82" zeroValues="0" hiddenColumns="1">
      <selection activeCell="F40" sqref="F40"/>
      <rowBreaks count="1" manualBreakCount="1">
        <brk id="26" max="5" man="1"/>
      </rowBreaks>
      <pageMargins left="0" right="0" top="0" bottom="0" header="0" footer="0"/>
      <pageSetup scale="95" orientation="portrait" r:id="rId19"/>
      <headerFooter alignWithMargins="0">
        <oddFooter>&amp;L&amp;8Cons. of parking shed, foundation body &amp; Flag post, Dwarf wall around Transit Camp at 765/400kV Pune (New) GIS SS &amp;R&amp;"Book Antiqua,Bold"&amp;8 2014/NIT-13/PACKAGE-F</oddFooter>
      </headerFooter>
    </customSheetView>
    <customSheetView guid="{0DAFE978-96D5-491F-A83A-B44F51F52D11}" showPageBreaks="1" zeroValues="0" printArea="1" hiddenColumns="1" view="pageBreakPreview" topLeftCell="A30">
      <selection activeCell="F40" sqref="F40"/>
      <rowBreaks count="1" manualBreakCount="1">
        <brk id="26" max="5" man="1"/>
      </rowBreaks>
      <pageMargins left="0" right="0" top="0" bottom="0" header="0" footer="0"/>
      <pageSetup scale="95" orientation="portrait" r:id="rId20"/>
      <headerFooter alignWithMargins="0">
        <oddFooter>&amp;L&amp;8Cons. of parking shed, foundation body &amp; Flag post, Dwarf wall around Transit Camp at 765/400kV Pune (New) GIS SS &amp;R&amp;"Book Antiqua,Bold"&amp;8 2014/NIT-13/PACKAGE-F</oddFooter>
      </headerFooter>
    </customSheetView>
    <customSheetView guid="{46540FCC-B3D3-4B78-83F0-FC22789024F6}" scale="82" showPageBreaks="1" zeroValues="0" printArea="1" hiddenColumns="1" view="pageBreakPreview">
      <selection activeCell="F40" sqref="F40"/>
      <rowBreaks count="1" manualBreakCount="1">
        <brk id="26" max="5" man="1"/>
      </rowBreaks>
      <pageMargins left="0" right="0" top="0" bottom="0" header="0" footer="0"/>
      <pageSetup scale="87" orientation="portrait" r:id="rId21"/>
      <headerFooter alignWithMargins="0">
        <oddFooter>&amp;L&amp;8Cons. of parking shed, foundation body &amp; Flag post, Dwarf wall around Transit Camp at 765/400kV Pune (New) GIS SS &amp;R&amp;"Book Antiqua,Bold"&amp;8 2014/NIT-13/PACKAGE-F</oddFooter>
      </headerFooter>
    </customSheetView>
  </customSheetViews>
  <mergeCells count="35">
    <mergeCell ref="B18:F18"/>
    <mergeCell ref="D21:F21"/>
    <mergeCell ref="A3:F3"/>
    <mergeCell ref="C5:F5"/>
    <mergeCell ref="B6:C6"/>
    <mergeCell ref="C15:F15"/>
    <mergeCell ref="B17:F17"/>
    <mergeCell ref="A9:C9"/>
    <mergeCell ref="A10:C10"/>
    <mergeCell ref="A11:C11"/>
    <mergeCell ref="A12:C12"/>
    <mergeCell ref="A13:C13"/>
    <mergeCell ref="B27:F27"/>
    <mergeCell ref="B22:C22"/>
    <mergeCell ref="B21:C21"/>
    <mergeCell ref="D23:F23"/>
    <mergeCell ref="B19:F19"/>
    <mergeCell ref="B20:F20"/>
    <mergeCell ref="D22:F22"/>
    <mergeCell ref="D49:F49"/>
    <mergeCell ref="B24:C24"/>
    <mergeCell ref="A49:C49"/>
    <mergeCell ref="A41:C41"/>
    <mergeCell ref="A42:C42"/>
    <mergeCell ref="A47:C47"/>
    <mergeCell ref="A46:C46"/>
    <mergeCell ref="A44:C44"/>
    <mergeCell ref="A45:C45"/>
    <mergeCell ref="B29:F29"/>
    <mergeCell ref="B28:F28"/>
    <mergeCell ref="A43:C43"/>
    <mergeCell ref="B37:C37"/>
    <mergeCell ref="B31:F31"/>
    <mergeCell ref="B30:F30"/>
    <mergeCell ref="A48:C48"/>
  </mergeCells>
  <phoneticPr fontId="31" type="noConversion"/>
  <pageMargins left="0.75" right="0.77" top="0.73" bottom="0.75" header="0.52" footer="0.45"/>
  <pageSetup scale="87" orientation="portrait" r:id="rId22"/>
  <headerFooter alignWithMargins="0">
    <oddFooter>&amp;L&amp;8Cons. of parking shed, foundation body &amp; Flag post, Dwarf wall around Transit Camp at 765/400kV Pune (New) GIS SS &amp;R&amp;"Book Antiqua,Bold"&amp;8 2014/NIT-13/PACKAGE-F</oddFooter>
  </headerFooter>
  <rowBreaks count="1" manualBreakCount="1">
    <brk id="26" max="5" man="1"/>
  </rowBreaks>
  <drawing r:id="rId2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I117"/>
  <sheetViews>
    <sheetView workbookViewId="0">
      <selection activeCell="F21" sqref="F21"/>
    </sheetView>
  </sheetViews>
  <sheetFormatPr defaultColWidth="9" defaultRowHeight="15"/>
  <cols>
    <col min="1" max="1" width="15.75" style="204" bestFit="1" customWidth="1"/>
    <col min="2" max="2" width="11.5" style="204" bestFit="1" customWidth="1"/>
    <col min="3" max="5" width="9" style="204"/>
    <col min="6" max="6" width="9.75" style="204" bestFit="1" customWidth="1"/>
    <col min="7" max="16384" width="9" style="204"/>
  </cols>
  <sheetData>
    <row r="1" spans="1:9">
      <c r="A1" s="416">
        <f>ROUND('Sch-5 After Discount'!D29,0)</f>
        <v>0</v>
      </c>
    </row>
    <row r="2" spans="1:9">
      <c r="A2" s="416">
        <f>ROUNDDOWN(A1/100,0)</f>
        <v>0</v>
      </c>
    </row>
    <row r="3" spans="1:9">
      <c r="A3" s="416">
        <f>ROUNDDOWN(A2/10,0)</f>
        <v>0</v>
      </c>
    </row>
    <row r="4" spans="1:9">
      <c r="A4" s="416">
        <f>ROUNDDOWN(A3/100,0)</f>
        <v>0</v>
      </c>
    </row>
    <row r="5" spans="1:9">
      <c r="A5" s="416">
        <f>ROUNDDOWN(A4/100,0)</f>
        <v>0</v>
      </c>
    </row>
    <row r="8" spans="1:9">
      <c r="A8" s="204" t="str">
        <f>I15&amp;" "&amp;I14&amp;" "&amp;I13&amp;" "&amp;I12&amp;" "&amp;I11</f>
        <v>Rupees          only</v>
      </c>
    </row>
    <row r="11" spans="1:9">
      <c r="A11" s="204">
        <f>A1-ROUNDDOWN(A1/100,0)*100</f>
        <v>0</v>
      </c>
      <c r="B11" s="204" t="str">
        <f>VLOOKUP(A11,$A$18:$B$117,2,TRUE)</f>
        <v>zero</v>
      </c>
      <c r="F11" s="204" t="str">
        <f>IF(A11=0, "", B11)</f>
        <v/>
      </c>
      <c r="I11" s="204" t="str">
        <f>F11&amp;" only"</f>
        <v xml:space="preserve"> only</v>
      </c>
    </row>
    <row r="12" spans="1:9">
      <c r="A12" s="204">
        <f>A2-ROUNDDOWN(A2/10,0)*10</f>
        <v>0</v>
      </c>
      <c r="B12" s="204" t="str">
        <f>VLOOKUP(A12,$A$18:$B$117,2,TRUE)</f>
        <v>zero</v>
      </c>
      <c r="C12" s="204" t="s">
        <v>226</v>
      </c>
      <c r="F12" s="204" t="str">
        <f>IF(A12=0, "", B12)</f>
        <v/>
      </c>
      <c r="G12" s="204" t="str">
        <f>IF(A12=0, "", C12)</f>
        <v/>
      </c>
      <c r="I12" s="204" t="str">
        <f>F12&amp;" "&amp;G12</f>
        <v xml:space="preserve"> </v>
      </c>
    </row>
    <row r="13" spans="1:9">
      <c r="A13" s="204">
        <f>A3-ROUNDDOWN(A3/100,0)*100</f>
        <v>0</v>
      </c>
      <c r="B13" s="204" t="str">
        <f>VLOOKUP(A13,$A$18:$B$117,2,TRUE)</f>
        <v>zero</v>
      </c>
      <c r="C13" s="204" t="s">
        <v>227</v>
      </c>
      <c r="F13" s="204" t="str">
        <f>IF(A13=0, "", B13)</f>
        <v/>
      </c>
      <c r="G13" s="204" t="str">
        <f>IF(A13=0, "", C13)</f>
        <v/>
      </c>
      <c r="I13" s="204" t="str">
        <f>F13&amp;" "&amp;G13</f>
        <v xml:space="preserve"> </v>
      </c>
    </row>
    <row r="14" spans="1:9">
      <c r="A14" s="204">
        <f>A4-ROUNDDOWN(A4/100,0)*100</f>
        <v>0</v>
      </c>
      <c r="B14" s="204" t="str">
        <f>VLOOKUP(A14,$A$18:$B$117,2,TRUE)</f>
        <v>zero</v>
      </c>
      <c r="C14" s="204" t="s">
        <v>228</v>
      </c>
      <c r="F14" s="204" t="str">
        <f>IF(A14=0, "", B14)</f>
        <v/>
      </c>
      <c r="G14" s="204" t="str">
        <f>IF(A14=0, "", C14)</f>
        <v/>
      </c>
      <c r="I14" s="204" t="str">
        <f>F14&amp;" "&amp;G14</f>
        <v xml:space="preserve"> </v>
      </c>
    </row>
    <row r="15" spans="1:9">
      <c r="A15" s="204">
        <f>A5-ROUNDDOWN(A5/100,0)*100</f>
        <v>0</v>
      </c>
      <c r="B15" s="204" t="str">
        <f>VLOOKUP(A15,$A$18:$B$117,2,TRUE)</f>
        <v>zero</v>
      </c>
      <c r="C15" s="204" t="s">
        <v>229</v>
      </c>
      <c r="F15" s="204" t="str">
        <f>IF(A15=0, "", B15)</f>
        <v/>
      </c>
      <c r="G15" s="204" t="str">
        <f>IF(A15=0, "", C15)</f>
        <v/>
      </c>
      <c r="I15" s="204" t="str">
        <f>"Rupees"&amp;" " &amp;F15&amp;" "&amp;G15</f>
        <v xml:space="preserve">Rupees  </v>
      </c>
    </row>
    <row r="18" spans="1:2">
      <c r="A18" s="204">
        <v>0</v>
      </c>
      <c r="B18" s="204" t="s">
        <v>230</v>
      </c>
    </row>
    <row r="19" spans="1:2">
      <c r="A19" s="204">
        <v>1</v>
      </c>
      <c r="B19" s="204" t="s">
        <v>231</v>
      </c>
    </row>
    <row r="20" spans="1:2">
      <c r="A20" s="204">
        <v>2</v>
      </c>
      <c r="B20" s="204" t="s">
        <v>232</v>
      </c>
    </row>
    <row r="21" spans="1:2">
      <c r="A21" s="204">
        <v>3</v>
      </c>
      <c r="B21" s="204" t="s">
        <v>233</v>
      </c>
    </row>
    <row r="22" spans="1:2">
      <c r="A22" s="204">
        <v>4</v>
      </c>
      <c r="B22" s="204" t="s">
        <v>234</v>
      </c>
    </row>
    <row r="23" spans="1:2">
      <c r="A23" s="204">
        <v>5</v>
      </c>
      <c r="B23" s="204" t="s">
        <v>235</v>
      </c>
    </row>
    <row r="24" spans="1:2">
      <c r="A24" s="204">
        <v>6</v>
      </c>
      <c r="B24" s="204" t="s">
        <v>236</v>
      </c>
    </row>
    <row r="25" spans="1:2">
      <c r="A25" s="204">
        <v>7</v>
      </c>
      <c r="B25" s="204" t="s">
        <v>237</v>
      </c>
    </row>
    <row r="26" spans="1:2">
      <c r="A26" s="204">
        <v>8</v>
      </c>
      <c r="B26" s="204" t="s">
        <v>238</v>
      </c>
    </row>
    <row r="27" spans="1:2">
      <c r="A27" s="204">
        <v>9</v>
      </c>
      <c r="B27" s="204" t="s">
        <v>239</v>
      </c>
    </row>
    <row r="28" spans="1:2">
      <c r="A28" s="204">
        <v>10</v>
      </c>
      <c r="B28" s="204" t="s">
        <v>240</v>
      </c>
    </row>
    <row r="29" spans="1:2">
      <c r="A29" s="204">
        <v>11</v>
      </c>
      <c r="B29" s="204" t="s">
        <v>241</v>
      </c>
    </row>
    <row r="30" spans="1:2">
      <c r="A30" s="204">
        <v>12</v>
      </c>
      <c r="B30" s="204" t="s">
        <v>242</v>
      </c>
    </row>
    <row r="31" spans="1:2">
      <c r="A31" s="204">
        <v>13</v>
      </c>
      <c r="B31" s="204" t="s">
        <v>243</v>
      </c>
    </row>
    <row r="32" spans="1:2">
      <c r="A32" s="204">
        <v>14</v>
      </c>
      <c r="B32" s="204" t="s">
        <v>244</v>
      </c>
    </row>
    <row r="33" spans="1:2">
      <c r="A33" s="204">
        <v>15</v>
      </c>
      <c r="B33" s="204" t="s">
        <v>245</v>
      </c>
    </row>
    <row r="34" spans="1:2">
      <c r="A34" s="204">
        <v>16</v>
      </c>
      <c r="B34" s="204" t="s">
        <v>246</v>
      </c>
    </row>
    <row r="35" spans="1:2">
      <c r="A35" s="204">
        <v>17</v>
      </c>
      <c r="B35" s="204" t="s">
        <v>247</v>
      </c>
    </row>
    <row r="36" spans="1:2">
      <c r="A36" s="204">
        <v>18</v>
      </c>
      <c r="B36" s="204" t="s">
        <v>248</v>
      </c>
    </row>
    <row r="37" spans="1:2">
      <c r="A37" s="204">
        <v>19</v>
      </c>
      <c r="B37" s="204" t="s">
        <v>249</v>
      </c>
    </row>
    <row r="38" spans="1:2">
      <c r="A38" s="204">
        <v>20</v>
      </c>
      <c r="B38" s="204" t="s">
        <v>250</v>
      </c>
    </row>
    <row r="39" spans="1:2">
      <c r="A39" s="204">
        <v>21</v>
      </c>
      <c r="B39" s="204" t="s">
        <v>251</v>
      </c>
    </row>
    <row r="40" spans="1:2">
      <c r="A40" s="204">
        <v>22</v>
      </c>
      <c r="B40" s="204" t="s">
        <v>252</v>
      </c>
    </row>
    <row r="41" spans="1:2">
      <c r="A41" s="204">
        <v>23</v>
      </c>
      <c r="B41" s="204" t="s">
        <v>253</v>
      </c>
    </row>
    <row r="42" spans="1:2">
      <c r="A42" s="204">
        <v>24</v>
      </c>
      <c r="B42" s="204" t="s">
        <v>254</v>
      </c>
    </row>
    <row r="43" spans="1:2">
      <c r="A43" s="204">
        <v>25</v>
      </c>
      <c r="B43" s="204" t="s">
        <v>255</v>
      </c>
    </row>
    <row r="44" spans="1:2">
      <c r="A44" s="204">
        <v>26</v>
      </c>
      <c r="B44" s="204" t="s">
        <v>256</v>
      </c>
    </row>
    <row r="45" spans="1:2">
      <c r="A45" s="204">
        <v>27</v>
      </c>
      <c r="B45" s="204" t="s">
        <v>257</v>
      </c>
    </row>
    <row r="46" spans="1:2">
      <c r="A46" s="204">
        <v>28</v>
      </c>
      <c r="B46" s="204" t="s">
        <v>258</v>
      </c>
    </row>
    <row r="47" spans="1:2">
      <c r="A47" s="204">
        <v>29</v>
      </c>
      <c r="B47" s="204" t="s">
        <v>259</v>
      </c>
    </row>
    <row r="48" spans="1:2">
      <c r="A48" s="204">
        <v>30</v>
      </c>
      <c r="B48" s="204" t="s">
        <v>260</v>
      </c>
    </row>
    <row r="49" spans="1:2">
      <c r="A49" s="204">
        <v>31</v>
      </c>
      <c r="B49" s="204" t="s">
        <v>261</v>
      </c>
    </row>
    <row r="50" spans="1:2">
      <c r="A50" s="204">
        <v>32</v>
      </c>
      <c r="B50" s="204" t="s">
        <v>262</v>
      </c>
    </row>
    <row r="51" spans="1:2">
      <c r="A51" s="204">
        <v>33</v>
      </c>
      <c r="B51" s="204" t="s">
        <v>263</v>
      </c>
    </row>
    <row r="52" spans="1:2">
      <c r="A52" s="204">
        <v>34</v>
      </c>
      <c r="B52" s="204" t="s">
        <v>264</v>
      </c>
    </row>
    <row r="53" spans="1:2">
      <c r="A53" s="204">
        <v>35</v>
      </c>
      <c r="B53" s="204" t="s">
        <v>265</v>
      </c>
    </row>
    <row r="54" spans="1:2">
      <c r="A54" s="204">
        <v>36</v>
      </c>
      <c r="B54" s="204" t="s">
        <v>266</v>
      </c>
    </row>
    <row r="55" spans="1:2">
      <c r="A55" s="204">
        <v>37</v>
      </c>
      <c r="B55" s="204" t="s">
        <v>267</v>
      </c>
    </row>
    <row r="56" spans="1:2">
      <c r="A56" s="204">
        <v>38</v>
      </c>
      <c r="B56" s="204" t="s">
        <v>268</v>
      </c>
    </row>
    <row r="57" spans="1:2">
      <c r="A57" s="204">
        <v>39</v>
      </c>
      <c r="B57" s="204" t="s">
        <v>269</v>
      </c>
    </row>
    <row r="58" spans="1:2">
      <c r="A58" s="204">
        <v>40</v>
      </c>
      <c r="B58" s="204" t="s">
        <v>270</v>
      </c>
    </row>
    <row r="59" spans="1:2">
      <c r="A59" s="204">
        <v>41</v>
      </c>
      <c r="B59" s="204" t="s">
        <v>271</v>
      </c>
    </row>
    <row r="60" spans="1:2">
      <c r="A60" s="204">
        <v>42</v>
      </c>
      <c r="B60" s="204" t="s">
        <v>272</v>
      </c>
    </row>
    <row r="61" spans="1:2">
      <c r="A61" s="204">
        <v>43</v>
      </c>
      <c r="B61" s="204" t="s">
        <v>273</v>
      </c>
    </row>
    <row r="62" spans="1:2">
      <c r="A62" s="204">
        <v>44</v>
      </c>
      <c r="B62" s="204" t="s">
        <v>274</v>
      </c>
    </row>
    <row r="63" spans="1:2">
      <c r="A63" s="204">
        <v>45</v>
      </c>
      <c r="B63" s="204" t="s">
        <v>275</v>
      </c>
    </row>
    <row r="64" spans="1:2">
      <c r="A64" s="204">
        <v>46</v>
      </c>
      <c r="B64" s="204" t="s">
        <v>276</v>
      </c>
    </row>
    <row r="65" spans="1:2">
      <c r="A65" s="204">
        <v>47</v>
      </c>
      <c r="B65" s="204" t="s">
        <v>277</v>
      </c>
    </row>
    <row r="66" spans="1:2">
      <c r="A66" s="204">
        <v>48</v>
      </c>
      <c r="B66" s="204" t="s">
        <v>278</v>
      </c>
    </row>
    <row r="67" spans="1:2">
      <c r="A67" s="204">
        <v>49</v>
      </c>
      <c r="B67" s="204" t="s">
        <v>279</v>
      </c>
    </row>
    <row r="68" spans="1:2">
      <c r="A68" s="204">
        <v>50</v>
      </c>
      <c r="B68" s="204" t="s">
        <v>280</v>
      </c>
    </row>
    <row r="69" spans="1:2">
      <c r="A69" s="204">
        <v>51</v>
      </c>
      <c r="B69" s="204" t="s">
        <v>281</v>
      </c>
    </row>
    <row r="70" spans="1:2">
      <c r="A70" s="204">
        <v>52</v>
      </c>
      <c r="B70" s="204" t="s">
        <v>282</v>
      </c>
    </row>
    <row r="71" spans="1:2">
      <c r="A71" s="204">
        <v>53</v>
      </c>
      <c r="B71" s="204" t="s">
        <v>283</v>
      </c>
    </row>
    <row r="72" spans="1:2">
      <c r="A72" s="204">
        <v>54</v>
      </c>
      <c r="B72" s="204" t="s">
        <v>284</v>
      </c>
    </row>
    <row r="73" spans="1:2">
      <c r="A73" s="204">
        <v>55</v>
      </c>
      <c r="B73" s="204" t="s">
        <v>285</v>
      </c>
    </row>
    <row r="74" spans="1:2">
      <c r="A74" s="204">
        <v>56</v>
      </c>
      <c r="B74" s="204" t="s">
        <v>286</v>
      </c>
    </row>
    <row r="75" spans="1:2">
      <c r="A75" s="204">
        <v>57</v>
      </c>
      <c r="B75" s="204" t="s">
        <v>287</v>
      </c>
    </row>
    <row r="76" spans="1:2">
      <c r="A76" s="204">
        <v>58</v>
      </c>
      <c r="B76" s="204" t="s">
        <v>288</v>
      </c>
    </row>
    <row r="77" spans="1:2">
      <c r="A77" s="204">
        <v>59</v>
      </c>
      <c r="B77" s="204" t="s">
        <v>289</v>
      </c>
    </row>
    <row r="78" spans="1:2">
      <c r="A78" s="204">
        <v>60</v>
      </c>
      <c r="B78" s="204" t="s">
        <v>290</v>
      </c>
    </row>
    <row r="79" spans="1:2">
      <c r="A79" s="204">
        <v>61</v>
      </c>
      <c r="B79" s="204" t="s">
        <v>291</v>
      </c>
    </row>
    <row r="80" spans="1:2">
      <c r="A80" s="204">
        <v>62</v>
      </c>
      <c r="B80" s="204" t="s">
        <v>292</v>
      </c>
    </row>
    <row r="81" spans="1:2">
      <c r="A81" s="204">
        <v>63</v>
      </c>
      <c r="B81" s="204" t="s">
        <v>293</v>
      </c>
    </row>
    <row r="82" spans="1:2">
      <c r="A82" s="204">
        <v>64</v>
      </c>
      <c r="B82" s="204" t="s">
        <v>294</v>
      </c>
    </row>
    <row r="83" spans="1:2">
      <c r="A83" s="204">
        <v>65</v>
      </c>
      <c r="B83" s="204" t="s">
        <v>295</v>
      </c>
    </row>
    <row r="84" spans="1:2">
      <c r="A84" s="204">
        <v>66</v>
      </c>
      <c r="B84" s="204" t="s">
        <v>296</v>
      </c>
    </row>
    <row r="85" spans="1:2">
      <c r="A85" s="204">
        <v>67</v>
      </c>
      <c r="B85" s="204" t="s">
        <v>297</v>
      </c>
    </row>
    <row r="86" spans="1:2">
      <c r="A86" s="204">
        <v>68</v>
      </c>
      <c r="B86" s="204" t="s">
        <v>298</v>
      </c>
    </row>
    <row r="87" spans="1:2">
      <c r="A87" s="204">
        <v>69</v>
      </c>
      <c r="B87" s="204" t="s">
        <v>299</v>
      </c>
    </row>
    <row r="88" spans="1:2">
      <c r="A88" s="204">
        <v>70</v>
      </c>
      <c r="B88" s="204" t="s">
        <v>300</v>
      </c>
    </row>
    <row r="89" spans="1:2">
      <c r="A89" s="204">
        <v>71</v>
      </c>
      <c r="B89" s="204" t="s">
        <v>301</v>
      </c>
    </row>
    <row r="90" spans="1:2">
      <c r="A90" s="204">
        <v>72</v>
      </c>
      <c r="B90" s="204" t="s">
        <v>302</v>
      </c>
    </row>
    <row r="91" spans="1:2">
      <c r="A91" s="204">
        <v>73</v>
      </c>
      <c r="B91" s="204" t="s">
        <v>303</v>
      </c>
    </row>
    <row r="92" spans="1:2">
      <c r="A92" s="204">
        <v>74</v>
      </c>
      <c r="B92" s="204" t="s">
        <v>304</v>
      </c>
    </row>
    <row r="93" spans="1:2">
      <c r="A93" s="204">
        <v>75</v>
      </c>
      <c r="B93" s="204" t="s">
        <v>305</v>
      </c>
    </row>
    <row r="94" spans="1:2">
      <c r="A94" s="204">
        <v>76</v>
      </c>
      <c r="B94" s="204" t="s">
        <v>306</v>
      </c>
    </row>
    <row r="95" spans="1:2">
      <c r="A95" s="204">
        <v>77</v>
      </c>
      <c r="B95" s="204" t="s">
        <v>307</v>
      </c>
    </row>
    <row r="96" spans="1:2">
      <c r="A96" s="204">
        <v>78</v>
      </c>
      <c r="B96" s="204" t="s">
        <v>308</v>
      </c>
    </row>
    <row r="97" spans="1:2">
      <c r="A97" s="204">
        <v>79</v>
      </c>
      <c r="B97" s="204" t="s">
        <v>309</v>
      </c>
    </row>
    <row r="98" spans="1:2">
      <c r="A98" s="204">
        <v>80</v>
      </c>
      <c r="B98" s="204" t="s">
        <v>310</v>
      </c>
    </row>
    <row r="99" spans="1:2">
      <c r="A99" s="204">
        <v>81</v>
      </c>
      <c r="B99" s="204" t="s">
        <v>311</v>
      </c>
    </row>
    <row r="100" spans="1:2">
      <c r="A100" s="204">
        <v>82</v>
      </c>
      <c r="B100" s="204" t="s">
        <v>312</v>
      </c>
    </row>
    <row r="101" spans="1:2">
      <c r="A101" s="204">
        <v>83</v>
      </c>
      <c r="B101" s="204" t="s">
        <v>313</v>
      </c>
    </row>
    <row r="102" spans="1:2">
      <c r="A102" s="204">
        <v>84</v>
      </c>
      <c r="B102" s="204" t="s">
        <v>314</v>
      </c>
    </row>
    <row r="103" spans="1:2">
      <c r="A103" s="204">
        <v>85</v>
      </c>
      <c r="B103" s="204" t="s">
        <v>315</v>
      </c>
    </row>
    <row r="104" spans="1:2">
      <c r="A104" s="204">
        <v>86</v>
      </c>
      <c r="B104" s="204" t="s">
        <v>316</v>
      </c>
    </row>
    <row r="105" spans="1:2">
      <c r="A105" s="204">
        <v>87</v>
      </c>
      <c r="B105" s="204" t="s">
        <v>317</v>
      </c>
    </row>
    <row r="106" spans="1:2">
      <c r="A106" s="204">
        <v>88</v>
      </c>
      <c r="B106" s="204" t="s">
        <v>318</v>
      </c>
    </row>
    <row r="107" spans="1:2">
      <c r="A107" s="204">
        <v>89</v>
      </c>
      <c r="B107" s="204" t="s">
        <v>319</v>
      </c>
    </row>
    <row r="108" spans="1:2">
      <c r="A108" s="204">
        <v>90</v>
      </c>
      <c r="B108" s="204" t="s">
        <v>320</v>
      </c>
    </row>
    <row r="109" spans="1:2">
      <c r="A109" s="204">
        <v>91</v>
      </c>
      <c r="B109" s="204" t="s">
        <v>321</v>
      </c>
    </row>
    <row r="110" spans="1:2">
      <c r="A110" s="204">
        <v>92</v>
      </c>
      <c r="B110" s="204" t="s">
        <v>322</v>
      </c>
    </row>
    <row r="111" spans="1:2">
      <c r="A111" s="204">
        <v>93</v>
      </c>
      <c r="B111" s="204" t="s">
        <v>323</v>
      </c>
    </row>
    <row r="112" spans="1:2">
      <c r="A112" s="204">
        <v>94</v>
      </c>
      <c r="B112" s="204" t="s">
        <v>324</v>
      </c>
    </row>
    <row r="113" spans="1:2">
      <c r="A113" s="204">
        <v>95</v>
      </c>
      <c r="B113" s="204" t="s">
        <v>325</v>
      </c>
    </row>
    <row r="114" spans="1:2">
      <c r="A114" s="204">
        <v>96</v>
      </c>
      <c r="B114" s="204" t="s">
        <v>326</v>
      </c>
    </row>
    <row r="115" spans="1:2">
      <c r="A115" s="204">
        <v>97</v>
      </c>
      <c r="B115" s="204" t="s">
        <v>327</v>
      </c>
    </row>
    <row r="116" spans="1:2">
      <c r="A116" s="204">
        <v>98</v>
      </c>
      <c r="B116" s="204" t="s">
        <v>328</v>
      </c>
    </row>
    <row r="117" spans="1:2">
      <c r="A117" s="204">
        <v>99</v>
      </c>
      <c r="B117" s="204" t="s">
        <v>329</v>
      </c>
    </row>
  </sheetData>
  <customSheetViews>
    <customSheetView guid="{7223CF18-41D5-402E-AF86-374F7D598CE0}" state="hidden">
      <selection activeCell="F21" sqref="F21"/>
      <pageMargins left="0" right="0" top="0" bottom="0" header="0" footer="0"/>
    </customSheetView>
    <customSheetView guid="{46EF7574-FC4D-447A-97EE-255FDB23EB64}" state="hidden">
      <selection activeCell="F21" sqref="F21"/>
      <pageMargins left="0" right="0" top="0" bottom="0" header="0" footer="0"/>
    </customSheetView>
    <customSheetView guid="{6BEFB52D-062C-4B4E-917F-003083B91BD4}" state="hidden">
      <selection activeCell="F21" sqref="F21"/>
      <pageMargins left="0" right="0" top="0" bottom="0" header="0" footer="0"/>
    </customSheetView>
    <customSheetView guid="{7172B49E-035A-449B-9E72-A42BF7FED7F8}" state="hidden">
      <selection activeCell="F21" sqref="F21"/>
      <pageMargins left="0" right="0" top="0" bottom="0" header="0" footer="0"/>
    </customSheetView>
    <customSheetView guid="{C3C2F6BE-1796-4187-BF38-BACEF6057F57}" state="hidden">
      <selection activeCell="F21" sqref="F21"/>
      <pageMargins left="0" right="0" top="0" bottom="0" header="0" footer="0"/>
    </customSheetView>
    <customSheetView guid="{72E085EB-9E9F-4AAB-9918-326E22FCD10B}" state="hidden">
      <selection activeCell="F21" sqref="F21"/>
      <pageMargins left="0" right="0" top="0" bottom="0" header="0" footer="0"/>
    </customSheetView>
    <customSheetView guid="{5E2FF645-A015-403E-863B-BADF6B75C7D1}" state="hidden">
      <selection activeCell="F21" sqref="F21"/>
      <pageMargins left="0" right="0" top="0" bottom="0" header="0" footer="0"/>
    </customSheetView>
    <customSheetView guid="{25334923-91A5-4F88-9A10-8FA88873EC26}" state="hidden">
      <selection activeCell="F21" sqref="F21"/>
      <pageMargins left="0" right="0" top="0" bottom="0" header="0" footer="0"/>
    </customSheetView>
    <customSheetView guid="{4F47A486-EA66-4D4B-9D65-1ABEAC31AACE}" state="hidden">
      <selection activeCell="F21" sqref="F21"/>
      <pageMargins left="0" right="0" top="0" bottom="0" header="0" footer="0"/>
    </customSheetView>
    <customSheetView guid="{8DC3BA4D-7811-4245-A3D0-7EE4A8A001CA}" state="hidden">
      <selection activeCell="F21" sqref="F21"/>
      <pageMargins left="0" right="0" top="0" bottom="0" header="0" footer="0"/>
    </customSheetView>
    <customSheetView guid="{BAD0225F-C858-4E40-A5E7-64BB5328C88A}" state="hidden">
      <selection activeCell="F21" sqref="F21"/>
      <pageMargins left="0" right="0" top="0" bottom="0" header="0" footer="0"/>
    </customSheetView>
    <customSheetView guid="{CF0E662C-D3BC-4297-99E8-62C40B3B7AD9}" state="hidden">
      <selection activeCell="F21" sqref="F21"/>
      <pageMargins left="0" right="0" top="0" bottom="0" header="0" footer="0"/>
    </customSheetView>
    <customSheetView guid="{C67DE895-455A-4FAA-9124-E21FC3A5A1D1}" state="hidden">
      <selection activeCell="F21" sqref="F21"/>
      <pageMargins left="0" right="0" top="0" bottom="0" header="0" footer="0"/>
    </customSheetView>
    <customSheetView guid="{0DAFE978-96D5-491F-A83A-B44F51F52D11}" state="hidden">
      <selection activeCell="F21" sqref="F21"/>
      <pageMargins left="0" right="0" top="0" bottom="0" header="0" footer="0"/>
    </customSheetView>
    <customSheetView guid="{46540FCC-B3D3-4B78-83F0-FC22789024F6}" state="hidden">
      <selection activeCell="F21" sqref="F21"/>
      <pageMargins left="0" right="0" top="0" bottom="0" header="0" footer="0"/>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37"/>
  </sheetPr>
  <dimension ref="A1:J17"/>
  <sheetViews>
    <sheetView showGridLines="0" view="pageBreakPreview" zoomScaleSheetLayoutView="100" workbookViewId="0">
      <selection activeCell="C4" sqref="C4:E4"/>
    </sheetView>
  </sheetViews>
  <sheetFormatPr defaultColWidth="8" defaultRowHeight="13.5"/>
  <cols>
    <col min="1" max="1" width="8.625" style="7" customWidth="1"/>
    <col min="2" max="2" width="11.125" style="7" customWidth="1"/>
    <col min="3" max="4" width="38.625" style="7" customWidth="1"/>
    <col min="5" max="5" width="14.875" style="7" customWidth="1"/>
    <col min="6" max="6" width="8.625" style="18" customWidth="1"/>
    <col min="7" max="9" width="8" style="18" customWidth="1"/>
    <col min="10" max="16384" width="8" style="11"/>
  </cols>
  <sheetData>
    <row r="1" spans="1:10" ht="30.75" customHeight="1">
      <c r="B1" s="499" t="s">
        <v>25</v>
      </c>
      <c r="C1" s="500"/>
      <c r="D1" s="500"/>
      <c r="E1" s="501"/>
      <c r="F1" s="8"/>
      <c r="G1" s="9"/>
      <c r="H1" s="9"/>
      <c r="I1" s="9"/>
      <c r="J1" s="10"/>
    </row>
    <row r="2" spans="1:10" ht="51.75" customHeight="1">
      <c r="A2" s="12"/>
      <c r="B2" s="504" t="s">
        <v>334</v>
      </c>
      <c r="C2" s="504"/>
      <c r="D2" s="504"/>
      <c r="E2" s="504"/>
      <c r="F2" s="9"/>
      <c r="G2" s="9"/>
      <c r="H2" s="9"/>
      <c r="I2" s="9"/>
      <c r="J2" s="10"/>
    </row>
    <row r="3" spans="1:10" ht="34.5" customHeight="1">
      <c r="A3" s="12"/>
      <c r="B3" s="505" t="s">
        <v>335</v>
      </c>
      <c r="C3" s="505"/>
      <c r="D3" s="505"/>
      <c r="E3" s="505"/>
      <c r="F3" s="9"/>
      <c r="G3" s="9"/>
      <c r="H3" s="9"/>
      <c r="I3" s="9"/>
      <c r="J3" s="10"/>
    </row>
    <row r="4" spans="1:10" ht="35.25" customHeight="1">
      <c r="A4" s="12"/>
      <c r="B4" s="125">
        <v>1</v>
      </c>
      <c r="C4" s="502" t="s">
        <v>26</v>
      </c>
      <c r="D4" s="502"/>
      <c r="E4" s="503"/>
      <c r="F4" s="9"/>
      <c r="G4" s="15"/>
      <c r="H4" s="15"/>
      <c r="I4" s="9"/>
      <c r="J4" s="10"/>
    </row>
    <row r="5" spans="1:10" ht="30" customHeight="1">
      <c r="A5" s="12"/>
      <c r="B5" s="125">
        <v>2</v>
      </c>
      <c r="C5" s="502" t="s">
        <v>27</v>
      </c>
      <c r="D5" s="502"/>
      <c r="E5" s="503"/>
      <c r="F5" s="9"/>
      <c r="G5" s="9"/>
      <c r="H5" s="9"/>
      <c r="I5" s="9"/>
      <c r="J5" s="10"/>
    </row>
    <row r="6" spans="1:10" s="18" customFormat="1" ht="30" customHeight="1">
      <c r="A6" s="12"/>
      <c r="B6" s="125">
        <v>3</v>
      </c>
      <c r="C6" s="502" t="s">
        <v>28</v>
      </c>
      <c r="D6" s="502"/>
      <c r="E6" s="503"/>
      <c r="F6" s="9"/>
      <c r="G6" s="9"/>
      <c r="H6" s="9"/>
      <c r="I6" s="9"/>
      <c r="J6" s="9"/>
    </row>
    <row r="7" spans="1:10" ht="52.5" hidden="1" customHeight="1">
      <c r="A7" s="12"/>
      <c r="B7" s="126">
        <v>4</v>
      </c>
      <c r="C7" s="502" t="s">
        <v>29</v>
      </c>
      <c r="D7" s="502"/>
      <c r="E7" s="503"/>
      <c r="F7" s="9"/>
      <c r="G7" s="9"/>
      <c r="H7" s="9"/>
      <c r="I7" s="9"/>
      <c r="J7" s="10"/>
    </row>
    <row r="8" spans="1:10" ht="12" customHeight="1">
      <c r="A8" s="12"/>
      <c r="B8" s="13"/>
      <c r="C8" s="12"/>
      <c r="D8" s="12"/>
      <c r="E8" s="14"/>
      <c r="F8" s="9"/>
      <c r="G8" s="9"/>
      <c r="H8" s="9"/>
      <c r="I8" s="9"/>
      <c r="J8" s="10"/>
    </row>
    <row r="9" spans="1:10" ht="20.25" customHeight="1">
      <c r="A9" s="12"/>
      <c r="B9" s="506"/>
      <c r="C9" s="507"/>
      <c r="D9" s="507"/>
      <c r="E9" s="508"/>
      <c r="F9" s="9"/>
      <c r="G9" s="9"/>
      <c r="H9" s="9"/>
      <c r="I9" s="9"/>
      <c r="J9" s="10"/>
    </row>
    <row r="10" spans="1:10" ht="33.75" hidden="1" customHeight="1">
      <c r="A10" s="12"/>
      <c r="B10" s="13"/>
      <c r="C10" s="12"/>
      <c r="D10" s="12"/>
      <c r="E10" s="16"/>
      <c r="F10" s="9"/>
      <c r="G10" s="9"/>
      <c r="H10" s="9"/>
      <c r="I10" s="9"/>
      <c r="J10" s="10"/>
    </row>
    <row r="11" spans="1:10" ht="24" customHeight="1">
      <c r="B11" s="495"/>
      <c r="C11" s="496"/>
      <c r="D11" s="496"/>
      <c r="E11" s="17"/>
    </row>
    <row r="12" spans="1:10" ht="15.95" customHeight="1">
      <c r="B12" s="509"/>
      <c r="C12" s="510"/>
      <c r="D12" s="510"/>
      <c r="E12" s="19"/>
      <c r="G12" s="9"/>
      <c r="H12" s="9"/>
      <c r="I12" s="9"/>
      <c r="J12" s="10"/>
    </row>
    <row r="13" spans="1:10" ht="24" customHeight="1">
      <c r="B13" s="495"/>
      <c r="C13" s="496"/>
      <c r="D13" s="496"/>
      <c r="E13" s="17"/>
      <c r="F13" s="20"/>
      <c r="G13" s="21"/>
      <c r="H13" s="21"/>
      <c r="I13" s="21"/>
      <c r="J13" s="21"/>
    </row>
    <row r="14" spans="1:10" ht="15.95" customHeight="1">
      <c r="B14" s="497"/>
      <c r="C14" s="498"/>
      <c r="D14" s="498"/>
      <c r="E14" s="22"/>
      <c r="F14" s="20"/>
      <c r="G14" s="21"/>
      <c r="H14" s="21"/>
      <c r="I14" s="21"/>
      <c r="J14" s="21"/>
    </row>
    <row r="15" spans="1:10" ht="15.75">
      <c r="A15" s="12"/>
      <c r="B15" s="23"/>
      <c r="C15" s="23"/>
      <c r="D15" s="23"/>
      <c r="E15" s="23"/>
      <c r="F15" s="9"/>
      <c r="G15" s="9"/>
      <c r="H15" s="9"/>
      <c r="I15" s="9"/>
      <c r="J15" s="10"/>
    </row>
    <row r="16" spans="1:10" ht="15.75">
      <c r="A16" s="12"/>
      <c r="B16" s="12"/>
      <c r="C16" s="12"/>
      <c r="D16" s="12"/>
      <c r="E16" s="12"/>
      <c r="F16" s="9"/>
      <c r="G16" s="9"/>
      <c r="H16" s="9"/>
      <c r="I16" s="9"/>
      <c r="J16" s="10"/>
    </row>
    <row r="17" spans="1:10" ht="15.75">
      <c r="A17" s="12"/>
      <c r="B17" s="12"/>
      <c r="C17" s="12"/>
      <c r="D17" s="12"/>
      <c r="E17" s="12"/>
      <c r="F17" s="9"/>
      <c r="G17" s="9"/>
      <c r="H17" s="9"/>
      <c r="I17" s="9"/>
      <c r="J17" s="10"/>
    </row>
  </sheetData>
  <sheetProtection algorithmName="SHA-512" hashValue="rAybqBywZhK7Rp2eUDAg1aNhyMsTAP5r1havL9uR1kzgSwFKllDBAOio8tShkx4du8oQtArLLWJJQoy9PslXZg==" saltValue="Xa3bMq6EM4MDT7wlvpudmA==" spinCount="100000" sheet="1" formatColumns="0" formatRows="0" selectLockedCells="1"/>
  <customSheetViews>
    <customSheetView guid="{7223CF18-41D5-402E-AF86-374F7D598CE0}" scale="82" showPageBreaks="1" showGridLines="0" printArea="1" hiddenRows="1" view="pageBreakPreview">
      <selection activeCell="D28" sqref="D28"/>
      <pageMargins left="0" right="0" top="0" bottom="0" header="0" footer="0"/>
      <printOptions horizontalCentered="1"/>
      <pageSetup paperSize="9" orientation="landscape" r:id="rId1"/>
      <headerFooter alignWithMargins="0"/>
    </customSheetView>
    <customSheetView guid="{46EF7574-FC4D-447A-97EE-255FDB23EB64}" scale="82" showPageBreaks="1" showGridLines="0" printArea="1" hiddenRows="1" view="pageBreakPreview">
      <selection activeCell="C5" sqref="C5:E5"/>
      <pageMargins left="0" right="0" top="0" bottom="0" header="0" footer="0"/>
      <printOptions horizontalCentered="1"/>
      <pageSetup paperSize="9" orientation="landscape" r:id="rId2"/>
      <headerFooter alignWithMargins="0"/>
    </customSheetView>
    <customSheetView guid="{6BEFB52D-062C-4B4E-917F-003083B91BD4}" showPageBreaks="1" showGridLines="0" printArea="1" hiddenRows="1" view="pageBreakPreview">
      <selection activeCell="C5" sqref="C5:E5"/>
      <pageMargins left="0" right="0" top="0" bottom="0" header="0" footer="0"/>
      <printOptions horizontalCentered="1"/>
      <pageSetup paperSize="9" orientation="landscape" r:id="rId3"/>
      <headerFooter alignWithMargins="0"/>
    </customSheetView>
    <customSheetView guid="{7172B49E-035A-449B-9E72-A42BF7FED7F8}" showGridLines="0" hiddenRows="1">
      <selection activeCell="N9" sqref="N9"/>
      <pageMargins left="0" right="0" top="0" bottom="0" header="0" footer="0"/>
      <printOptions horizontalCentered="1"/>
      <pageSetup paperSize="9" orientation="landscape" r:id="rId4"/>
      <headerFooter alignWithMargins="0"/>
    </customSheetView>
    <customSheetView guid="{C3C2F6BE-1796-4187-BF38-BACEF6057F57}" showPageBreaks="1" showGridLines="0" printArea="1" hiddenRows="1">
      <selection activeCell="I9" sqref="I9"/>
      <pageMargins left="0" right="0" top="0" bottom="0" header="0" footer="0"/>
      <printOptions horizontalCentered="1"/>
      <pageSetup paperSize="9" orientation="landscape" r:id="rId5"/>
      <headerFooter alignWithMargins="0"/>
    </customSheetView>
    <customSheetView guid="{72E085EB-9E9F-4AAB-9918-326E22FCD10B}" showPageBreaks="1" showGridLines="0" printArea="1" hiddenRows="1">
      <selection activeCell="G5" sqref="G5"/>
      <pageMargins left="0" right="0" top="0" bottom="0" header="0" footer="0"/>
      <printOptions horizontalCentered="1"/>
      <pageSetup paperSize="9" orientation="landscape" r:id="rId6"/>
      <headerFooter alignWithMargins="0"/>
    </customSheetView>
    <customSheetView guid="{5E2FF645-A015-403E-863B-BADF6B75C7D1}" showGridLines="0" hiddenRows="1">
      <pageMargins left="0" right="0" top="0" bottom="0" header="0" footer="0"/>
      <printOptions horizontalCentered="1"/>
      <pageSetup paperSize="9" orientation="landscape" r:id="rId7"/>
      <headerFooter alignWithMargins="0"/>
    </customSheetView>
    <customSheetView guid="{25334923-91A5-4F88-9A10-8FA88873EC26}" showPageBreaks="1" showGridLines="0" printArea="1" hiddenRows="1">
      <selection activeCell="C5" sqref="C5:E5"/>
      <pageMargins left="0" right="0" top="0" bottom="0" header="0" footer="0"/>
      <printOptions horizontalCentered="1"/>
      <pageSetup paperSize="9" orientation="landscape" r:id="rId8"/>
      <headerFooter alignWithMargins="0"/>
    </customSheetView>
    <customSheetView guid="{4F47A486-EA66-4D4B-9D65-1ABEAC31AACE}" showGridLines="0" hiddenRows="1">
      <selection activeCell="B2" sqref="B2:E2"/>
      <pageMargins left="0" right="0" top="0" bottom="0" header="0" footer="0"/>
      <printOptions horizontalCentered="1"/>
      <pageSetup paperSize="9" orientation="landscape" r:id="rId9"/>
      <headerFooter alignWithMargins="0"/>
    </customSheetView>
    <customSheetView guid="{1A26D3B9-AD8D-4AE9-81F5-E0DF795F4658}" showPageBreaks="1" showGridLines="0" printArea="1" hiddenRows="1" topLeftCell="A11">
      <selection activeCell="G9" sqref="G9"/>
      <pageMargins left="0" right="0" top="0" bottom="0" header="0" footer="0"/>
      <printOptions horizontalCentered="1"/>
      <pageSetup paperSize="9" orientation="landscape" r:id="rId10"/>
      <headerFooter alignWithMargins="0"/>
    </customSheetView>
    <customSheetView guid="{B0EE7D76-5806-4718-BDAD-3A3EA691E5E4}" showGridLines="0" hiddenRows="1">
      <selection activeCell="F4" sqref="F4"/>
      <pageMargins left="0" right="0" top="0" bottom="0" header="0" footer="0"/>
      <printOptions horizontalCentered="1"/>
      <pageSetup paperSize="9" orientation="landscape" r:id="rId11"/>
      <headerFooter alignWithMargins="0"/>
    </customSheetView>
    <customSheetView guid="{696D9240-6693-44E8-B9A4-2BFADD101EE2}" showGridLines="0" hiddenRows="1">
      <selection activeCell="F4" sqref="F4"/>
      <pageMargins left="0" right="0" top="0" bottom="0" header="0" footer="0"/>
      <printOptions horizontalCentered="1"/>
      <pageSetup paperSize="9" orientation="landscape" r:id="rId12"/>
      <headerFooter alignWithMargins="0"/>
    </customSheetView>
    <customSheetView guid="{4F65FF32-EC61-4022-A399-2986D7B6B8B3}" showGridLines="0" showRuler="0">
      <selection activeCell="B2" sqref="B2:E2"/>
      <pageMargins left="0" right="0" top="0" bottom="0" header="0" footer="0"/>
      <pageSetup paperSize="9" orientation="landscape" r:id="rId13"/>
      <headerFooter alignWithMargins="0"/>
    </customSheetView>
    <customSheetView guid="{58D82F59-8CF6-455F-B9F4-081499FDF243}" showGridLines="0" hiddenRows="1">
      <selection activeCell="F4" sqref="F4"/>
      <pageMargins left="0" right="0" top="0" bottom="0" header="0" footer="0"/>
      <printOptions horizontalCentered="1"/>
      <pageSetup paperSize="9" orientation="landscape" r:id="rId14"/>
      <headerFooter alignWithMargins="0"/>
    </customSheetView>
    <customSheetView guid="{B1277D53-29D6-4226-81E2-084FB62977B6}" showGridLines="0" hiddenRows="1">
      <selection activeCell="F4" sqref="F4"/>
      <pageMargins left="0" right="0" top="0" bottom="0" header="0" footer="0"/>
      <printOptions horizontalCentered="1"/>
      <pageSetup paperSize="9" orientation="landscape" r:id="rId15"/>
      <headerFooter alignWithMargins="0"/>
    </customSheetView>
    <customSheetView guid="{E95B21C1-D936-4435-AF6F-90CF0B6A7506}" showGridLines="0" hiddenRows="1">
      <selection activeCell="F4" sqref="F4"/>
      <pageMargins left="0" right="0" top="0" bottom="0" header="0" footer="0"/>
      <printOptions horizontalCentered="1"/>
      <pageSetup paperSize="9" orientation="landscape" r:id="rId16"/>
      <headerFooter alignWithMargins="0"/>
    </customSheetView>
    <customSheetView guid="{8DC3BA4D-7811-4245-A3D0-7EE4A8A001CA}" showPageBreaks="1" showGridLines="0" printArea="1" hiddenRows="1">
      <selection activeCell="G9" sqref="G9"/>
      <pageMargins left="0" right="0" top="0" bottom="0" header="0" footer="0"/>
      <printOptions horizontalCentered="1"/>
      <pageSetup paperSize="9" orientation="landscape" r:id="rId17"/>
      <headerFooter alignWithMargins="0"/>
    </customSheetView>
    <customSheetView guid="{BAD0225F-C858-4E40-A5E7-64BB5328C88A}" showPageBreaks="1" showGridLines="0" printArea="1" hiddenRows="1">
      <selection activeCell="C6" sqref="C6:E6"/>
      <pageMargins left="0" right="0" top="0" bottom="0" header="0" footer="0"/>
      <printOptions horizontalCentered="1"/>
      <pageSetup paperSize="9" orientation="landscape" r:id="rId18"/>
      <headerFooter alignWithMargins="0"/>
    </customSheetView>
    <customSheetView guid="{CF0E662C-D3BC-4297-99E8-62C40B3B7AD9}" showGridLines="0" hiddenRows="1">
      <selection activeCell="B3" sqref="B3:E3"/>
      <pageMargins left="0" right="0" top="0" bottom="0" header="0" footer="0"/>
      <printOptions horizontalCentered="1"/>
      <pageSetup paperSize="9" orientation="landscape" r:id="rId19"/>
      <headerFooter alignWithMargins="0"/>
    </customSheetView>
    <customSheetView guid="{C67DE895-455A-4FAA-9124-E21FC3A5A1D1}" showGridLines="0" hiddenRows="1">
      <selection activeCell="G5" sqref="G5"/>
      <pageMargins left="0" right="0" top="0" bottom="0" header="0" footer="0"/>
      <printOptions horizontalCentered="1"/>
      <pageSetup paperSize="9" orientation="landscape" r:id="rId20"/>
      <headerFooter alignWithMargins="0"/>
    </customSheetView>
    <customSheetView guid="{0DAFE978-96D5-491F-A83A-B44F51F52D11}" showGridLines="0" hiddenRows="1">
      <selection activeCell="N9" sqref="N9"/>
      <pageMargins left="0" right="0" top="0" bottom="0" header="0" footer="0"/>
      <printOptions horizontalCentered="1"/>
      <pageSetup paperSize="9" orientation="landscape" r:id="rId21"/>
      <headerFooter alignWithMargins="0"/>
    </customSheetView>
    <customSheetView guid="{46540FCC-B3D3-4B78-83F0-FC22789024F6}" scale="82" showPageBreaks="1" showGridLines="0" printArea="1" hiddenRows="1" view="pageBreakPreview">
      <selection activeCell="D28" sqref="D28"/>
      <pageMargins left="0" right="0" top="0" bottom="0" header="0" footer="0"/>
      <printOptions horizontalCentered="1"/>
      <pageSetup paperSize="9" orientation="landscape" r:id="rId22"/>
      <headerFooter alignWithMargins="0"/>
    </customSheetView>
  </customSheetViews>
  <mergeCells count="12">
    <mergeCell ref="B13:D13"/>
    <mergeCell ref="B14:D14"/>
    <mergeCell ref="B1:E1"/>
    <mergeCell ref="C4:E4"/>
    <mergeCell ref="C5:E5"/>
    <mergeCell ref="B2:E2"/>
    <mergeCell ref="B3:E3"/>
    <mergeCell ref="B11:D11"/>
    <mergeCell ref="C6:E6"/>
    <mergeCell ref="B9:E9"/>
    <mergeCell ref="C7:E7"/>
    <mergeCell ref="B12:D12"/>
  </mergeCells>
  <phoneticPr fontId="3" type="noConversion"/>
  <printOptions horizontalCentered="1"/>
  <pageMargins left="0.15748031496062992" right="0.23622047244094491" top="0.78740157480314965" bottom="0.98425196850393704" header="0.35433070866141736" footer="0.51181102362204722"/>
  <pageSetup paperSize="9" orientation="landscape" r:id="rId23"/>
  <headerFooter alignWithMargins="0"/>
  <drawing r:id="rId2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dimension ref="B1:AC25"/>
  <sheetViews>
    <sheetView showGridLines="0" view="pageBreakPreview" zoomScale="90" zoomScaleSheetLayoutView="90" workbookViewId="0">
      <selection activeCell="D19" sqref="D19"/>
    </sheetView>
  </sheetViews>
  <sheetFormatPr defaultColWidth="8" defaultRowHeight="16.5"/>
  <cols>
    <col min="1" max="1" width="8" style="111" customWidth="1"/>
    <col min="2" max="2" width="28.875" style="115" customWidth="1"/>
    <col min="3" max="3" width="10.25" style="115" customWidth="1"/>
    <col min="4" max="4" width="50.75" style="115" customWidth="1"/>
    <col min="5" max="5" width="10.375" style="115" customWidth="1"/>
    <col min="6" max="25" width="10.375" style="121" customWidth="1"/>
    <col min="26" max="26" width="8" style="111" customWidth="1"/>
    <col min="27" max="27" width="21" style="111" customWidth="1"/>
    <col min="28" max="16384" width="8" style="111"/>
  </cols>
  <sheetData>
    <row r="1" spans="2:29" s="118" customFormat="1" ht="66.75" customHeight="1">
      <c r="B1" s="514" t="str">
        <f>Cover!$B$2</f>
        <v>Making Temporary Bye-pass Arrangement for HT (33 kV / 11 kV) LT (415 V) lines crossings during stringing of 765 kV Navsari – Padghe D/C line</v>
      </c>
      <c r="C1" s="514"/>
      <c r="D1" s="514"/>
      <c r="E1" s="112"/>
      <c r="F1" s="127"/>
      <c r="G1" s="192"/>
      <c r="H1" s="192"/>
      <c r="I1" s="192"/>
      <c r="J1" s="192"/>
      <c r="K1" s="192"/>
      <c r="L1" s="192"/>
      <c r="M1" s="192"/>
      <c r="N1" s="192"/>
      <c r="O1" s="192"/>
      <c r="P1" s="192"/>
      <c r="Q1" s="113"/>
      <c r="R1" s="113"/>
      <c r="S1" s="113"/>
      <c r="T1" s="113"/>
      <c r="U1" s="113"/>
      <c r="V1" s="113"/>
      <c r="W1" s="113"/>
      <c r="X1" s="113"/>
      <c r="Y1" s="113"/>
      <c r="AB1" s="129"/>
      <c r="AC1" s="129"/>
    </row>
    <row r="2" spans="2:29" ht="31.5" customHeight="1">
      <c r="B2" s="515" t="str">
        <f>Cover!B3</f>
        <v xml:space="preserve">Spec. Ref. No.:WR-I/C&amp;M/VRL/NIT-247/I-3815-2024/RFX-5002004081    </v>
      </c>
      <c r="C2" s="515"/>
      <c r="D2" s="515"/>
      <c r="E2" s="114"/>
      <c r="F2" s="115"/>
      <c r="G2" s="115"/>
      <c r="H2" s="115"/>
      <c r="I2" s="115"/>
      <c r="J2" s="115"/>
      <c r="K2" s="115"/>
      <c r="L2" s="115"/>
      <c r="M2" s="115"/>
      <c r="N2" s="115"/>
      <c r="O2" s="115"/>
      <c r="P2" s="115"/>
      <c r="Q2" s="115"/>
      <c r="R2" s="115"/>
      <c r="S2" s="115"/>
      <c r="T2" s="115"/>
      <c r="U2" s="115"/>
      <c r="V2" s="115"/>
      <c r="W2" s="115"/>
      <c r="X2" s="115"/>
      <c r="Y2" s="115"/>
      <c r="AA2" s="193" t="s">
        <v>11</v>
      </c>
      <c r="AB2" s="131">
        <v>1</v>
      </c>
      <c r="AC2" s="130"/>
    </row>
    <row r="3" spans="2:29" ht="12" customHeight="1">
      <c r="B3" s="116"/>
      <c r="C3" s="116"/>
      <c r="D3" s="116"/>
      <c r="E3" s="116"/>
      <c r="F3" s="115"/>
      <c r="G3" s="115"/>
      <c r="H3" s="115"/>
      <c r="I3" s="115"/>
      <c r="J3" s="115"/>
      <c r="K3" s="115"/>
      <c r="L3" s="115"/>
      <c r="M3" s="115"/>
      <c r="N3" s="115"/>
      <c r="O3" s="115"/>
      <c r="P3" s="115"/>
      <c r="Q3" s="115"/>
      <c r="R3" s="115"/>
      <c r="S3" s="115"/>
      <c r="T3" s="115"/>
      <c r="U3" s="115"/>
      <c r="V3" s="115"/>
      <c r="W3" s="115"/>
      <c r="X3" s="115"/>
      <c r="Y3" s="115"/>
      <c r="AA3" s="193" t="s">
        <v>12</v>
      </c>
      <c r="AB3" s="131">
        <v>2</v>
      </c>
      <c r="AC3" s="130"/>
    </row>
    <row r="4" spans="2:29" ht="20.100000000000001" customHeight="1">
      <c r="B4" s="513" t="s">
        <v>13</v>
      </c>
      <c r="C4" s="513"/>
      <c r="D4" s="513"/>
      <c r="E4" s="116"/>
      <c r="F4" s="115"/>
      <c r="G4" s="115"/>
      <c r="H4" s="115"/>
      <c r="I4" s="115"/>
      <c r="J4" s="115"/>
      <c r="K4" s="115"/>
      <c r="L4" s="115"/>
      <c r="M4" s="115"/>
      <c r="N4" s="115"/>
      <c r="O4" s="115"/>
      <c r="P4" s="115"/>
      <c r="Q4" s="115"/>
      <c r="R4" s="115"/>
      <c r="S4" s="115"/>
      <c r="T4" s="115"/>
      <c r="U4" s="115"/>
      <c r="V4" s="115"/>
      <c r="W4" s="115"/>
      <c r="X4" s="115"/>
      <c r="Y4" s="115"/>
      <c r="AA4" s="193" t="s">
        <v>14</v>
      </c>
      <c r="AB4" s="131"/>
      <c r="AC4" s="130"/>
    </row>
    <row r="5" spans="2:29" ht="12" customHeight="1">
      <c r="B5" s="117"/>
      <c r="C5" s="117"/>
      <c r="F5" s="115"/>
      <c r="G5" s="115"/>
      <c r="H5" s="115"/>
      <c r="I5" s="115"/>
      <c r="J5" s="115"/>
      <c r="K5" s="115"/>
      <c r="L5" s="115"/>
      <c r="M5" s="115"/>
      <c r="N5" s="115"/>
      <c r="O5" s="115"/>
      <c r="P5" s="115"/>
      <c r="Q5" s="115"/>
      <c r="R5" s="115"/>
      <c r="S5" s="115"/>
      <c r="T5" s="115"/>
      <c r="U5" s="115"/>
      <c r="V5" s="115"/>
      <c r="W5" s="115"/>
      <c r="X5" s="115"/>
      <c r="Y5" s="115"/>
      <c r="AB5" s="130"/>
      <c r="AC5" s="130"/>
    </row>
    <row r="6" spans="2:29" s="118" customFormat="1" ht="43.5" hidden="1" customHeight="1">
      <c r="B6" s="177" t="s">
        <v>15</v>
      </c>
      <c r="C6" s="119"/>
      <c r="D6" s="139"/>
      <c r="F6" s="120"/>
      <c r="G6" s="120"/>
      <c r="H6" s="120"/>
      <c r="I6" s="120"/>
      <c r="J6" s="120"/>
      <c r="K6" s="120"/>
      <c r="L6" s="120"/>
      <c r="M6" s="120"/>
      <c r="N6" s="120"/>
      <c r="O6" s="120"/>
      <c r="P6" s="120"/>
      <c r="Q6" s="120"/>
      <c r="R6" s="120"/>
      <c r="S6" s="120"/>
      <c r="U6" s="120"/>
      <c r="V6" s="120"/>
      <c r="W6" s="120"/>
      <c r="X6" s="120"/>
      <c r="Y6" s="120"/>
      <c r="AA6" s="120" t="e">
        <f xml:space="preserve"> IF(D6= "Sole Bidder", 0,#REF!)</f>
        <v>#REF!</v>
      </c>
      <c r="AB6" s="129"/>
      <c r="AC6" s="129"/>
    </row>
    <row r="7" spans="2:29" ht="19.5" customHeight="1">
      <c r="B7" s="122"/>
      <c r="C7" s="122"/>
      <c r="D7" s="120"/>
    </row>
    <row r="8" spans="2:29">
      <c r="B8" s="205" t="s">
        <v>16</v>
      </c>
      <c r="C8" s="206"/>
      <c r="D8" s="207"/>
    </row>
    <row r="9" spans="2:29">
      <c r="B9" s="208" t="s">
        <v>17</v>
      </c>
      <c r="C9" s="209"/>
      <c r="D9" s="207"/>
    </row>
    <row r="10" spans="2:29">
      <c r="B10" s="210" t="s">
        <v>336</v>
      </c>
      <c r="C10" s="211"/>
      <c r="D10" s="207"/>
    </row>
    <row r="11" spans="2:29">
      <c r="B11" s="212" t="s">
        <v>337</v>
      </c>
      <c r="C11" s="213"/>
      <c r="D11" s="207"/>
    </row>
    <row r="12" spans="2:29" ht="15" customHeight="1">
      <c r="B12" s="214"/>
      <c r="C12" s="214"/>
      <c r="D12" s="215"/>
    </row>
    <row r="13" spans="2:29" hidden="1">
      <c r="B13" s="205" t="str">
        <f>IF(D6="Individual Firm","",IF(D6="Licensee of a Manufacturer","Name of Manufacturer [Licenser]","Name of Manufacturer"))</f>
        <v>Name of Manufacturer</v>
      </c>
      <c r="C13" s="206"/>
      <c r="D13" s="207"/>
    </row>
    <row r="14" spans="2:29" hidden="1">
      <c r="B14" s="208" t="s">
        <v>18</v>
      </c>
      <c r="C14" s="209"/>
      <c r="D14" s="207"/>
    </row>
    <row r="15" spans="2:29" hidden="1">
      <c r="B15" s="210"/>
      <c r="C15" s="211"/>
      <c r="D15" s="207"/>
    </row>
    <row r="16" spans="2:29" hidden="1">
      <c r="B16" s="212"/>
      <c r="C16" s="213"/>
      <c r="D16" s="207"/>
    </row>
    <row r="17" spans="2:5">
      <c r="B17" s="214"/>
      <c r="C17" s="214"/>
      <c r="D17" s="215"/>
    </row>
    <row r="18" spans="2:5">
      <c r="B18" s="216" t="s">
        <v>19</v>
      </c>
      <c r="C18" s="217"/>
      <c r="D18" s="207"/>
    </row>
    <row r="19" spans="2:5">
      <c r="B19" s="511" t="s">
        <v>20</v>
      </c>
      <c r="C19" s="512"/>
      <c r="D19" s="247"/>
    </row>
    <row r="20" spans="2:5">
      <c r="B20" s="511" t="s">
        <v>21</v>
      </c>
      <c r="C20" s="512"/>
      <c r="D20" s="247"/>
    </row>
    <row r="21" spans="2:5">
      <c r="B21" s="511" t="s">
        <v>22</v>
      </c>
      <c r="C21" s="512"/>
      <c r="D21" s="247"/>
    </row>
    <row r="22" spans="2:5" ht="21" customHeight="1">
      <c r="B22" s="218"/>
      <c r="C22" s="218"/>
      <c r="D22" s="218"/>
    </row>
    <row r="23" spans="2:5" ht="21" customHeight="1">
      <c r="B23" s="216" t="s">
        <v>23</v>
      </c>
      <c r="C23" s="217"/>
      <c r="D23" s="219"/>
      <c r="E23" s="121"/>
    </row>
    <row r="24" spans="2:5" ht="21" customHeight="1">
      <c r="B24" s="216" t="s">
        <v>24</v>
      </c>
      <c r="C24" s="217"/>
      <c r="D24" s="207"/>
      <c r="E24" s="121"/>
    </row>
    <row r="25" spans="2:5">
      <c r="E25" s="121"/>
    </row>
  </sheetData>
  <sheetProtection algorithmName="SHA-512" hashValue="3ReUh6yKqgAStOTaMs10yU9E2oGvW1oj2QVTxov5fPtFwBUbGomFamLSqYtfUdz9GKY9XRPJeNcL2nhNFwOLIQ==" saltValue="sHSZx5WycI4clg/ELlKYzw==" spinCount="100000" sheet="1" formatColumns="0" formatRows="0" selectLockedCells="1"/>
  <customSheetViews>
    <customSheetView guid="{7223CF18-41D5-402E-AF86-374F7D598CE0}" scale="90" showPageBreaks="1" showGridLines="0" printArea="1" hiddenRows="1" view="pageBreakPreview">
      <selection activeCell="D8" sqref="D8"/>
      <pageMargins left="0" right="0" top="0" bottom="0" header="0" footer="0"/>
      <pageSetup orientation="portrait" r:id="rId1"/>
      <headerFooter alignWithMargins="0"/>
    </customSheetView>
    <customSheetView guid="{46EF7574-FC4D-447A-97EE-255FDB23EB64}" scale="90" showPageBreaks="1" showGridLines="0" printArea="1" hiddenRows="1" view="pageBreakPreview">
      <selection activeCell="D8" sqref="D8"/>
      <pageMargins left="0" right="0" top="0" bottom="0" header="0" footer="0"/>
      <pageSetup orientation="portrait" r:id="rId2"/>
      <headerFooter alignWithMargins="0"/>
    </customSheetView>
    <customSheetView guid="{6BEFB52D-062C-4B4E-917F-003083B91BD4}" scale="90" showPageBreaks="1" showGridLines="0" printArea="1" hiddenRows="1" view="pageBreakPreview">
      <selection activeCell="D8" sqref="D8"/>
      <pageMargins left="0" right="0" top="0" bottom="0" header="0" footer="0"/>
      <pageSetup orientation="portrait" r:id="rId3"/>
      <headerFooter alignWithMargins="0"/>
    </customSheetView>
    <customSheetView guid="{7172B49E-035A-449B-9E72-A42BF7FED7F8}" scale="90" showPageBreaks="1" showGridLines="0" printArea="1" hiddenRows="1" view="pageBreakPreview">
      <selection activeCell="D10" sqref="D10"/>
      <pageMargins left="0" right="0" top="0" bottom="0" header="0" footer="0"/>
      <pageSetup orientation="portrait" r:id="rId4"/>
      <headerFooter alignWithMargins="0"/>
    </customSheetView>
    <customSheetView guid="{C3C2F6BE-1796-4187-BF38-BACEF6057F57}" scale="90" showPageBreaks="1" showGridLines="0" printArea="1" hiddenRows="1" view="pageBreakPreview">
      <selection activeCell="D10" sqref="D10"/>
      <pageMargins left="0" right="0" top="0" bottom="0" header="0" footer="0"/>
      <pageSetup orientation="portrait" r:id="rId5"/>
      <headerFooter alignWithMargins="0"/>
    </customSheetView>
    <customSheetView guid="{72E085EB-9E9F-4AAB-9918-326E22FCD10B}" scale="90" showPageBreaks="1" showGridLines="0" printArea="1" hiddenRows="1" view="pageBreakPreview">
      <selection activeCell="D10" sqref="D10"/>
      <pageMargins left="0" right="0" top="0" bottom="0" header="0" footer="0"/>
      <pageSetup orientation="portrait" r:id="rId6"/>
      <headerFooter alignWithMargins="0"/>
    </customSheetView>
    <customSheetView guid="{5E2FF645-A015-403E-863B-BADF6B75C7D1}" scale="90" showPageBreaks="1" showGridLines="0" printArea="1" hiddenRows="1" view="pageBreakPreview">
      <selection activeCell="D10" sqref="D10"/>
      <pageMargins left="0" right="0" top="0" bottom="0" header="0" footer="0"/>
      <pageSetup orientation="portrait" r:id="rId7"/>
      <headerFooter alignWithMargins="0"/>
    </customSheetView>
    <customSheetView guid="{25334923-91A5-4F88-9A10-8FA88873EC26}" scale="90" showPageBreaks="1" showGridLines="0" printArea="1" hiddenRows="1" view="pageBreakPreview">
      <selection activeCell="D20" sqref="D20"/>
      <pageMargins left="0" right="0" top="0" bottom="0" header="0" footer="0"/>
      <pageSetup orientation="portrait" r:id="rId8"/>
      <headerFooter alignWithMargins="0"/>
    </customSheetView>
    <customSheetView guid="{4F47A486-EA66-4D4B-9D65-1ABEAC31AACE}" scale="90" showPageBreaks="1" showGridLines="0" printArea="1" hiddenRows="1" view="pageBreakPreview" topLeftCell="A4">
      <selection activeCell="D19" sqref="D19"/>
      <pageMargins left="0" right="0" top="0" bottom="0" header="0" footer="0"/>
      <pageSetup orientation="portrait" r:id="rId9"/>
      <headerFooter alignWithMargins="0"/>
    </customSheetView>
    <customSheetView guid="{1A26D3B9-AD8D-4AE9-81F5-E0DF795F4658}" scale="90" showPageBreaks="1" showGridLines="0" printArea="1" view="pageBreakPreview" topLeftCell="A4">
      <selection activeCell="D22" sqref="D22"/>
      <pageMargins left="0" right="0" top="0" bottom="0" header="0" footer="0"/>
      <pageSetup orientation="portrait" r:id="rId10"/>
      <headerFooter alignWithMargins="0"/>
    </customSheetView>
    <customSheetView guid="{B0EE7D76-5806-4718-BDAD-3A3EA691E5E4}" showGridLines="0" topLeftCell="A4">
      <selection activeCell="D22" sqref="D22"/>
      <pageMargins left="0" right="0" top="0" bottom="0" header="0" footer="0"/>
      <pageSetup orientation="portrait" r:id="rId11"/>
      <headerFooter alignWithMargins="0"/>
    </customSheetView>
    <customSheetView guid="{696D9240-6693-44E8-B9A4-2BFADD101EE2}" showGridLines="0">
      <selection activeCell="D6" sqref="D6"/>
      <pageMargins left="0" right="0" top="0" bottom="0" header="0" footer="0"/>
      <pageSetup orientation="portrait" r:id="rId12"/>
      <headerFooter alignWithMargins="0"/>
    </customSheetView>
    <customSheetView guid="{58D82F59-8CF6-455F-B9F4-081499FDF243}" showGridLines="0">
      <selection activeCell="D9" sqref="D9"/>
      <pageMargins left="0" right="0" top="0" bottom="0" header="0" footer="0"/>
      <pageSetup orientation="portrait" r:id="rId13"/>
      <headerFooter alignWithMargins="0"/>
    </customSheetView>
    <customSheetView guid="{B1277D53-29D6-4226-81E2-084FB62977B6}" scale="60" showPageBreaks="1" showGridLines="0" printArea="1" view="pageBreakPreview">
      <selection activeCell="D6" sqref="D6"/>
      <pageMargins left="0" right="0" top="0" bottom="0" header="0" footer="0"/>
      <pageSetup orientation="portrait" r:id="rId14"/>
      <headerFooter alignWithMargins="0"/>
    </customSheetView>
    <customSheetView guid="{E95B21C1-D936-4435-AF6F-90CF0B6A7506}" scale="60" showPageBreaks="1" showGridLines="0" printArea="1" view="pageBreakPreview">
      <selection activeCell="D6" sqref="D6"/>
      <pageMargins left="0" right="0" top="0" bottom="0" header="0" footer="0"/>
      <pageSetup orientation="portrait" r:id="rId15"/>
      <headerFooter alignWithMargins="0"/>
    </customSheetView>
    <customSheetView guid="{8DC3BA4D-7811-4245-A3D0-7EE4A8A001CA}" scale="90" showPageBreaks="1" showGridLines="0" printArea="1" hiddenRows="1" view="pageBreakPreview">
      <selection activeCell="D21" sqref="D21:D22"/>
      <pageMargins left="0" right="0" top="0" bottom="0" header="0" footer="0"/>
      <pageSetup orientation="portrait" r:id="rId16"/>
      <headerFooter alignWithMargins="0"/>
    </customSheetView>
    <customSheetView guid="{BAD0225F-C858-4E40-A5E7-64BB5328C88A}" scale="90" showPageBreaks="1" showGridLines="0" printArea="1" hiddenRows="1" view="pageBreakPreview" topLeftCell="A4">
      <selection activeCell="D20" sqref="D20"/>
      <pageMargins left="0" right="0" top="0" bottom="0" header="0" footer="0"/>
      <pageSetup orientation="portrait" r:id="rId17"/>
      <headerFooter alignWithMargins="0"/>
    </customSheetView>
    <customSheetView guid="{CF0E662C-D3BC-4297-99E8-62C40B3B7AD9}" scale="90" showPageBreaks="1" showGridLines="0" printArea="1" hiddenRows="1" view="pageBreakPreview">
      <selection activeCell="D23" sqref="D23:D24"/>
      <pageMargins left="0" right="0" top="0" bottom="0" header="0" footer="0"/>
      <pageSetup orientation="portrait" r:id="rId18"/>
      <headerFooter alignWithMargins="0"/>
    </customSheetView>
    <customSheetView guid="{C67DE895-455A-4FAA-9124-E21FC3A5A1D1}" scale="90" showPageBreaks="1" showGridLines="0" printArea="1" hiddenRows="1" view="pageBreakPreview">
      <selection activeCell="D10" sqref="D10"/>
      <pageMargins left="0" right="0" top="0" bottom="0" header="0" footer="0"/>
      <pageSetup orientation="portrait" r:id="rId19"/>
      <headerFooter alignWithMargins="0"/>
    </customSheetView>
    <customSheetView guid="{0DAFE978-96D5-491F-A83A-B44F51F52D11}" scale="90" showPageBreaks="1" showGridLines="0" printArea="1" hiddenRows="1" view="pageBreakPreview">
      <selection activeCell="D10" sqref="D10"/>
      <pageMargins left="0" right="0" top="0" bottom="0" header="0" footer="0"/>
      <pageSetup orientation="portrait" r:id="rId20"/>
      <headerFooter alignWithMargins="0"/>
    </customSheetView>
    <customSheetView guid="{46540FCC-B3D3-4B78-83F0-FC22789024F6}" scale="90" showPageBreaks="1" showGridLines="0" printArea="1" hiddenRows="1" view="pageBreakPreview">
      <selection activeCell="D8" sqref="D8"/>
      <pageMargins left="0" right="0" top="0" bottom="0" header="0" footer="0"/>
      <pageSetup orientation="portrait" r:id="rId21"/>
      <headerFooter alignWithMargins="0"/>
    </customSheetView>
  </customSheetViews>
  <mergeCells count="6">
    <mergeCell ref="B21:C21"/>
    <mergeCell ref="B4:D4"/>
    <mergeCell ref="B1:D1"/>
    <mergeCell ref="B2:D2"/>
    <mergeCell ref="B19:C19"/>
    <mergeCell ref="B20:C20"/>
  </mergeCells>
  <phoneticPr fontId="31" type="noConversion"/>
  <conditionalFormatting sqref="B13:C16">
    <cfRule type="expression" dxfId="2" priority="4" stopIfTrue="1">
      <formula>$D$6= "Individual Firm"</formula>
    </cfRule>
  </conditionalFormatting>
  <conditionalFormatting sqref="D7">
    <cfRule type="expression" dxfId="1" priority="3" stopIfTrue="1">
      <formula>$AA$6=0</formula>
    </cfRule>
  </conditionalFormatting>
  <conditionalFormatting sqref="D13:D16">
    <cfRule type="expression" dxfId="0" priority="1" stopIfTrue="1">
      <formula>$D$6= "Individual Firm"</formula>
    </cfRule>
  </conditionalFormatting>
  <dataValidations count="2">
    <dataValidation type="date" allowBlank="1" showInputMessage="1" showErrorMessage="1" error="Enter date in dd-mmm-yy format. Example 01-oct-10" sqref="D23" xr:uid="{00000000-0002-0000-0200-000000000000}">
      <formula1>AB17</formula1>
      <formula2>AB18</formula2>
    </dataValidation>
    <dataValidation type="list" allowBlank="1" showInputMessage="1" showErrorMessage="1" sqref="D6" xr:uid="{00000000-0002-0000-0200-000001000000}">
      <formula1>$AA$2:$AA$4</formula1>
    </dataValidation>
  </dataValidations>
  <pageMargins left="0.75" right="0.75" top="0.69" bottom="0.7" header="0.4" footer="0.37"/>
  <pageSetup orientation="portrait" r:id="rId22"/>
  <headerFooter alignWithMargins="0"/>
  <drawing r:id="rId2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indexed="12"/>
    <pageSetUpPr fitToPage="1"/>
  </sheetPr>
  <dimension ref="A1:H101"/>
  <sheetViews>
    <sheetView zoomScale="90" zoomScaleNormal="90" zoomScaleSheetLayoutView="90" workbookViewId="0">
      <selection activeCell="F21" sqref="F21"/>
    </sheetView>
  </sheetViews>
  <sheetFormatPr defaultColWidth="9" defaultRowHeight="15.75"/>
  <cols>
    <col min="1" max="1" width="5.75" style="342" customWidth="1"/>
    <col min="2" max="2" width="10.875" style="350" customWidth="1"/>
    <col min="3" max="3" width="83.25" style="349" customWidth="1"/>
    <col min="4" max="4" width="14.125" style="350" customWidth="1"/>
    <col min="5" max="5" width="12.375" style="350" customWidth="1"/>
    <col min="6" max="6" width="11.375" style="345" customWidth="1"/>
    <col min="7" max="7" width="17.75" style="345" customWidth="1"/>
    <col min="8" max="8" width="30" style="342" customWidth="1"/>
    <col min="9" max="9" width="9" style="342" customWidth="1"/>
    <col min="10" max="10" width="17.25" style="342" customWidth="1"/>
    <col min="11" max="11" width="9" style="342" customWidth="1"/>
    <col min="12" max="13" width="14.125" style="342" customWidth="1"/>
    <col min="14" max="18" width="9" style="342" customWidth="1"/>
    <col min="19" max="16384" width="9" style="342"/>
  </cols>
  <sheetData>
    <row r="1" spans="1:7" ht="16.5">
      <c r="A1" s="337" t="str">
        <f>Cover!B3</f>
        <v xml:space="preserve">Spec. Ref. No.:WR-I/C&amp;M/VRL/NIT-247/I-3815-2024/RFX-5002004081    </v>
      </c>
      <c r="B1" s="393"/>
      <c r="C1" s="339"/>
      <c r="D1" s="338"/>
      <c r="E1" s="393"/>
      <c r="F1" s="340"/>
      <c r="G1" s="341"/>
    </row>
    <row r="2" spans="1:7">
      <c r="C2" s="344"/>
      <c r="D2" s="343"/>
    </row>
    <row r="3" spans="1:7" ht="16.5">
      <c r="A3" s="516" t="str">
        <f>Cover!$B$2</f>
        <v>Making Temporary Bye-pass Arrangement for HT (33 kV / 11 kV) LT (415 V) lines crossings during stringing of 765 kV Navsari – Padghe D/C line</v>
      </c>
      <c r="B3" s="516"/>
      <c r="C3" s="516"/>
      <c r="D3" s="516"/>
      <c r="E3" s="516"/>
      <c r="F3" s="516"/>
      <c r="G3" s="516"/>
    </row>
    <row r="4" spans="1:7" ht="16.5">
      <c r="A4" s="517" t="s">
        <v>30</v>
      </c>
      <c r="B4" s="518"/>
      <c r="C4" s="518"/>
      <c r="D4" s="518"/>
      <c r="E4" s="518"/>
      <c r="F4" s="518"/>
      <c r="G4" s="518"/>
    </row>
    <row r="6" spans="1:7" ht="16.5">
      <c r="A6" s="346" t="s">
        <v>31</v>
      </c>
      <c r="B6" s="394"/>
      <c r="C6" s="348"/>
      <c r="D6" s="347"/>
      <c r="E6" s="394"/>
      <c r="F6" s="345" t="s">
        <v>32</v>
      </c>
    </row>
    <row r="7" spans="1:7" ht="16.5">
      <c r="A7" s="346" t="str">
        <f>"Bidder as "&amp; 'Names of Bidder'!D6</f>
        <v xml:space="preserve">Bidder as </v>
      </c>
      <c r="B7" s="394"/>
      <c r="F7" s="351" t="s">
        <v>33</v>
      </c>
    </row>
    <row r="8" spans="1:7" ht="16.5">
      <c r="A8" s="346" t="s">
        <v>34</v>
      </c>
      <c r="B8" s="394"/>
      <c r="C8" s="352" t="str">
        <f>IF('Names of Bidder'!D8=0, "", 'Names of Bidder'!D8)</f>
        <v/>
      </c>
      <c r="D8" s="352"/>
      <c r="E8" s="402"/>
      <c r="F8" s="353" t="s">
        <v>35</v>
      </c>
      <c r="G8" s="351"/>
    </row>
    <row r="9" spans="1:7" ht="16.5">
      <c r="A9" s="346" t="s">
        <v>36</v>
      </c>
      <c r="B9" s="394"/>
      <c r="C9" s="352" t="str">
        <f>IF('Names of Bidder'!D9=0, "", 'Names of Bidder'!D9)</f>
        <v/>
      </c>
      <c r="F9" s="390" t="s">
        <v>37</v>
      </c>
      <c r="G9" s="351"/>
    </row>
    <row r="10" spans="1:7" ht="16.5">
      <c r="A10" s="346"/>
      <c r="B10" s="395"/>
      <c r="C10" s="352" t="str">
        <f>IF('Names of Bidder'!D10=0, "", 'Names of Bidder'!D10)</f>
        <v/>
      </c>
      <c r="D10" s="352"/>
      <c r="E10" s="402"/>
      <c r="F10" s="390" t="s">
        <v>38</v>
      </c>
      <c r="G10" s="351"/>
    </row>
    <row r="11" spans="1:7" ht="16.5">
      <c r="A11" s="346"/>
      <c r="B11" s="395"/>
      <c r="C11" s="352" t="str">
        <f>IF('Names of Bidder'!D11=0, "", 'Names of Bidder'!D11)</f>
        <v/>
      </c>
      <c r="D11" s="352"/>
      <c r="E11" s="402"/>
      <c r="F11" s="353"/>
      <c r="G11" s="351"/>
    </row>
    <row r="12" spans="1:7" ht="16.5">
      <c r="A12" s="346"/>
      <c r="B12" s="395"/>
      <c r="C12" s="352"/>
      <c r="D12" s="347"/>
      <c r="E12" s="394"/>
      <c r="F12" s="351"/>
    </row>
    <row r="13" spans="1:7" ht="16.5">
      <c r="F13" s="340"/>
      <c r="G13" s="341" t="s">
        <v>39</v>
      </c>
    </row>
    <row r="14" spans="1:7" ht="33">
      <c r="A14" s="354" t="s">
        <v>40</v>
      </c>
      <c r="B14" s="355" t="s">
        <v>41</v>
      </c>
      <c r="C14" s="356" t="s">
        <v>42</v>
      </c>
      <c r="D14" s="357" t="s">
        <v>43</v>
      </c>
      <c r="E14" s="357" t="s">
        <v>44</v>
      </c>
      <c r="F14" s="356" t="s">
        <v>45</v>
      </c>
      <c r="G14" s="358" t="s">
        <v>46</v>
      </c>
    </row>
    <row r="15" spans="1:7" ht="16.5">
      <c r="A15" s="359"/>
      <c r="B15" s="357"/>
      <c r="C15" s="356">
        <v>2</v>
      </c>
      <c r="D15" s="357">
        <v>4</v>
      </c>
      <c r="E15" s="357">
        <v>5</v>
      </c>
      <c r="F15" s="357">
        <v>6</v>
      </c>
      <c r="G15" s="360" t="s">
        <v>47</v>
      </c>
    </row>
    <row r="16" spans="1:7" s="361" customFormat="1">
      <c r="A16" s="465"/>
      <c r="B16" s="465"/>
      <c r="C16" s="466" t="s">
        <v>332</v>
      </c>
      <c r="D16" s="467"/>
      <c r="E16" s="464"/>
      <c r="F16" s="331"/>
      <c r="G16" s="330"/>
    </row>
    <row r="17" spans="1:7" s="361" customFormat="1" ht="16.5">
      <c r="A17" s="465"/>
      <c r="B17" s="465"/>
      <c r="C17" s="466"/>
      <c r="D17" s="467"/>
      <c r="E17" s="464"/>
      <c r="F17" s="459"/>
      <c r="G17" s="389"/>
    </row>
    <row r="18" spans="1:7" s="361" customFormat="1" ht="16.5">
      <c r="A18" s="472"/>
      <c r="B18" s="473"/>
      <c r="C18" s="474"/>
      <c r="D18" s="475"/>
      <c r="E18" s="476"/>
      <c r="F18" s="459"/>
      <c r="G18" s="389"/>
    </row>
    <row r="19" spans="1:7" s="361" customFormat="1" ht="16.5">
      <c r="A19" s="472"/>
      <c r="B19" s="473"/>
      <c r="C19" s="474"/>
      <c r="D19" s="475"/>
      <c r="E19" s="464"/>
      <c r="F19" s="459"/>
      <c r="G19" s="389"/>
    </row>
    <row r="20" spans="1:7" s="361" customFormat="1" ht="16.5">
      <c r="A20" s="472"/>
      <c r="B20" s="473"/>
      <c r="C20" s="474"/>
      <c r="D20" s="475"/>
      <c r="E20" s="476"/>
      <c r="F20" s="459"/>
      <c r="G20" s="389"/>
    </row>
    <row r="21" spans="1:7" s="361" customFormat="1" ht="16.5">
      <c r="A21" s="472"/>
      <c r="B21" s="473"/>
      <c r="C21" s="474"/>
      <c r="D21" s="475"/>
      <c r="E21" s="476"/>
      <c r="F21" s="459"/>
      <c r="G21" s="389"/>
    </row>
    <row r="22" spans="1:7" s="361" customFormat="1" ht="16.5">
      <c r="A22" s="473"/>
      <c r="B22" s="473"/>
      <c r="C22" s="474"/>
      <c r="D22" s="475"/>
      <c r="E22" s="476"/>
      <c r="F22" s="459"/>
      <c r="G22" s="389"/>
    </row>
    <row r="23" spans="1:7" s="361" customFormat="1" ht="16.5">
      <c r="A23" s="473"/>
      <c r="B23" s="473"/>
      <c r="C23" s="474"/>
      <c r="D23" s="475"/>
      <c r="E23" s="476"/>
      <c r="F23" s="459"/>
      <c r="G23" s="389"/>
    </row>
    <row r="24" spans="1:7" s="361" customFormat="1" ht="16.5">
      <c r="A24" s="473"/>
      <c r="B24" s="473"/>
      <c r="C24" s="474"/>
      <c r="D24" s="475"/>
      <c r="E24" s="476"/>
      <c r="F24" s="459"/>
      <c r="G24" s="389"/>
    </row>
    <row r="25" spans="1:7" s="361" customFormat="1" ht="16.5">
      <c r="A25" s="473"/>
      <c r="B25" s="473"/>
      <c r="C25" s="474"/>
      <c r="D25" s="475"/>
      <c r="E25" s="476"/>
      <c r="F25" s="459"/>
      <c r="G25" s="389"/>
    </row>
    <row r="26" spans="1:7" s="361" customFormat="1" ht="16.5">
      <c r="A26" s="473"/>
      <c r="B26" s="473"/>
      <c r="C26" s="474"/>
      <c r="D26" s="475"/>
      <c r="E26" s="476"/>
      <c r="F26" s="459"/>
      <c r="G26" s="389"/>
    </row>
    <row r="27" spans="1:7" s="361" customFormat="1" ht="16.5">
      <c r="A27" s="473"/>
      <c r="B27" s="473"/>
      <c r="C27" s="474"/>
      <c r="D27" s="475"/>
      <c r="E27" s="476"/>
      <c r="F27" s="459"/>
      <c r="G27" s="389"/>
    </row>
    <row r="28" spans="1:7" s="361" customFormat="1" ht="16.5">
      <c r="A28" s="473"/>
      <c r="B28" s="473"/>
      <c r="C28" s="474"/>
      <c r="D28" s="475"/>
      <c r="E28" s="476"/>
      <c r="F28" s="459"/>
      <c r="G28" s="389"/>
    </row>
    <row r="29" spans="1:7" s="361" customFormat="1" ht="16.5">
      <c r="A29" s="473"/>
      <c r="B29" s="473"/>
      <c r="C29" s="474"/>
      <c r="D29" s="475"/>
      <c r="E29" s="476"/>
      <c r="F29" s="459"/>
      <c r="G29" s="389"/>
    </row>
    <row r="30" spans="1:7" s="361" customFormat="1" ht="16.5">
      <c r="A30" s="473"/>
      <c r="B30" s="473"/>
      <c r="C30" s="474"/>
      <c r="D30" s="475"/>
      <c r="E30" s="477"/>
      <c r="F30" s="459"/>
      <c r="G30" s="389"/>
    </row>
    <row r="31" spans="1:7" s="361" customFormat="1" ht="16.5">
      <c r="A31" s="473"/>
      <c r="B31" s="473"/>
      <c r="C31" s="474"/>
      <c r="D31" s="475"/>
      <c r="E31" s="477"/>
      <c r="F31" s="459"/>
      <c r="G31" s="389"/>
    </row>
    <row r="32" spans="1:7" s="361" customFormat="1" ht="16.5">
      <c r="A32" s="473"/>
      <c r="B32" s="473"/>
      <c r="C32" s="474"/>
      <c r="D32" s="475"/>
      <c r="E32" s="477"/>
      <c r="F32" s="459"/>
      <c r="G32" s="389"/>
    </row>
    <row r="33" spans="1:7" s="361" customFormat="1" ht="16.5">
      <c r="A33" s="473"/>
      <c r="B33" s="473"/>
      <c r="C33" s="474"/>
      <c r="D33" s="475"/>
      <c r="E33" s="477"/>
      <c r="F33" s="459"/>
      <c r="G33" s="389"/>
    </row>
    <row r="34" spans="1:7" s="361" customFormat="1" ht="16.5">
      <c r="A34" s="473"/>
      <c r="B34" s="473"/>
      <c r="C34" s="474"/>
      <c r="D34" s="475"/>
      <c r="E34" s="478"/>
      <c r="F34" s="459"/>
      <c r="G34" s="389"/>
    </row>
    <row r="35" spans="1:7" s="361" customFormat="1" ht="16.5">
      <c r="A35" s="473"/>
      <c r="B35" s="473"/>
      <c r="C35" s="474"/>
      <c r="D35" s="475"/>
      <c r="E35" s="478"/>
      <c r="F35" s="459"/>
      <c r="G35" s="389"/>
    </row>
    <row r="36" spans="1:7" s="361" customFormat="1" ht="16.5">
      <c r="A36" s="473"/>
      <c r="B36" s="473"/>
      <c r="C36" s="474"/>
      <c r="D36" s="475"/>
      <c r="E36" s="476"/>
      <c r="F36" s="459"/>
      <c r="G36" s="389"/>
    </row>
    <row r="37" spans="1:7" s="361" customFormat="1" ht="16.5">
      <c r="A37" s="473"/>
      <c r="B37" s="473"/>
      <c r="C37" s="474"/>
      <c r="D37" s="475"/>
      <c r="E37" s="478"/>
      <c r="F37" s="459"/>
      <c r="G37" s="389"/>
    </row>
    <row r="38" spans="1:7" s="361" customFormat="1" ht="16.5" hidden="1">
      <c r="A38" s="465"/>
      <c r="B38" s="465"/>
      <c r="C38" s="466"/>
      <c r="D38" s="467"/>
      <c r="E38" s="468"/>
      <c r="F38" s="460"/>
      <c r="G38" s="389"/>
    </row>
    <row r="39" spans="1:7" s="361" customFormat="1" ht="16.5" hidden="1">
      <c r="A39" s="465"/>
      <c r="B39" s="465"/>
      <c r="C39" s="466"/>
      <c r="D39" s="467"/>
      <c r="E39" s="464"/>
      <c r="F39" s="460"/>
      <c r="G39" s="389"/>
    </row>
    <row r="40" spans="1:7" s="361" customFormat="1" ht="16.5" hidden="1">
      <c r="A40" s="465"/>
      <c r="B40" s="465"/>
      <c r="C40" s="466"/>
      <c r="D40" s="467"/>
      <c r="E40" s="464"/>
      <c r="F40" s="460"/>
      <c r="G40" s="389"/>
    </row>
    <row r="41" spans="1:7" s="361" customFormat="1" ht="16.5" hidden="1">
      <c r="A41" s="465"/>
      <c r="B41" s="465"/>
      <c r="C41" s="466"/>
      <c r="D41" s="467"/>
      <c r="E41" s="468"/>
      <c r="F41" s="460"/>
      <c r="G41" s="389"/>
    </row>
    <row r="42" spans="1:7" s="361" customFormat="1" ht="16.5" hidden="1">
      <c r="A42" s="465"/>
      <c r="B42" s="465"/>
      <c r="C42" s="466"/>
      <c r="D42" s="467"/>
      <c r="E42" s="464"/>
      <c r="F42" s="460"/>
      <c r="G42" s="389"/>
    </row>
    <row r="43" spans="1:7" s="361" customFormat="1" ht="16.5" hidden="1">
      <c r="A43" s="465"/>
      <c r="B43" s="470"/>
      <c r="C43" s="466"/>
      <c r="D43" s="467"/>
      <c r="E43" s="464"/>
      <c r="F43" s="460"/>
      <c r="G43" s="389"/>
    </row>
    <row r="44" spans="1:7" s="361" customFormat="1" ht="16.5" hidden="1">
      <c r="A44" s="465"/>
      <c r="B44" s="469"/>
      <c r="C44" s="466"/>
      <c r="D44" s="467"/>
      <c r="E44" s="468"/>
      <c r="F44" s="460"/>
      <c r="G44" s="389"/>
    </row>
    <row r="45" spans="1:7" s="361" customFormat="1" ht="16.5" hidden="1">
      <c r="A45" s="465"/>
      <c r="B45" s="469"/>
      <c r="C45" s="466"/>
      <c r="D45" s="467"/>
      <c r="E45" s="464"/>
      <c r="F45" s="460"/>
      <c r="G45" s="389"/>
    </row>
    <row r="46" spans="1:7" s="361" customFormat="1" ht="16.5" hidden="1">
      <c r="A46" s="465"/>
      <c r="B46" s="465"/>
      <c r="C46" s="466"/>
      <c r="D46" s="467"/>
      <c r="E46" s="464"/>
      <c r="F46" s="460"/>
      <c r="G46" s="389"/>
    </row>
    <row r="47" spans="1:7" s="361" customFormat="1" ht="16.5" hidden="1">
      <c r="A47" s="465"/>
      <c r="B47" s="465"/>
      <c r="C47" s="466"/>
      <c r="D47" s="467"/>
      <c r="E47" s="464"/>
      <c r="F47" s="460"/>
      <c r="G47" s="389"/>
    </row>
    <row r="48" spans="1:7" s="361" customFormat="1" ht="16.5" hidden="1">
      <c r="A48" s="453"/>
      <c r="B48" s="453"/>
      <c r="C48" s="456"/>
      <c r="D48" s="454"/>
      <c r="E48" s="461"/>
      <c r="F48" s="460"/>
      <c r="G48" s="389"/>
    </row>
    <row r="49" spans="1:7" s="361" customFormat="1" ht="16.5" hidden="1">
      <c r="A49" s="453"/>
      <c r="B49" s="453"/>
      <c r="C49" s="456"/>
      <c r="D49" s="454"/>
      <c r="E49" s="461"/>
      <c r="F49" s="460"/>
      <c r="G49" s="389"/>
    </row>
    <row r="50" spans="1:7" s="361" customFormat="1" ht="16.5" hidden="1">
      <c r="A50" s="453"/>
      <c r="B50" s="455"/>
      <c r="C50" s="456"/>
      <c r="D50" s="454"/>
      <c r="E50" s="461"/>
      <c r="F50" s="459"/>
      <c r="G50" s="389"/>
    </row>
    <row r="51" spans="1:7" s="361" customFormat="1" ht="16.5" hidden="1">
      <c r="A51" s="453"/>
      <c r="B51" s="455"/>
      <c r="C51" s="456"/>
      <c r="D51" s="454"/>
      <c r="E51" s="461"/>
      <c r="F51" s="459"/>
      <c r="G51" s="389"/>
    </row>
    <row r="52" spans="1:7" s="361" customFormat="1" ht="16.5" hidden="1">
      <c r="A52" s="453"/>
      <c r="B52" s="457"/>
      <c r="C52" s="456"/>
      <c r="D52" s="454"/>
      <c r="E52" s="461"/>
      <c r="F52" s="459"/>
      <c r="G52" s="389"/>
    </row>
    <row r="53" spans="1:7" s="361" customFormat="1" ht="16.5" hidden="1">
      <c r="A53" s="453"/>
      <c r="B53" s="455"/>
      <c r="C53" s="456"/>
      <c r="D53" s="454"/>
      <c r="E53" s="461"/>
      <c r="F53" s="459"/>
      <c r="G53" s="389"/>
    </row>
    <row r="54" spans="1:7" s="361" customFormat="1" ht="16.5" hidden="1">
      <c r="A54" s="453"/>
      <c r="B54" s="453"/>
      <c r="C54" s="456"/>
      <c r="D54" s="454"/>
      <c r="E54" s="461"/>
      <c r="F54" s="460"/>
      <c r="G54" s="389"/>
    </row>
    <row r="55" spans="1:7" s="361" customFormat="1" ht="16.5" hidden="1">
      <c r="A55" s="453"/>
      <c r="B55" s="453"/>
      <c r="C55" s="456"/>
      <c r="D55" s="454"/>
      <c r="E55" s="461"/>
      <c r="F55" s="460"/>
      <c r="G55" s="389"/>
    </row>
    <row r="56" spans="1:7" s="361" customFormat="1" ht="16.5" hidden="1">
      <c r="A56" s="453"/>
      <c r="B56" s="455"/>
      <c r="C56" s="456"/>
      <c r="D56" s="454"/>
      <c r="E56" s="461"/>
      <c r="F56" s="460"/>
      <c r="G56" s="389"/>
    </row>
    <row r="57" spans="1:7" s="361" customFormat="1" ht="16.5" hidden="1">
      <c r="A57" s="453"/>
      <c r="B57" s="453"/>
      <c r="C57" s="456"/>
      <c r="D57" s="454"/>
      <c r="E57" s="461"/>
      <c r="F57" s="460"/>
      <c r="G57" s="389"/>
    </row>
    <row r="58" spans="1:7" s="361" customFormat="1" ht="16.5" hidden="1">
      <c r="A58" s="453"/>
      <c r="B58" s="453"/>
      <c r="C58" s="456"/>
      <c r="D58" s="454"/>
      <c r="E58" s="461"/>
      <c r="F58" s="460"/>
      <c r="G58" s="389"/>
    </row>
    <row r="59" spans="1:7" s="361" customFormat="1" ht="16.5" hidden="1">
      <c r="A59" s="453"/>
      <c r="B59" s="453"/>
      <c r="C59" s="456"/>
      <c r="D59" s="454"/>
      <c r="E59" s="461"/>
      <c r="F59" s="460"/>
      <c r="G59" s="389"/>
    </row>
    <row r="60" spans="1:7" s="361" customFormat="1" ht="16.5" hidden="1">
      <c r="A60" s="453"/>
      <c r="B60" s="453"/>
      <c r="C60" s="456"/>
      <c r="D60" s="454"/>
      <c r="E60" s="461"/>
      <c r="F60" s="460"/>
      <c r="G60" s="389"/>
    </row>
    <row r="61" spans="1:7" s="361" customFormat="1" ht="16.5" hidden="1">
      <c r="A61" s="453"/>
      <c r="B61" s="453"/>
      <c r="C61" s="456"/>
      <c r="D61" s="454"/>
      <c r="E61" s="461"/>
      <c r="F61" s="460"/>
      <c r="G61" s="389"/>
    </row>
    <row r="62" spans="1:7" s="361" customFormat="1" ht="16.5" hidden="1">
      <c r="A62" s="453"/>
      <c r="B62" s="453"/>
      <c r="C62" s="456"/>
      <c r="D62" s="454"/>
      <c r="E62" s="461"/>
      <c r="F62" s="459"/>
      <c r="G62" s="389"/>
    </row>
    <row r="63" spans="1:7" s="361" customFormat="1" ht="16.5" hidden="1">
      <c r="A63" s="453"/>
      <c r="B63" s="453"/>
      <c r="C63" s="456"/>
      <c r="D63" s="454"/>
      <c r="E63" s="461"/>
      <c r="F63" s="460"/>
      <c r="G63" s="389"/>
    </row>
    <row r="64" spans="1:7" s="361" customFormat="1" ht="16.5" hidden="1">
      <c r="A64" s="453"/>
      <c r="B64" s="453"/>
      <c r="C64" s="456"/>
      <c r="D64" s="454"/>
      <c r="E64" s="461"/>
      <c r="F64" s="459"/>
      <c r="G64" s="389"/>
    </row>
    <row r="65" spans="1:7" s="361" customFormat="1" ht="16.5" hidden="1">
      <c r="A65" s="453"/>
      <c r="B65" s="453"/>
      <c r="C65" s="456"/>
      <c r="D65" s="454"/>
      <c r="E65" s="461"/>
      <c r="F65" s="459"/>
      <c r="G65" s="389"/>
    </row>
    <row r="66" spans="1:7" s="361" customFormat="1" ht="16.5" hidden="1">
      <c r="A66" s="453"/>
      <c r="B66" s="453"/>
      <c r="C66" s="456"/>
      <c r="D66" s="454"/>
      <c r="E66" s="461"/>
      <c r="F66" s="460"/>
      <c r="G66" s="389"/>
    </row>
    <row r="67" spans="1:7" s="361" customFormat="1" ht="16.5" hidden="1">
      <c r="A67" s="453"/>
      <c r="B67" s="453"/>
      <c r="C67" s="456"/>
      <c r="D67" s="454"/>
      <c r="E67" s="461"/>
      <c r="F67" s="460"/>
      <c r="G67" s="389"/>
    </row>
    <row r="68" spans="1:7" s="361" customFormat="1" ht="16.5" hidden="1">
      <c r="A68" s="453"/>
      <c r="B68" s="453"/>
      <c r="C68" s="456"/>
      <c r="D68" s="454"/>
      <c r="E68" s="461"/>
      <c r="F68" s="460"/>
      <c r="G68" s="389"/>
    </row>
    <row r="69" spans="1:7" s="361" customFormat="1" ht="16.5" hidden="1">
      <c r="A69" s="453"/>
      <c r="B69" s="453"/>
      <c r="C69" s="456"/>
      <c r="D69" s="454"/>
      <c r="E69" s="461"/>
      <c r="F69" s="460"/>
      <c r="G69" s="389"/>
    </row>
    <row r="70" spans="1:7" s="361" customFormat="1" ht="16.5" hidden="1">
      <c r="A70" s="453"/>
      <c r="B70" s="453"/>
      <c r="C70" s="456"/>
      <c r="D70" s="454"/>
      <c r="E70" s="461"/>
      <c r="F70" s="460"/>
      <c r="G70" s="389"/>
    </row>
    <row r="71" spans="1:7" s="361" customFormat="1" ht="16.5" hidden="1">
      <c r="A71" s="453"/>
      <c r="B71" s="453"/>
      <c r="C71" s="456"/>
      <c r="D71" s="454"/>
      <c r="E71" s="461"/>
      <c r="F71" s="374"/>
      <c r="G71" s="389"/>
    </row>
    <row r="72" spans="1:7" s="361" customFormat="1" ht="16.5" hidden="1">
      <c r="A72" s="453"/>
      <c r="B72" s="453"/>
      <c r="C72" s="456"/>
      <c r="D72" s="454"/>
      <c r="E72" s="461"/>
      <c r="F72" s="460"/>
      <c r="G72" s="389"/>
    </row>
    <row r="73" spans="1:7" s="361" customFormat="1" ht="16.5" hidden="1">
      <c r="A73" s="453"/>
      <c r="B73" s="453"/>
      <c r="C73" s="456"/>
      <c r="D73" s="454"/>
      <c r="E73" s="461"/>
      <c r="F73" s="460"/>
      <c r="G73" s="389"/>
    </row>
    <row r="74" spans="1:7" s="361" customFormat="1" ht="16.5" hidden="1">
      <c r="A74" s="453"/>
      <c r="B74" s="453"/>
      <c r="C74" s="456"/>
      <c r="D74" s="454"/>
      <c r="E74" s="461"/>
      <c r="F74" s="460"/>
      <c r="G74" s="389"/>
    </row>
    <row r="75" spans="1:7" s="361" customFormat="1" ht="16.5" hidden="1">
      <c r="A75" s="453"/>
      <c r="B75" s="453"/>
      <c r="C75" s="456"/>
      <c r="D75" s="454"/>
      <c r="E75" s="461"/>
      <c r="F75" s="460"/>
      <c r="G75" s="389"/>
    </row>
    <row r="76" spans="1:7" s="361" customFormat="1" ht="16.5" hidden="1">
      <c r="A76" s="453"/>
      <c r="B76" s="453"/>
      <c r="C76" s="456"/>
      <c r="D76" s="454"/>
      <c r="E76" s="461"/>
      <c r="F76" s="460"/>
      <c r="G76" s="389"/>
    </row>
    <row r="77" spans="1:7" s="361" customFormat="1" ht="16.5" hidden="1">
      <c r="A77" s="453"/>
      <c r="B77" s="453"/>
      <c r="C77" s="456"/>
      <c r="D77" s="454"/>
      <c r="E77" s="461"/>
      <c r="F77" s="460"/>
      <c r="G77" s="389"/>
    </row>
    <row r="78" spans="1:7" s="361" customFormat="1" ht="16.5" hidden="1">
      <c r="A78" s="453"/>
      <c r="B78" s="453"/>
      <c r="C78" s="456"/>
      <c r="D78" s="454"/>
      <c r="E78" s="461"/>
      <c r="F78" s="460"/>
      <c r="G78" s="389"/>
    </row>
    <row r="79" spans="1:7" s="361" customFormat="1" ht="16.5" hidden="1">
      <c r="A79" s="453"/>
      <c r="B79" s="453"/>
      <c r="C79" s="456"/>
      <c r="D79" s="454"/>
      <c r="E79" s="461"/>
      <c r="F79" s="460"/>
      <c r="G79" s="389"/>
    </row>
    <row r="80" spans="1:7" s="361" customFormat="1" ht="16.5" hidden="1">
      <c r="A80" s="453"/>
      <c r="B80" s="453"/>
      <c r="C80" s="456"/>
      <c r="D80" s="454"/>
      <c r="E80" s="461"/>
      <c r="F80" s="460"/>
      <c r="G80" s="389"/>
    </row>
    <row r="81" spans="1:8" s="361" customFormat="1" ht="16.5" hidden="1">
      <c r="A81" s="453"/>
      <c r="B81" s="453"/>
      <c r="C81" s="456"/>
      <c r="D81" s="454"/>
      <c r="E81" s="461"/>
      <c r="F81" s="460"/>
      <c r="G81" s="389"/>
    </row>
    <row r="82" spans="1:8" s="361" customFormat="1" ht="16.5" hidden="1">
      <c r="A82" s="396"/>
      <c r="B82" s="396"/>
      <c r="C82" s="397"/>
      <c r="D82" s="398"/>
      <c r="E82" s="396"/>
      <c r="F82" s="374"/>
      <c r="G82" s="389"/>
    </row>
    <row r="83" spans="1:8" s="361" customFormat="1" ht="16.5" hidden="1">
      <c r="A83" s="396"/>
      <c r="B83" s="396"/>
      <c r="C83" s="397"/>
      <c r="D83" s="398"/>
      <c r="E83" s="396"/>
      <c r="F83" s="374"/>
      <c r="G83" s="389"/>
    </row>
    <row r="84" spans="1:8" s="361" customFormat="1" ht="16.5" hidden="1">
      <c r="A84" s="396"/>
      <c r="B84" s="396"/>
      <c r="C84" s="397"/>
      <c r="D84" s="398"/>
      <c r="E84" s="396"/>
      <c r="F84" s="374"/>
      <c r="G84" s="389"/>
    </row>
    <row r="85" spans="1:8" s="361" customFormat="1" ht="16.5" hidden="1">
      <c r="A85" s="396"/>
      <c r="B85" s="396"/>
      <c r="C85" s="397"/>
      <c r="D85" s="398"/>
      <c r="E85" s="396"/>
      <c r="F85" s="374"/>
      <c r="G85" s="389"/>
    </row>
    <row r="86" spans="1:8" s="361" customFormat="1" ht="16.5" hidden="1">
      <c r="A86" s="396"/>
      <c r="B86" s="396"/>
      <c r="C86" s="397"/>
      <c r="D86" s="398"/>
      <c r="E86" s="396"/>
      <c r="F86" s="374"/>
      <c r="G86" s="389"/>
    </row>
    <row r="87" spans="1:8" s="361" customFormat="1" ht="16.5" hidden="1">
      <c r="A87" s="396"/>
      <c r="B87" s="396"/>
      <c r="C87" s="397"/>
      <c r="D87" s="398"/>
      <c r="E87" s="396"/>
      <c r="F87" s="374"/>
      <c r="G87" s="389"/>
    </row>
    <row r="88" spans="1:8" s="361" customFormat="1" ht="16.5" hidden="1">
      <c r="A88" s="396"/>
      <c r="B88" s="396"/>
      <c r="C88" s="397"/>
      <c r="D88" s="398"/>
      <c r="E88" s="396"/>
      <c r="F88" s="374"/>
      <c r="G88" s="389"/>
    </row>
    <row r="89" spans="1:8" s="361" customFormat="1" ht="16.5" hidden="1">
      <c r="A89" s="396"/>
      <c r="B89" s="396"/>
      <c r="C89" s="397"/>
      <c r="D89" s="398"/>
      <c r="E89" s="396"/>
      <c r="F89" s="374"/>
      <c r="G89" s="389"/>
    </row>
    <row r="90" spans="1:8" s="361" customFormat="1" ht="16.5" hidden="1">
      <c r="A90" s="396"/>
      <c r="B90" s="396"/>
      <c r="C90" s="397"/>
      <c r="D90" s="398"/>
      <c r="E90" s="396"/>
      <c r="F90" s="374"/>
      <c r="G90" s="389"/>
    </row>
    <row r="91" spans="1:8" s="361" customFormat="1" ht="16.5" hidden="1">
      <c r="A91" s="396"/>
      <c r="B91" s="396"/>
      <c r="C91" s="397"/>
      <c r="D91" s="398"/>
      <c r="E91" s="396"/>
      <c r="F91" s="374"/>
      <c r="G91" s="389"/>
    </row>
    <row r="92" spans="1:8" ht="16.5" hidden="1">
      <c r="A92" s="329"/>
      <c r="B92" s="329"/>
      <c r="C92" s="418"/>
      <c r="D92" s="329"/>
      <c r="E92" s="375"/>
      <c r="F92" s="374"/>
      <c r="G92" s="389"/>
      <c r="H92" s="375"/>
    </row>
    <row r="93" spans="1:8" ht="16.5" hidden="1">
      <c r="A93" s="329"/>
      <c r="B93" s="417"/>
      <c r="C93" s="419"/>
      <c r="D93" s="417"/>
      <c r="E93" s="375"/>
      <c r="F93" s="374"/>
      <c r="G93" s="389"/>
      <c r="H93" s="375"/>
    </row>
    <row r="94" spans="1:8" ht="16.5">
      <c r="A94" s="420"/>
      <c r="B94" s="420"/>
      <c r="C94" s="427" t="s">
        <v>54</v>
      </c>
      <c r="D94" s="420"/>
      <c r="E94" s="425"/>
      <c r="F94" s="425"/>
      <c r="G94" s="462">
        <f>SUM(G17:G93)</f>
        <v>0</v>
      </c>
      <c r="H94" s="421"/>
    </row>
    <row r="99" spans="2:5" ht="16.5">
      <c r="B99" s="28" t="s">
        <v>101</v>
      </c>
      <c r="C99" s="84">
        <f>'Names of Bidder'!D23</f>
        <v>0</v>
      </c>
      <c r="D99" s="29"/>
      <c r="E99" s="185"/>
    </row>
    <row r="100" spans="2:5">
      <c r="B100" s="28" t="s">
        <v>103</v>
      </c>
      <c r="C100" s="84">
        <f>'Names of Bidder'!D24</f>
        <v>0</v>
      </c>
      <c r="D100" s="29" t="s">
        <v>102</v>
      </c>
      <c r="E100" s="67">
        <f>'Names of Bidder'!D18</f>
        <v>0</v>
      </c>
    </row>
    <row r="101" spans="2:5" ht="16.5">
      <c r="B101" s="3"/>
      <c r="C101" s="184"/>
      <c r="D101" s="29" t="s">
        <v>104</v>
      </c>
      <c r="E101" s="67">
        <f>'Names of Bidder'!D19</f>
        <v>0</v>
      </c>
    </row>
  </sheetData>
  <sheetProtection algorithmName="SHA-512" hashValue="BajcrqU9I05pZE7IhcZ4oc+TNvap7OGYKDCoeSSMlHBE11fvleJ6xSm3IygXmmwJu83fCaTTbHq/6AwWlQdRQA==" saltValue="Cqkw+hqHlXe09DP7Gul/PQ==" spinCount="100000" sheet="1" formatColumns="0" formatRows="0" selectLockedCells="1"/>
  <customSheetViews>
    <customSheetView guid="{7223CF18-41D5-402E-AF86-374F7D598CE0}" scale="90" showPageBreaks="1" fitToPage="1" printArea="1" hiddenRows="1" view="pageBreakPreview">
      <selection activeCell="F18" sqref="F18"/>
      <colBreaks count="1" manualBreakCount="1">
        <brk id="7" max="1048575" man="1"/>
      </colBreaks>
      <pageMargins left="0" right="0" top="0" bottom="0" header="0" footer="0"/>
      <printOptions horizontalCentered="1" verticalCentered="1"/>
      <pageSetup paperSize="9" scale="62" fitToHeight="0" orientation="portrait" verticalDpi="300" r:id="rId1"/>
      <headerFooter alignWithMargins="0">
        <oddFooter>&amp;R&amp;"Book Antiqua,Bold"&amp;10Schedule-1/ Page &amp;P of &amp;N</oddFooter>
      </headerFooter>
    </customSheetView>
    <customSheetView guid="{46EF7574-FC4D-447A-97EE-255FDB23EB64}" scale="90" showPageBreaks="1" fitToPage="1" printArea="1" hiddenRows="1" view="pageBreakPreview" topLeftCell="A18">
      <selection activeCell="F25" sqref="F25"/>
      <colBreaks count="1" manualBreakCount="1">
        <brk id="7" max="1048575" man="1"/>
      </colBreaks>
      <pageMargins left="0" right="0" top="0" bottom="0" header="0" footer="0"/>
      <printOptions horizontalCentered="1" verticalCentered="1"/>
      <pageSetup paperSize="9" scale="62" fitToHeight="0" orientation="portrait" verticalDpi="300" r:id="rId2"/>
      <headerFooter alignWithMargins="0">
        <oddFooter>&amp;R&amp;"Book Antiqua,Bold"&amp;10Schedule-1/ Page &amp;P of &amp;N</oddFooter>
      </headerFooter>
    </customSheetView>
    <customSheetView guid="{6BEFB52D-062C-4B4E-917F-003083B91BD4}" scale="90" showPageBreaks="1" fitToPage="1" printArea="1" hiddenRows="1" view="pageBreakPreview" topLeftCell="A7">
      <selection activeCell="F63" sqref="F63"/>
      <colBreaks count="1" manualBreakCount="1">
        <brk id="7" max="1048575" man="1"/>
      </colBreaks>
      <pageMargins left="0" right="0" top="0" bottom="0" header="0" footer="0"/>
      <printOptions horizontalCentered="1" verticalCentered="1"/>
      <pageSetup paperSize="9" scale="62" fitToHeight="0" orientation="portrait" verticalDpi="300" r:id="rId3"/>
      <headerFooter alignWithMargins="0">
        <oddFooter>&amp;R&amp;"Book Antiqua,Bold"&amp;10Schedule-1/ Page &amp;P of &amp;N</oddFooter>
      </headerFooter>
    </customSheetView>
    <customSheetView guid="{7172B49E-035A-449B-9E72-A42BF7FED7F8}" scale="85" showPageBreaks="1" printArea="1" view="pageBreakPreview">
      <selection activeCell="F18" sqref="F18"/>
      <colBreaks count="1" manualBreakCount="1">
        <brk id="7" max="1048575" man="1"/>
      </colBreaks>
      <pageMargins left="0" right="0" top="0" bottom="0" header="0" footer="0"/>
      <printOptions horizontalCentered="1"/>
      <pageSetup paperSize="9" scale="55" orientation="portrait" horizontalDpi="300" verticalDpi="300" r:id="rId4"/>
      <headerFooter alignWithMargins="0">
        <oddFooter>&amp;R&amp;"Book Antiqua,Bold"&amp;10Schedule-1/ Page &amp;P of &amp;N</oddFooter>
      </headerFooter>
    </customSheetView>
    <customSheetView guid="{C3C2F6BE-1796-4187-BF38-BACEF6057F57}" scale="85" showPageBreaks="1" printArea="1" view="pageBreakPreview" topLeftCell="A18">
      <selection activeCell="F20" sqref="F20"/>
      <colBreaks count="1" manualBreakCount="1">
        <brk id="7" max="1048575" man="1"/>
      </colBreaks>
      <pageMargins left="0" right="0" top="0" bottom="0" header="0" footer="0"/>
      <printOptions horizontalCentered="1"/>
      <pageSetup paperSize="9" scale="55" orientation="portrait" horizontalDpi="300" verticalDpi="300" r:id="rId5"/>
      <headerFooter alignWithMargins="0">
        <oddFooter>&amp;R&amp;"Book Antiqua,Bold"&amp;10Schedule-1/ Page &amp;P of &amp;N</oddFooter>
      </headerFooter>
    </customSheetView>
    <customSheetView guid="{72E085EB-9E9F-4AAB-9918-326E22FCD10B}" scale="85" showPageBreaks="1" printArea="1" view="pageBreakPreview" topLeftCell="A109">
      <selection activeCell="F19" sqref="F19"/>
      <rowBreaks count="1" manualBreakCount="1">
        <brk id="59" max="6" man="1"/>
      </rowBreaks>
      <colBreaks count="1" manualBreakCount="1">
        <brk id="7" max="1048575" man="1"/>
      </colBreaks>
      <pageMargins left="0" right="0" top="0" bottom="0" header="0" footer="0"/>
      <printOptions horizontalCentered="1"/>
      <pageSetup paperSize="9" scale="55" orientation="portrait" horizontalDpi="300" verticalDpi="300" r:id="rId6"/>
      <headerFooter alignWithMargins="0">
        <oddFooter>&amp;R&amp;"Book Antiqua,Bold"&amp;10Schedule-1/ Page &amp;P of &amp;N</oddFooter>
      </headerFooter>
    </customSheetView>
    <customSheetView guid="{5E2FF645-A015-403E-863B-BADF6B75C7D1}" scale="85" showPageBreaks="1" printArea="1" view="pageBreakPreview" topLeftCell="A197">
      <selection activeCell="F230" sqref="F230"/>
      <rowBreaks count="11" manualBreakCount="11">
        <brk id="31" max="6" man="1"/>
        <brk id="59" max="6" man="1"/>
        <brk id="92" max="6" man="1"/>
        <brk id="120" max="6" man="1"/>
        <brk id="131" max="6" man="1"/>
        <brk id="158" max="6" man="1"/>
        <brk id="193" max="6" man="1"/>
        <brk id="243" max="6" man="1"/>
        <brk id="286" max="6" man="1"/>
        <brk id="321" max="6" man="1"/>
        <brk id="342" max="6" man="1"/>
      </rowBreaks>
      <colBreaks count="1" manualBreakCount="1">
        <brk id="7" max="1048575" man="1"/>
      </colBreaks>
      <pageMargins left="0" right="0" top="0" bottom="0" header="0" footer="0"/>
      <printOptions horizontalCentered="1"/>
      <pageSetup paperSize="9" scale="71" orientation="portrait" horizontalDpi="300" verticalDpi="300" r:id="rId7"/>
      <headerFooter alignWithMargins="0">
        <oddFooter>&amp;R&amp;"Book Antiqua,Bold"&amp;10Schedule-1/ Page &amp;P of &amp;N</oddFooter>
      </headerFooter>
    </customSheetView>
    <customSheetView guid="{25334923-91A5-4F88-9A10-8FA88873EC26}" scale="90" topLeftCell="A61">
      <selection activeCell="F65" sqref="F65"/>
      <colBreaks count="1" manualBreakCount="1">
        <brk id="7" max="1048575" man="1"/>
      </colBreaks>
      <pageMargins left="0" right="0" top="0" bottom="0" header="0" footer="0"/>
      <printOptions horizontalCentered="1"/>
      <pageSetup paperSize="9" scale="88" orientation="portrait" horizontalDpi="300" verticalDpi="300" r:id="rId8"/>
      <headerFooter alignWithMargins="0">
        <oddFooter>&amp;R&amp;"Book Antiqua,Bold"&amp;10Schedule-1/ Page &amp;P of &amp;N</oddFooter>
      </headerFooter>
    </customSheetView>
    <customSheetView guid="{4F47A486-EA66-4D4B-9D65-1ABEAC31AACE}" scale="74" topLeftCell="A40">
      <selection activeCell="F49" sqref="F49"/>
      <colBreaks count="1" manualBreakCount="1">
        <brk id="7" max="1048575" man="1"/>
      </colBreaks>
      <pageMargins left="0" right="0" top="0" bottom="0" header="0" footer="0"/>
      <printOptions horizontalCentered="1"/>
      <pageSetup paperSize="9" scale="88" orientation="portrait" horizontalDpi="300" verticalDpi="300" r:id="rId9"/>
      <headerFooter alignWithMargins="0">
        <oddFooter>&amp;R&amp;"Book Antiqua,Bold"&amp;10Schedule-1/ Page &amp;P of &amp;N</oddFooter>
      </headerFooter>
    </customSheetView>
    <customSheetView guid="{1A26D3B9-AD8D-4AE9-81F5-E0DF795F4658}" hiddenRows="1" hiddenColumns="1" topLeftCell="A12">
      <selection activeCell="C18" sqref="C18"/>
      <colBreaks count="1" manualBreakCount="1">
        <brk id="8" max="1048575" man="1"/>
      </colBreaks>
      <pageMargins left="0" right="0" top="0" bottom="0" header="0" footer="0"/>
      <printOptions horizontalCentered="1"/>
      <pageSetup paperSize="9" scale="88" orientation="portrait" horizontalDpi="300" verticalDpi="300" r:id="rId10"/>
      <headerFooter alignWithMargins="0">
        <oddFooter>&amp;R&amp;"Book Antiqua,Bold"&amp;10Schedule-1/ Page &amp;P of &amp;N</oddFooter>
      </headerFooter>
    </customSheetView>
    <customSheetView guid="{B0EE7D76-5806-4718-BDAD-3A3EA691E5E4}" showPageBreaks="1" printArea="1" hiddenRows="1" hiddenColumns="1" view="pageBreakPreview" topLeftCell="A10">
      <selection activeCell="F18" sqref="F18"/>
      <colBreaks count="1" manualBreakCount="1">
        <brk id="8" max="1048575" man="1"/>
      </colBreaks>
      <pageMargins left="0" right="0" top="0" bottom="0" header="0" footer="0"/>
      <printOptions horizontalCentered="1"/>
      <pageSetup paperSize="9" scale="88" orientation="portrait" horizontalDpi="300" verticalDpi="300" r:id="rId11"/>
      <headerFooter alignWithMargins="0">
        <oddFooter>&amp;R&amp;"Book Antiqua,Bold"&amp;10Schedule-1/ Page &amp;P of &amp;N</oddFooter>
      </headerFooter>
    </customSheetView>
    <customSheetView guid="{696D9240-6693-44E8-B9A4-2BFADD101EE2}" showPageBreaks="1" printArea="1" hiddenRows="1" hiddenColumns="1" view="pageBreakPreview">
      <selection activeCell="F18" sqref="F18"/>
      <colBreaks count="1" manualBreakCount="1">
        <brk id="8" max="1048575" man="1"/>
      </colBreaks>
      <pageMargins left="0" right="0" top="0" bottom="0" header="0" footer="0"/>
      <printOptions horizontalCentered="1"/>
      <pageSetup paperSize="9" scale="90" orientation="portrait" horizontalDpi="300" verticalDpi="300" r:id="rId12"/>
      <headerFooter alignWithMargins="0">
        <oddFooter>&amp;R&amp;"Book Antiqua,Bold"&amp;10Schedule-1/ Page &amp;P of &amp;N</oddFooter>
      </headerFooter>
    </customSheetView>
    <customSheetView guid="{4F65FF32-EC61-4022-A399-2986D7B6B8B3}" zeroValues="0" showRuler="0" topLeftCell="A67">
      <selection activeCell="B2" sqref="B2:E2"/>
      <rowBreaks count="1" manualBreakCount="1">
        <brk id="67" max="6" man="1"/>
      </rowBreaks>
      <colBreaks count="1" manualBreakCount="1">
        <brk id="7" max="1048575" man="1"/>
      </colBreaks>
      <pageMargins left="0" right="0" top="0" bottom="0" header="0" footer="0"/>
      <printOptions horizontalCentered="1"/>
      <pageSetup paperSize="9" orientation="portrait" horizontalDpi="300" verticalDpi="300" r:id="rId13"/>
      <headerFooter alignWithMargins="0">
        <oddFooter>&amp;R&amp;"Book Antiqua,Bold"&amp;10Page &amp;P of &amp;N</oddFooter>
      </headerFooter>
    </customSheetView>
    <customSheetView guid="{58D82F59-8CF6-455F-B9F4-081499FDF243}" showPageBreaks="1" printArea="1" hiddenRows="1" hiddenColumns="1" view="pageBreakPreview" topLeftCell="A7">
      <selection activeCell="F18" sqref="F18"/>
      <colBreaks count="1" manualBreakCount="1">
        <brk id="8" max="1048575" man="1"/>
      </colBreaks>
      <pageMargins left="0" right="0" top="0" bottom="0" header="0" footer="0"/>
      <printOptions horizontalCentered="1"/>
      <pageSetup paperSize="9" scale="88" orientation="portrait" horizontalDpi="300" verticalDpi="300" r:id="rId14"/>
      <headerFooter alignWithMargins="0">
        <oddFooter>&amp;R&amp;"Book Antiqua,Bold"&amp;10Schedule-1/ Page &amp;P of &amp;N</oddFooter>
      </headerFooter>
    </customSheetView>
    <customSheetView guid="{B1277D53-29D6-4226-81E2-084FB62977B6}" hiddenRows="1" hiddenColumns="1" topLeftCell="A18">
      <selection activeCell="C18" sqref="C18"/>
      <colBreaks count="1" manualBreakCount="1">
        <brk id="8" max="1048575" man="1"/>
      </colBreaks>
      <pageMargins left="0" right="0" top="0" bottom="0" header="0" footer="0"/>
      <printOptions horizontalCentered="1"/>
      <pageSetup paperSize="9" scale="88" orientation="portrait" horizontalDpi="300" verticalDpi="300" r:id="rId15"/>
      <headerFooter alignWithMargins="0">
        <oddFooter>&amp;R&amp;"Book Antiqua,Bold"&amp;10Schedule-1/ Page &amp;P of &amp;N</oddFooter>
      </headerFooter>
    </customSheetView>
    <customSheetView guid="{E95B21C1-D936-4435-AF6F-90CF0B6A7506}" hiddenRows="1" hiddenColumns="1" topLeftCell="A12">
      <selection activeCell="C18" sqref="C18"/>
      <colBreaks count="1" manualBreakCount="1">
        <brk id="8" max="1048575" man="1"/>
      </colBreaks>
      <pageMargins left="0" right="0" top="0" bottom="0" header="0" footer="0"/>
      <printOptions horizontalCentered="1"/>
      <pageSetup paperSize="9" scale="88" orientation="portrait" horizontalDpi="300" verticalDpi="300" r:id="rId16"/>
      <headerFooter alignWithMargins="0">
        <oddFooter>&amp;R&amp;"Book Antiqua,Bold"&amp;10Schedule-1/ Page &amp;P of &amp;N</oddFooter>
      </headerFooter>
    </customSheetView>
    <customSheetView guid="{8DC3BA4D-7811-4245-A3D0-7EE4A8A001CA}" scale="75" topLeftCell="A34">
      <selection activeCell="E41" sqref="E41"/>
      <colBreaks count="1" manualBreakCount="1">
        <brk id="6" max="1048575" man="1"/>
      </colBreaks>
      <pageMargins left="0" right="0" top="0" bottom="0" header="0" footer="0"/>
      <printOptions horizontalCentered="1"/>
      <pageSetup paperSize="9" scale="88" orientation="portrait" horizontalDpi="300" verticalDpi="300" r:id="rId17"/>
      <headerFooter alignWithMargins="0">
        <oddFooter>&amp;R&amp;"Book Antiqua,Bold"&amp;10Schedule-1/ Page &amp;P of &amp;N</oddFooter>
      </headerFooter>
    </customSheetView>
    <customSheetView guid="{BAD0225F-C858-4E40-A5E7-64BB5328C88A}" scale="90" topLeftCell="A79">
      <selection activeCell="F88" sqref="F88"/>
      <colBreaks count="1" manualBreakCount="1">
        <brk id="7" max="1048575" man="1"/>
      </colBreaks>
      <pageMargins left="0" right="0" top="0" bottom="0" header="0" footer="0"/>
      <printOptions horizontalCentered="1"/>
      <pageSetup paperSize="9" scale="88" orientation="portrait" horizontalDpi="300" verticalDpi="300" r:id="rId18"/>
      <headerFooter alignWithMargins="0">
        <oddFooter>&amp;R&amp;"Book Antiqua,Bold"&amp;10Schedule-1/ Page &amp;P of &amp;N</oddFooter>
      </headerFooter>
    </customSheetView>
    <customSheetView guid="{CF0E662C-D3BC-4297-99E8-62C40B3B7AD9}" scale="85" showPageBreaks="1" printArea="1" view="pageBreakPreview" topLeftCell="A341">
      <selection activeCell="F344" sqref="F344"/>
      <rowBreaks count="11" manualBreakCount="11">
        <brk id="31" max="6" man="1"/>
        <brk id="59" max="6" man="1"/>
        <brk id="92" max="6" man="1"/>
        <brk id="120" max="6" man="1"/>
        <brk id="131" max="6" man="1"/>
        <brk id="158" max="6" man="1"/>
        <brk id="193" max="6" man="1"/>
        <brk id="245" max="6" man="1"/>
        <brk id="290" max="6" man="1"/>
        <brk id="323" max="6" man="1"/>
        <brk id="343" max="6" man="1"/>
      </rowBreaks>
      <colBreaks count="1" manualBreakCount="1">
        <brk id="7" max="1048575" man="1"/>
      </colBreaks>
      <pageMargins left="0" right="0" top="0" bottom="0" header="0" footer="0"/>
      <printOptions horizontalCentered="1"/>
      <pageSetup paperSize="9" scale="71" orientation="portrait" horizontalDpi="300" verticalDpi="300" r:id="rId19"/>
      <headerFooter alignWithMargins="0">
        <oddFooter>&amp;R&amp;"Book Antiqua,Bold"&amp;10Schedule-1/ Page &amp;P of &amp;N</oddFooter>
      </headerFooter>
    </customSheetView>
    <customSheetView guid="{C67DE895-455A-4FAA-9124-E21FC3A5A1D1}" scale="85" showPageBreaks="1" printArea="1" view="pageBreakPreview" topLeftCell="A91">
      <selection activeCell="F19" sqref="F19"/>
      <rowBreaks count="1" manualBreakCount="1">
        <brk id="59" max="6" man="1"/>
      </rowBreaks>
      <colBreaks count="1" manualBreakCount="1">
        <brk id="7" max="1048575" man="1"/>
      </colBreaks>
      <pageMargins left="0" right="0" top="0" bottom="0" header="0" footer="0"/>
      <printOptions horizontalCentered="1"/>
      <pageSetup paperSize="9" scale="55" orientation="portrait" horizontalDpi="300" verticalDpi="300" r:id="rId20"/>
      <headerFooter alignWithMargins="0">
        <oddFooter>&amp;R&amp;"Book Antiqua,Bold"&amp;10Schedule-1/ Page &amp;P of &amp;N</oddFooter>
      </headerFooter>
    </customSheetView>
    <customSheetView guid="{0DAFE978-96D5-491F-A83A-B44F51F52D11}" scale="85" showPageBreaks="1" printArea="1" view="pageBreakPreview" topLeftCell="A30">
      <selection activeCell="F42" sqref="F42"/>
      <colBreaks count="1" manualBreakCount="1">
        <brk id="7" max="1048575" man="1"/>
      </colBreaks>
      <pageMargins left="0" right="0" top="0" bottom="0" header="0" footer="0"/>
      <printOptions horizontalCentered="1"/>
      <pageSetup paperSize="9" scale="55" orientation="portrait" horizontalDpi="300" verticalDpi="300" r:id="rId21"/>
      <headerFooter alignWithMargins="0">
        <oddFooter>&amp;R&amp;"Book Antiqua,Bold"&amp;10Schedule-1/ Page &amp;P of &amp;N</oddFooter>
      </headerFooter>
    </customSheetView>
    <customSheetView guid="{46540FCC-B3D3-4B78-83F0-FC22789024F6}" scale="90" showPageBreaks="1" fitToPage="1" printArea="1" hiddenRows="1" view="pageBreakPreview">
      <selection activeCell="F18" sqref="F18"/>
      <colBreaks count="1" manualBreakCount="1">
        <brk id="7" max="1048575" man="1"/>
      </colBreaks>
      <pageMargins left="0" right="0" top="0" bottom="0" header="0" footer="0"/>
      <printOptions horizontalCentered="1" verticalCentered="1"/>
      <pageSetup paperSize="9" scale="62" fitToHeight="0" orientation="portrait" verticalDpi="300" r:id="rId22"/>
      <headerFooter alignWithMargins="0">
        <oddFooter>&amp;R&amp;"Book Antiqua,Bold"&amp;10Schedule-1/ Page &amp;P of &amp;N</oddFooter>
      </headerFooter>
    </customSheetView>
  </customSheetViews>
  <mergeCells count="2">
    <mergeCell ref="A3:G3"/>
    <mergeCell ref="A4:G4"/>
  </mergeCells>
  <phoneticPr fontId="3" type="noConversion"/>
  <printOptions horizontalCentered="1" verticalCentered="1"/>
  <pageMargins left="0.511811023622047" right="0.26" top="0.48" bottom="0.54" header="0.25" footer="0.27"/>
  <pageSetup paperSize="9" scale="62" fitToHeight="0" orientation="portrait" verticalDpi="300" r:id="rId23"/>
  <headerFooter alignWithMargins="0">
    <oddFooter>&amp;R&amp;"Book Antiqua,Bold"&amp;10Schedule-1/ Page &amp;P of &amp;N</oddFooter>
  </headerFooter>
  <colBreaks count="1" manualBreakCount="1">
    <brk id="7" max="1048575" man="1"/>
  </colBreaks>
  <drawing r:id="rId2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indexed="12"/>
  </sheetPr>
  <dimension ref="A1:W53"/>
  <sheetViews>
    <sheetView topLeftCell="A36" zoomScaleSheetLayoutView="100" workbookViewId="0">
      <selection activeCell="G46" sqref="G46"/>
    </sheetView>
  </sheetViews>
  <sheetFormatPr defaultColWidth="9" defaultRowHeight="16.5"/>
  <cols>
    <col min="1" max="1" width="5.75" style="255" customWidth="1"/>
    <col min="2" max="2" width="8.25" style="61" customWidth="1"/>
    <col min="3" max="3" width="65.625" style="263" customWidth="1"/>
    <col min="4" max="4" width="7.625" style="61" customWidth="1"/>
    <col min="5" max="5" width="8.125" style="61" customWidth="1"/>
    <col min="6" max="6" width="11.375" style="61" customWidth="1"/>
    <col min="7" max="7" width="21.625" style="183" customWidth="1"/>
    <col min="8" max="8" width="30" style="145" customWidth="1"/>
    <col min="9" max="9" width="9" style="53" customWidth="1"/>
    <col min="10" max="10" width="17.25" style="53" customWidth="1"/>
    <col min="11" max="11" width="9" style="53" customWidth="1"/>
    <col min="12" max="13" width="14.125" style="53" customWidth="1"/>
    <col min="14" max="18" width="9" style="53" customWidth="1"/>
    <col min="19" max="16384" width="9" style="53"/>
  </cols>
  <sheetData>
    <row r="1" spans="1:8" ht="18" customHeight="1">
      <c r="A1" s="253" t="str">
        <f>Cover!B3</f>
        <v xml:space="preserve">Spec. Ref. No.:WR-I/C&amp;M/VRL/NIT-247/I-3815-2024/RFX-5002004081    </v>
      </c>
      <c r="B1" s="54"/>
      <c r="C1" s="262"/>
      <c r="D1" s="54"/>
      <c r="E1" s="54"/>
      <c r="F1" s="56"/>
      <c r="G1" s="268"/>
      <c r="H1" s="53"/>
    </row>
    <row r="2" spans="1:8" ht="18" customHeight="1">
      <c r="A2" s="254"/>
      <c r="B2" s="47"/>
      <c r="C2" s="254"/>
      <c r="D2" s="47"/>
      <c r="E2" s="47"/>
      <c r="H2" s="53"/>
    </row>
    <row r="3" spans="1:8" ht="48" customHeight="1">
      <c r="A3" s="524" t="str">
        <f>Cover!$B$2</f>
        <v>Making Temporary Bye-pass Arrangement for HT (33 kV / 11 kV) LT (415 V) lines crossings during stringing of 765 kV Navsari – Padghe D/C line</v>
      </c>
      <c r="B3" s="524"/>
      <c r="C3" s="524"/>
      <c r="D3" s="524"/>
      <c r="E3" s="524"/>
      <c r="F3" s="524"/>
      <c r="G3" s="524"/>
      <c r="H3" s="53"/>
    </row>
    <row r="4" spans="1:8" ht="33" customHeight="1">
      <c r="A4" s="525" t="s">
        <v>55</v>
      </c>
      <c r="B4" s="526"/>
      <c r="C4" s="526"/>
      <c r="D4" s="526"/>
      <c r="E4" s="526"/>
      <c r="F4" s="526"/>
      <c r="G4" s="526"/>
    </row>
    <row r="5" spans="1:8" ht="18" customHeight="1">
      <c r="C5" s="255"/>
    </row>
    <row r="6" spans="1:8" ht="18" customHeight="1">
      <c r="A6" s="26" t="s">
        <v>31</v>
      </c>
      <c r="B6" s="24"/>
      <c r="C6" s="256"/>
      <c r="D6" s="24"/>
      <c r="E6" s="24"/>
      <c r="F6" s="61" t="s">
        <v>32</v>
      </c>
    </row>
    <row r="7" spans="1:8" ht="18" customHeight="1">
      <c r="A7" s="26" t="str">
        <f>"Bidder as "&amp; 'Names of Bidder'!D6</f>
        <v xml:space="preserve">Bidder as </v>
      </c>
      <c r="B7" s="24"/>
      <c r="C7" s="255"/>
      <c r="F7" s="248" t="s">
        <v>33</v>
      </c>
    </row>
    <row r="8" spans="1:8" ht="15.75" customHeight="1">
      <c r="A8" s="26" t="s">
        <v>34</v>
      </c>
      <c r="B8" s="24"/>
      <c r="C8" s="527" t="str">
        <f>IF('Names of Bidder'!D8=0, "", 'Names of Bidder'!D8)</f>
        <v/>
      </c>
      <c r="D8" s="527"/>
      <c r="E8" s="527"/>
      <c r="F8" s="249" t="s">
        <v>35</v>
      </c>
      <c r="G8" s="48"/>
    </row>
    <row r="9" spans="1:8">
      <c r="A9" s="26" t="s">
        <v>36</v>
      </c>
      <c r="B9" s="24"/>
      <c r="C9" s="527" t="str">
        <f>IF('Names of Bidder'!D9=0, "", 'Names of Bidder'!D9)</f>
        <v/>
      </c>
      <c r="D9" s="527"/>
      <c r="E9" s="527"/>
      <c r="F9" s="249" t="s">
        <v>56</v>
      </c>
      <c r="G9" s="48"/>
    </row>
    <row r="10" spans="1:8">
      <c r="A10" s="256"/>
      <c r="B10" s="25"/>
      <c r="C10" s="527" t="str">
        <f>IF('Names of Bidder'!D10=0, "", 'Names of Bidder'!D10)</f>
        <v/>
      </c>
      <c r="D10" s="527"/>
      <c r="E10" s="527"/>
      <c r="F10" s="249" t="s">
        <v>37</v>
      </c>
      <c r="G10" s="48"/>
    </row>
    <row r="11" spans="1:8">
      <c r="A11" s="256"/>
      <c r="B11" s="25"/>
      <c r="C11" s="527" t="str">
        <f>IF('Names of Bidder'!D11=0, "", 'Names of Bidder'!D11)</f>
        <v/>
      </c>
      <c r="D11" s="527"/>
      <c r="E11" s="527"/>
      <c r="F11" s="249" t="s">
        <v>38</v>
      </c>
      <c r="G11" s="48"/>
    </row>
    <row r="12" spans="1:8" ht="18" customHeight="1">
      <c r="A12" s="256"/>
      <c r="B12" s="25"/>
      <c r="C12" s="26"/>
      <c r="D12" s="26"/>
      <c r="E12" s="26"/>
      <c r="F12" s="250"/>
    </row>
    <row r="13" spans="1:8" ht="18" customHeight="1">
      <c r="C13" s="255"/>
      <c r="F13" s="56"/>
      <c r="G13" s="269" t="s">
        <v>39</v>
      </c>
    </row>
    <row r="14" spans="1:8" ht="75.75" customHeight="1">
      <c r="A14" s="257" t="s">
        <v>40</v>
      </c>
      <c r="B14" s="233" t="s">
        <v>41</v>
      </c>
      <c r="C14" s="257" t="s">
        <v>42</v>
      </c>
      <c r="D14" s="144" t="s">
        <v>43</v>
      </c>
      <c r="E14" s="144" t="s">
        <v>44</v>
      </c>
      <c r="F14" s="143" t="s">
        <v>45</v>
      </c>
      <c r="G14" s="270" t="s">
        <v>46</v>
      </c>
    </row>
    <row r="15" spans="1:8" ht="18" customHeight="1">
      <c r="A15" s="258">
        <v>1</v>
      </c>
      <c r="B15" s="144"/>
      <c r="C15" s="258">
        <v>2</v>
      </c>
      <c r="D15" s="144">
        <v>4</v>
      </c>
      <c r="E15" s="144">
        <v>5</v>
      </c>
      <c r="F15" s="144">
        <v>6</v>
      </c>
      <c r="G15" s="197" t="s">
        <v>47</v>
      </c>
    </row>
    <row r="16" spans="1:8" ht="18" customHeight="1">
      <c r="A16" s="281"/>
      <c r="B16" s="282"/>
      <c r="C16" s="283"/>
      <c r="D16" s="144"/>
      <c r="E16" s="144"/>
      <c r="F16" s="144"/>
      <c r="G16" s="197"/>
    </row>
    <row r="17" spans="1:7" ht="43.5" customHeight="1">
      <c r="A17" s="519" t="s">
        <v>57</v>
      </c>
      <c r="B17" s="520"/>
      <c r="C17" s="521"/>
      <c r="D17" s="144"/>
      <c r="E17" s="144"/>
      <c r="F17" s="144"/>
      <c r="G17" s="197"/>
    </row>
    <row r="18" spans="1:7" ht="18" customHeight="1">
      <c r="A18" s="284" t="s">
        <v>58</v>
      </c>
      <c r="B18" s="284"/>
      <c r="C18" s="285"/>
      <c r="D18" s="144"/>
      <c r="E18" s="144"/>
      <c r="F18" s="144"/>
      <c r="G18" s="197"/>
    </row>
    <row r="19" spans="1:7" ht="78.75">
      <c r="A19" s="279">
        <v>1</v>
      </c>
      <c r="B19" s="296">
        <v>2.8</v>
      </c>
      <c r="C19" s="297" t="s">
        <v>59</v>
      </c>
      <c r="D19" s="296"/>
      <c r="E19" s="298"/>
      <c r="F19" s="298"/>
      <c r="G19" s="197"/>
    </row>
    <row r="20" spans="1:7">
      <c r="A20" s="279"/>
      <c r="B20" s="296" t="s">
        <v>49</v>
      </c>
      <c r="C20" s="297" t="s">
        <v>48</v>
      </c>
      <c r="D20" s="296" t="s">
        <v>60</v>
      </c>
      <c r="E20" s="298">
        <v>60</v>
      </c>
      <c r="F20" s="298"/>
      <c r="G20" s="197"/>
    </row>
    <row r="21" spans="1:7" ht="94.5">
      <c r="A21" s="279">
        <v>2</v>
      </c>
      <c r="B21" s="299">
        <v>2.1</v>
      </c>
      <c r="C21" s="297" t="s">
        <v>61</v>
      </c>
      <c r="D21" s="296"/>
      <c r="E21" s="298"/>
      <c r="F21" s="298"/>
      <c r="G21" s="197"/>
    </row>
    <row r="22" spans="1:7">
      <c r="A22" s="279"/>
      <c r="B22" s="296" t="s">
        <v>62</v>
      </c>
      <c r="C22" s="297" t="s">
        <v>63</v>
      </c>
      <c r="D22" s="296" t="s">
        <v>64</v>
      </c>
      <c r="E22" s="298">
        <v>1000</v>
      </c>
      <c r="F22" s="298"/>
      <c r="G22" s="197"/>
    </row>
    <row r="23" spans="1:7" ht="47.25">
      <c r="A23" s="279">
        <v>3</v>
      </c>
      <c r="B23" s="296">
        <v>2.11</v>
      </c>
      <c r="C23" s="297" t="s">
        <v>65</v>
      </c>
      <c r="D23" s="296" t="s">
        <v>64</v>
      </c>
      <c r="E23" s="298">
        <v>50</v>
      </c>
      <c r="F23" s="298"/>
      <c r="G23" s="197"/>
    </row>
    <row r="24" spans="1:7" ht="47.25">
      <c r="A24" s="279">
        <v>4</v>
      </c>
      <c r="B24" s="296">
        <v>2.25</v>
      </c>
      <c r="C24" s="297" t="s">
        <v>66</v>
      </c>
      <c r="D24" s="296" t="s">
        <v>67</v>
      </c>
      <c r="E24" s="298">
        <v>20</v>
      </c>
      <c r="F24" s="298"/>
      <c r="G24" s="197"/>
    </row>
    <row r="25" spans="1:7" ht="31.5">
      <c r="A25" s="279">
        <v>5</v>
      </c>
      <c r="B25" s="296">
        <v>4.0999999999999996</v>
      </c>
      <c r="C25" s="297" t="s">
        <v>68</v>
      </c>
      <c r="D25" s="296"/>
      <c r="E25" s="298"/>
      <c r="F25" s="298"/>
      <c r="G25" s="197"/>
    </row>
    <row r="26" spans="1:7">
      <c r="A26" s="279"/>
      <c r="B26" s="296" t="s">
        <v>50</v>
      </c>
      <c r="C26" s="297" t="s">
        <v>69</v>
      </c>
      <c r="D26" s="296" t="s">
        <v>67</v>
      </c>
      <c r="E26" s="298">
        <v>50</v>
      </c>
      <c r="F26" s="298"/>
      <c r="G26" s="197"/>
    </row>
    <row r="27" spans="1:7" ht="31.5">
      <c r="A27" s="279">
        <v>6</v>
      </c>
      <c r="B27" s="296">
        <v>4.3</v>
      </c>
      <c r="C27" s="297" t="s">
        <v>51</v>
      </c>
      <c r="D27" s="296"/>
      <c r="E27" s="298"/>
      <c r="F27" s="298"/>
      <c r="G27" s="197"/>
    </row>
    <row r="28" spans="1:7">
      <c r="A28" s="279"/>
      <c r="B28" s="296" t="s">
        <v>52</v>
      </c>
      <c r="C28" s="297" t="s">
        <v>53</v>
      </c>
      <c r="D28" s="296" t="s">
        <v>70</v>
      </c>
      <c r="E28" s="298">
        <v>80</v>
      </c>
      <c r="F28" s="298"/>
      <c r="G28" s="197"/>
    </row>
    <row r="29" spans="1:7">
      <c r="A29" s="279">
        <v>7</v>
      </c>
      <c r="B29" s="296">
        <v>17.350000000000001</v>
      </c>
      <c r="C29" s="297" t="s">
        <v>71</v>
      </c>
      <c r="D29" s="296"/>
      <c r="E29" s="298"/>
      <c r="F29" s="298"/>
      <c r="G29" s="197"/>
    </row>
    <row r="30" spans="1:7">
      <c r="A30" s="279"/>
      <c r="B30" s="296" t="s">
        <v>72</v>
      </c>
      <c r="C30" s="297" t="s">
        <v>73</v>
      </c>
      <c r="D30" s="296"/>
      <c r="E30" s="298"/>
      <c r="F30" s="298"/>
      <c r="G30" s="197"/>
    </row>
    <row r="31" spans="1:7" ht="31.5">
      <c r="A31" s="279"/>
      <c r="B31" s="296" t="s">
        <v>74</v>
      </c>
      <c r="C31" s="297" t="s">
        <v>75</v>
      </c>
      <c r="D31" s="296" t="s">
        <v>76</v>
      </c>
      <c r="E31" s="298">
        <v>10</v>
      </c>
      <c r="F31" s="298"/>
      <c r="G31" s="197"/>
    </row>
    <row r="32" spans="1:7" ht="31.5">
      <c r="A32" s="279">
        <v>8</v>
      </c>
      <c r="B32" s="296">
        <v>18.27</v>
      </c>
      <c r="C32" s="297" t="s">
        <v>77</v>
      </c>
      <c r="D32" s="296"/>
      <c r="E32" s="298"/>
      <c r="F32" s="298"/>
      <c r="G32" s="197"/>
    </row>
    <row r="33" spans="1:23">
      <c r="A33" s="279"/>
      <c r="B33" s="296" t="s">
        <v>78</v>
      </c>
      <c r="C33" s="297" t="s">
        <v>79</v>
      </c>
      <c r="D33" s="296" t="s">
        <v>76</v>
      </c>
      <c r="E33" s="298">
        <v>50</v>
      </c>
      <c r="F33" s="298"/>
      <c r="G33" s="197"/>
    </row>
    <row r="34" spans="1:23" ht="31.5">
      <c r="A34" s="279">
        <v>9</v>
      </c>
      <c r="B34" s="296">
        <v>18.28</v>
      </c>
      <c r="C34" s="297" t="s">
        <v>80</v>
      </c>
      <c r="D34" s="296"/>
      <c r="E34" s="298"/>
      <c r="F34" s="298"/>
      <c r="G34" s="197"/>
    </row>
    <row r="35" spans="1:23">
      <c r="A35" s="279"/>
      <c r="B35" s="296" t="s">
        <v>81</v>
      </c>
      <c r="C35" s="297" t="s">
        <v>82</v>
      </c>
      <c r="D35" s="296" t="s">
        <v>83</v>
      </c>
      <c r="E35" s="298">
        <v>20</v>
      </c>
      <c r="F35" s="298"/>
      <c r="G35" s="197"/>
    </row>
    <row r="36" spans="1:23" ht="47.25">
      <c r="A36" s="279">
        <v>10</v>
      </c>
      <c r="B36" s="296">
        <v>19.100000000000001</v>
      </c>
      <c r="C36" s="297" t="s">
        <v>84</v>
      </c>
      <c r="D36" s="296"/>
      <c r="E36" s="298"/>
      <c r="F36" s="298"/>
      <c r="G36" s="197"/>
    </row>
    <row r="37" spans="1:23">
      <c r="A37" s="279"/>
      <c r="B37" s="296" t="s">
        <v>85</v>
      </c>
      <c r="C37" s="297" t="s">
        <v>86</v>
      </c>
      <c r="D37" s="296" t="s">
        <v>64</v>
      </c>
      <c r="E37" s="298">
        <v>1000</v>
      </c>
      <c r="F37" s="298"/>
      <c r="G37" s="197"/>
    </row>
    <row r="38" spans="1:23" ht="47.25">
      <c r="A38" s="279">
        <v>11</v>
      </c>
      <c r="B38" s="296">
        <v>19.2</v>
      </c>
      <c r="C38" s="297" t="s">
        <v>87</v>
      </c>
      <c r="D38" s="296"/>
      <c r="E38" s="298"/>
      <c r="F38" s="298"/>
      <c r="G38" s="197"/>
    </row>
    <row r="39" spans="1:23">
      <c r="A39" s="279"/>
      <c r="B39" s="296" t="s">
        <v>88</v>
      </c>
      <c r="C39" s="297" t="s">
        <v>89</v>
      </c>
      <c r="D39" s="296" t="s">
        <v>64</v>
      </c>
      <c r="E39" s="298">
        <v>1000</v>
      </c>
      <c r="F39" s="298"/>
      <c r="G39" s="197"/>
    </row>
    <row r="40" spans="1:23" ht="47.25">
      <c r="A40" s="295">
        <v>12</v>
      </c>
      <c r="B40" s="296">
        <v>19.600000000000001</v>
      </c>
      <c r="C40" s="297" t="s">
        <v>90</v>
      </c>
      <c r="D40" s="296"/>
      <c r="E40" s="298"/>
      <c r="F40" s="298"/>
      <c r="G40" s="197"/>
    </row>
    <row r="41" spans="1:23">
      <c r="A41" s="295"/>
      <c r="B41" s="296" t="s">
        <v>91</v>
      </c>
      <c r="C41" s="297" t="s">
        <v>92</v>
      </c>
      <c r="D41" s="296" t="s">
        <v>93</v>
      </c>
      <c r="E41" s="298">
        <v>30</v>
      </c>
      <c r="F41" s="298"/>
      <c r="G41" s="197"/>
    </row>
    <row r="42" spans="1:23" ht="47.25">
      <c r="A42" s="279">
        <v>13</v>
      </c>
      <c r="B42" s="296">
        <v>19.149999999999999</v>
      </c>
      <c r="C42" s="297" t="s">
        <v>94</v>
      </c>
      <c r="D42" s="296"/>
      <c r="E42" s="298"/>
      <c r="F42" s="298"/>
      <c r="G42" s="197"/>
    </row>
    <row r="43" spans="1:23">
      <c r="A43" s="279"/>
      <c r="B43" s="296" t="s">
        <v>95</v>
      </c>
      <c r="C43" s="297" t="s">
        <v>96</v>
      </c>
      <c r="D43" s="296" t="s">
        <v>97</v>
      </c>
      <c r="E43" s="298">
        <v>30</v>
      </c>
      <c r="F43" s="298"/>
      <c r="G43" s="197"/>
    </row>
    <row r="44" spans="1:23" s="145" customFormat="1">
      <c r="A44" s="259"/>
      <c r="B44" s="234"/>
      <c r="C44" s="264" t="s">
        <v>98</v>
      </c>
      <c r="D44" s="244"/>
      <c r="E44" s="244"/>
      <c r="F44" s="244"/>
      <c r="G44" s="271"/>
      <c r="I44" s="53"/>
      <c r="J44" s="53"/>
      <c r="K44" s="53"/>
      <c r="L44" s="53"/>
      <c r="M44" s="53"/>
      <c r="N44" s="53"/>
      <c r="O44" s="53"/>
      <c r="P44" s="53"/>
      <c r="Q44" s="53"/>
      <c r="R44" s="53"/>
      <c r="S44" s="53"/>
      <c r="T44" s="53"/>
      <c r="U44" s="53"/>
      <c r="V44" s="53"/>
      <c r="W44" s="53"/>
    </row>
    <row r="45" spans="1:23" s="145" customFormat="1">
      <c r="A45" s="259"/>
      <c r="B45" s="234"/>
      <c r="C45" s="265" t="s">
        <v>99</v>
      </c>
      <c r="D45" s="197"/>
      <c r="E45" s="197"/>
      <c r="F45" s="232"/>
      <c r="G45" s="272">
        <f>G44*F45</f>
        <v>0</v>
      </c>
      <c r="I45" s="53"/>
      <c r="J45" s="53"/>
      <c r="K45" s="53"/>
      <c r="L45" s="53"/>
      <c r="M45" s="53"/>
      <c r="N45" s="53"/>
      <c r="O45" s="53"/>
      <c r="P45" s="53"/>
      <c r="Q45" s="53"/>
      <c r="R45" s="53"/>
      <c r="S45" s="53"/>
      <c r="T45" s="53"/>
      <c r="U45" s="53"/>
      <c r="V45" s="53"/>
      <c r="W45" s="53"/>
    </row>
    <row r="46" spans="1:23" s="145" customFormat="1">
      <c r="A46" s="259"/>
      <c r="B46" s="234"/>
      <c r="C46" s="266" t="s">
        <v>100</v>
      </c>
      <c r="D46" s="196"/>
      <c r="E46" s="196"/>
      <c r="F46" s="144"/>
      <c r="G46" s="273">
        <f>+G45+G44</f>
        <v>0</v>
      </c>
      <c r="I46" s="53"/>
      <c r="J46" s="53"/>
      <c r="K46" s="53"/>
      <c r="L46" s="53"/>
      <c r="M46" s="53"/>
      <c r="N46" s="53"/>
      <c r="O46" s="53"/>
      <c r="P46" s="53"/>
      <c r="Q46" s="53"/>
      <c r="R46" s="53"/>
      <c r="S46" s="53"/>
      <c r="T46" s="53"/>
      <c r="U46" s="53"/>
      <c r="V46" s="53"/>
      <c r="W46" s="53"/>
    </row>
    <row r="47" spans="1:23" s="145" customFormat="1">
      <c r="A47" s="522"/>
      <c r="B47" s="522"/>
      <c r="C47" s="522"/>
      <c r="D47" s="522"/>
      <c r="E47" s="522"/>
      <c r="F47" s="522"/>
      <c r="G47" s="522"/>
      <c r="I47" s="53"/>
      <c r="J47" s="53"/>
      <c r="K47" s="53"/>
      <c r="L47" s="53"/>
      <c r="M47" s="53"/>
      <c r="N47" s="53"/>
      <c r="O47" s="53"/>
      <c r="P47" s="53"/>
      <c r="Q47" s="53"/>
      <c r="R47" s="53"/>
      <c r="S47" s="53"/>
      <c r="T47" s="53"/>
      <c r="U47" s="53"/>
      <c r="V47" s="53"/>
      <c r="W47" s="53"/>
    </row>
    <row r="48" spans="1:23" s="145" customFormat="1" ht="16.5" customHeight="1">
      <c r="A48" s="255"/>
      <c r="B48" s="61"/>
      <c r="C48" s="523"/>
      <c r="D48" s="523"/>
      <c r="E48" s="523"/>
      <c r="F48" s="523"/>
      <c r="G48" s="523"/>
      <c r="I48" s="53"/>
      <c r="J48" s="53"/>
      <c r="K48" s="53"/>
      <c r="L48" s="53"/>
      <c r="M48" s="53"/>
      <c r="N48" s="53"/>
      <c r="O48" s="53"/>
      <c r="P48" s="53"/>
      <c r="Q48" s="53"/>
      <c r="R48" s="53"/>
      <c r="S48" s="53"/>
      <c r="T48" s="53"/>
      <c r="U48" s="53"/>
      <c r="V48" s="53"/>
      <c r="W48" s="53"/>
    </row>
    <row r="49" spans="1:23" s="145" customFormat="1" ht="16.5" customHeight="1">
      <c r="A49" s="260"/>
      <c r="B49" s="149"/>
      <c r="C49" s="523"/>
      <c r="D49" s="523"/>
      <c r="E49" s="523"/>
      <c r="F49" s="523"/>
      <c r="G49" s="523"/>
      <c r="I49" s="53"/>
      <c r="J49" s="53"/>
      <c r="K49" s="53"/>
      <c r="L49" s="53"/>
      <c r="M49" s="53"/>
      <c r="N49" s="53"/>
      <c r="O49" s="53"/>
      <c r="P49" s="53"/>
      <c r="Q49" s="53"/>
      <c r="R49" s="53"/>
      <c r="S49" s="53"/>
      <c r="T49" s="53"/>
      <c r="U49" s="53"/>
      <c r="V49" s="53"/>
      <c r="W49" s="53"/>
    </row>
    <row r="50" spans="1:23" s="145" customFormat="1" ht="33.6" customHeight="1">
      <c r="A50" s="261" t="s">
        <v>101</v>
      </c>
      <c r="B50" s="64"/>
      <c r="C50" s="267" t="str">
        <f>IF('Names of Bidder'!D23=0, "", 'Names of Bidder'!D23)</f>
        <v/>
      </c>
      <c r="D50" s="181"/>
      <c r="E50" s="182"/>
      <c r="F50" s="99" t="s">
        <v>102</v>
      </c>
      <c r="G50" s="274" t="str">
        <f>IF('Names of Bidder'!D18=0, "", 'Names of Bidder'!D18)</f>
        <v/>
      </c>
      <c r="I50" s="53"/>
      <c r="J50" s="53"/>
      <c r="K50" s="53"/>
      <c r="L50" s="53"/>
      <c r="M50" s="53"/>
      <c r="N50" s="53"/>
      <c r="O50" s="53"/>
      <c r="P50" s="53"/>
      <c r="Q50" s="53"/>
      <c r="R50" s="53"/>
      <c r="S50" s="53"/>
      <c r="T50" s="53"/>
      <c r="U50" s="53"/>
      <c r="V50" s="53"/>
      <c r="W50" s="53"/>
    </row>
    <row r="51" spans="1:23" s="145" customFormat="1" ht="33.6" customHeight="1">
      <c r="A51" s="261" t="s">
        <v>103</v>
      </c>
      <c r="B51" s="64"/>
      <c r="C51" s="267" t="str">
        <f>IF('Names of Bidder'!D24=0, "", 'Names of Bidder'!D24)</f>
        <v/>
      </c>
      <c r="D51" s="183"/>
      <c r="E51" s="182"/>
      <c r="F51" s="99" t="s">
        <v>104</v>
      </c>
      <c r="G51" s="220" t="str">
        <f>IF('Names of Bidder'!D19=0, "", 'Names of Bidder'!D19)</f>
        <v/>
      </c>
      <c r="I51" s="53"/>
      <c r="J51" s="53"/>
      <c r="K51" s="53"/>
      <c r="L51" s="53"/>
      <c r="M51" s="53"/>
      <c r="N51" s="53"/>
      <c r="O51" s="53"/>
      <c r="P51" s="53"/>
      <c r="Q51" s="53"/>
      <c r="R51" s="53"/>
      <c r="S51" s="53"/>
      <c r="T51" s="53"/>
      <c r="U51" s="53"/>
      <c r="V51" s="53"/>
      <c r="W51" s="53"/>
    </row>
    <row r="52" spans="1:23" s="145" customFormat="1" ht="33.6" customHeight="1">
      <c r="A52" s="255"/>
      <c r="B52" s="61"/>
      <c r="C52" s="413"/>
      <c r="D52" s="27"/>
      <c r="E52" s="61"/>
      <c r="F52" s="61"/>
      <c r="G52" s="183"/>
      <c r="I52" s="53"/>
      <c r="J52" s="53"/>
      <c r="K52" s="53"/>
      <c r="L52" s="53"/>
      <c r="M52" s="53"/>
      <c r="N52" s="53"/>
      <c r="O52" s="53"/>
      <c r="P52" s="53"/>
      <c r="Q52" s="53"/>
      <c r="R52" s="53"/>
      <c r="S52" s="53"/>
      <c r="T52" s="53"/>
      <c r="U52" s="53"/>
      <c r="V52" s="53"/>
      <c r="W52" s="53"/>
    </row>
    <row r="53" spans="1:23" s="145" customFormat="1" ht="33.6" customHeight="1">
      <c r="A53" s="255"/>
      <c r="B53" s="61"/>
      <c r="C53" s="413"/>
      <c r="D53" s="27"/>
      <c r="E53" s="61"/>
      <c r="F53" s="99"/>
      <c r="G53" s="220"/>
      <c r="I53" s="53"/>
      <c r="J53" s="53"/>
      <c r="K53" s="53"/>
      <c r="L53" s="53"/>
      <c r="M53" s="53"/>
      <c r="N53" s="53"/>
      <c r="O53" s="53"/>
      <c r="P53" s="53"/>
      <c r="Q53" s="53"/>
      <c r="R53" s="53"/>
      <c r="S53" s="53"/>
      <c r="T53" s="53"/>
      <c r="U53" s="53"/>
      <c r="V53" s="53"/>
      <c r="W53" s="53"/>
    </row>
  </sheetData>
  <sheetProtection formatColumns="0" formatRows="0" selectLockedCells="1"/>
  <customSheetViews>
    <customSheetView guid="{7223CF18-41D5-402E-AF86-374F7D598CE0}" state="hidden" topLeftCell="A36">
      <selection activeCell="G46" sqref="G46"/>
      <colBreaks count="1" manualBreakCount="1">
        <brk id="7" max="1048575" man="1"/>
      </colBreaks>
      <pageMargins left="0" right="0" top="0" bottom="0" header="0" footer="0"/>
      <printOptions horizontalCentered="1"/>
      <pageSetup paperSize="9" scale="88" orientation="portrait" horizontalDpi="300" verticalDpi="300" r:id="rId1"/>
      <headerFooter alignWithMargins="0">
        <oddFooter>&amp;R&amp;"Book Antiqua,Bold"&amp;10Schedule-1/ Page &amp;P of &amp;N</oddFooter>
      </headerFooter>
    </customSheetView>
    <customSheetView guid="{46EF7574-FC4D-447A-97EE-255FDB23EB64}" state="hidden" topLeftCell="A36">
      <selection activeCell="G46" sqref="G46"/>
      <colBreaks count="1" manualBreakCount="1">
        <brk id="7" max="1048575" man="1"/>
      </colBreaks>
      <pageMargins left="0" right="0" top="0" bottom="0" header="0" footer="0"/>
      <printOptions horizontalCentered="1"/>
      <pageSetup paperSize="9" scale="88" orientation="portrait" horizontalDpi="300" verticalDpi="300" r:id="rId2"/>
      <headerFooter alignWithMargins="0">
        <oddFooter>&amp;R&amp;"Book Antiqua,Bold"&amp;10Schedule-1/ Page &amp;P of &amp;N</oddFooter>
      </headerFooter>
    </customSheetView>
    <customSheetView guid="{6BEFB52D-062C-4B4E-917F-003083B91BD4}" state="hidden" topLeftCell="A36">
      <selection activeCell="G46" sqref="G46"/>
      <colBreaks count="1" manualBreakCount="1">
        <brk id="7" max="1048575" man="1"/>
      </colBreaks>
      <pageMargins left="0" right="0" top="0" bottom="0" header="0" footer="0"/>
      <printOptions horizontalCentered="1"/>
      <pageSetup paperSize="9" scale="88" orientation="portrait" horizontalDpi="300" verticalDpi="300" r:id="rId3"/>
      <headerFooter alignWithMargins="0">
        <oddFooter>&amp;R&amp;"Book Antiqua,Bold"&amp;10Schedule-1/ Page &amp;P of &amp;N</oddFooter>
      </headerFooter>
    </customSheetView>
    <customSheetView guid="{7172B49E-035A-449B-9E72-A42BF7FED7F8}" state="hidden" topLeftCell="A36">
      <selection activeCell="G46" sqref="G46"/>
      <colBreaks count="1" manualBreakCount="1">
        <brk id="7" max="1048575" man="1"/>
      </colBreaks>
      <pageMargins left="0" right="0" top="0" bottom="0" header="0" footer="0"/>
      <printOptions horizontalCentered="1"/>
      <pageSetup paperSize="9" scale="88" orientation="portrait" horizontalDpi="300" verticalDpi="300" r:id="rId4"/>
      <headerFooter alignWithMargins="0">
        <oddFooter>&amp;R&amp;"Book Antiqua,Bold"&amp;10Schedule-1/ Page &amp;P of &amp;N</oddFooter>
      </headerFooter>
    </customSheetView>
    <customSheetView guid="{C3C2F6BE-1796-4187-BF38-BACEF6057F57}" state="hidden" topLeftCell="A36">
      <selection activeCell="G46" sqref="G46"/>
      <colBreaks count="1" manualBreakCount="1">
        <brk id="7" max="1048575" man="1"/>
      </colBreaks>
      <pageMargins left="0" right="0" top="0" bottom="0" header="0" footer="0"/>
      <printOptions horizontalCentered="1"/>
      <pageSetup paperSize="9" scale="88" orientation="portrait" horizontalDpi="300" verticalDpi="300" r:id="rId5"/>
      <headerFooter alignWithMargins="0">
        <oddFooter>&amp;R&amp;"Book Antiqua,Bold"&amp;10Schedule-1/ Page &amp;P of &amp;N</oddFooter>
      </headerFooter>
    </customSheetView>
    <customSheetView guid="{72E085EB-9E9F-4AAB-9918-326E22FCD10B}" state="hidden" topLeftCell="A36">
      <selection activeCell="G46" sqref="G46"/>
      <colBreaks count="1" manualBreakCount="1">
        <brk id="7" max="1048575" man="1"/>
      </colBreaks>
      <pageMargins left="0" right="0" top="0" bottom="0" header="0" footer="0"/>
      <printOptions horizontalCentered="1"/>
      <pageSetup paperSize="9" scale="88" orientation="portrait" horizontalDpi="300" verticalDpi="300" r:id="rId6"/>
      <headerFooter alignWithMargins="0">
        <oddFooter>&amp;R&amp;"Book Antiqua,Bold"&amp;10Schedule-1/ Page &amp;P of &amp;N</oddFooter>
      </headerFooter>
    </customSheetView>
    <customSheetView guid="{5E2FF645-A015-403E-863B-BADF6B75C7D1}" state="hidden" topLeftCell="A36">
      <selection activeCell="G46" sqref="G46"/>
      <colBreaks count="1" manualBreakCount="1">
        <brk id="7" max="1048575" man="1"/>
      </colBreaks>
      <pageMargins left="0" right="0" top="0" bottom="0" header="0" footer="0"/>
      <printOptions horizontalCentered="1"/>
      <pageSetup paperSize="9" scale="88" orientation="portrait" horizontalDpi="300" verticalDpi="300" r:id="rId7"/>
      <headerFooter alignWithMargins="0">
        <oddFooter>&amp;R&amp;"Book Antiqua,Bold"&amp;10Schedule-1/ Page &amp;P of &amp;N</oddFooter>
      </headerFooter>
    </customSheetView>
    <customSheetView guid="{25334923-91A5-4F88-9A10-8FA88873EC26}" state="hidden" topLeftCell="A36">
      <selection activeCell="G46" sqref="G46"/>
      <colBreaks count="1" manualBreakCount="1">
        <brk id="7" max="1048575" man="1"/>
      </colBreaks>
      <pageMargins left="0" right="0" top="0" bottom="0" header="0" footer="0"/>
      <printOptions horizontalCentered="1"/>
      <pageSetup paperSize="9" scale="88" orientation="portrait" horizontalDpi="300" verticalDpi="300" r:id="rId8"/>
      <headerFooter alignWithMargins="0">
        <oddFooter>&amp;R&amp;"Book Antiqua,Bold"&amp;10Schedule-1/ Page &amp;P of &amp;N</oddFooter>
      </headerFooter>
    </customSheetView>
    <customSheetView guid="{BAD0225F-C858-4E40-A5E7-64BB5328C88A}" topLeftCell="A25">
      <selection activeCell="F32" sqref="F32"/>
      <colBreaks count="1" manualBreakCount="1">
        <brk id="7" max="1048575" man="1"/>
      </colBreaks>
      <pageMargins left="0" right="0" top="0" bottom="0" header="0" footer="0"/>
      <printOptions horizontalCentered="1"/>
      <pageSetup paperSize="9" scale="88" orientation="portrait" horizontalDpi="300" verticalDpi="300" r:id="rId9"/>
      <headerFooter alignWithMargins="0">
        <oddFooter>&amp;R&amp;"Book Antiqua,Bold"&amp;10Schedule-1/ Page &amp;P of &amp;N</oddFooter>
      </headerFooter>
    </customSheetView>
    <customSheetView guid="{CF0E662C-D3BC-4297-99E8-62C40B3B7AD9}" state="hidden" topLeftCell="A36">
      <selection activeCell="G46" sqref="G46"/>
      <colBreaks count="1" manualBreakCount="1">
        <brk id="7" max="1048575" man="1"/>
      </colBreaks>
      <pageMargins left="0" right="0" top="0" bottom="0" header="0" footer="0"/>
      <printOptions horizontalCentered="1"/>
      <pageSetup paperSize="9" scale="88" orientation="portrait" horizontalDpi="300" verticalDpi="300" r:id="rId10"/>
      <headerFooter alignWithMargins="0">
        <oddFooter>&amp;R&amp;"Book Antiqua,Bold"&amp;10Schedule-1/ Page &amp;P of &amp;N</oddFooter>
      </headerFooter>
    </customSheetView>
    <customSheetView guid="{C67DE895-455A-4FAA-9124-E21FC3A5A1D1}" state="hidden" topLeftCell="A36">
      <selection activeCell="G46" sqref="G46"/>
      <colBreaks count="1" manualBreakCount="1">
        <brk id="7" max="1048575" man="1"/>
      </colBreaks>
      <pageMargins left="0" right="0" top="0" bottom="0" header="0" footer="0"/>
      <printOptions horizontalCentered="1"/>
      <pageSetup paperSize="9" scale="88" orientation="portrait" horizontalDpi="300" verticalDpi="300" r:id="rId11"/>
      <headerFooter alignWithMargins="0">
        <oddFooter>&amp;R&amp;"Book Antiqua,Bold"&amp;10Schedule-1/ Page &amp;P of &amp;N</oddFooter>
      </headerFooter>
    </customSheetView>
    <customSheetView guid="{0DAFE978-96D5-491F-A83A-B44F51F52D11}" state="hidden" topLeftCell="A36">
      <selection activeCell="G46" sqref="G46"/>
      <colBreaks count="1" manualBreakCount="1">
        <brk id="7" max="1048575" man="1"/>
      </colBreaks>
      <pageMargins left="0" right="0" top="0" bottom="0" header="0" footer="0"/>
      <printOptions horizontalCentered="1"/>
      <pageSetup paperSize="9" scale="88" orientation="portrait" horizontalDpi="300" verticalDpi="300" r:id="rId12"/>
      <headerFooter alignWithMargins="0">
        <oddFooter>&amp;R&amp;"Book Antiqua,Bold"&amp;10Schedule-1/ Page &amp;P of &amp;N</oddFooter>
      </headerFooter>
    </customSheetView>
    <customSheetView guid="{46540FCC-B3D3-4B78-83F0-FC22789024F6}" state="hidden" topLeftCell="A36">
      <selection activeCell="G46" sqref="G46"/>
      <colBreaks count="1" manualBreakCount="1">
        <brk id="7" max="1048575" man="1"/>
      </colBreaks>
      <pageMargins left="0" right="0" top="0" bottom="0" header="0" footer="0"/>
      <printOptions horizontalCentered="1"/>
      <pageSetup paperSize="9" scale="88" orientation="portrait" horizontalDpi="300" verticalDpi="300" r:id="rId13"/>
      <headerFooter alignWithMargins="0">
        <oddFooter>&amp;R&amp;"Book Antiqua,Bold"&amp;10Schedule-1/ Page &amp;P of &amp;N</oddFooter>
      </headerFooter>
    </customSheetView>
  </customSheetViews>
  <mergeCells count="9">
    <mergeCell ref="A17:C17"/>
    <mergeCell ref="A47:G47"/>
    <mergeCell ref="C48:G49"/>
    <mergeCell ref="A3:G3"/>
    <mergeCell ref="A4:G4"/>
    <mergeCell ref="C8:E8"/>
    <mergeCell ref="C9:E9"/>
    <mergeCell ref="C10:E10"/>
    <mergeCell ref="C11:E11"/>
  </mergeCells>
  <printOptions horizontalCentered="1"/>
  <pageMargins left="0.511811023622047" right="0.26" top="0.48" bottom="0.54" header="0.25" footer="0.27"/>
  <pageSetup paperSize="9" scale="88" orientation="portrait" horizontalDpi="300" verticalDpi="300" r:id="rId14"/>
  <headerFooter alignWithMargins="0">
    <oddFooter>&amp;R&amp;"Book Antiqua,Bold"&amp;10Schedule-1/ Page &amp;P of &amp;N</oddFooter>
  </headerFooter>
  <colBreaks count="1" manualBreakCount="1">
    <brk id="7" max="1048575" man="1"/>
  </colBreaks>
  <drawing r:id="rId1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indexed="53"/>
  </sheetPr>
  <dimension ref="A1:AA30"/>
  <sheetViews>
    <sheetView topLeftCell="A13" zoomScaleSheetLayoutView="100" workbookViewId="0">
      <selection activeCell="F20" sqref="F20:G24"/>
    </sheetView>
  </sheetViews>
  <sheetFormatPr defaultColWidth="9" defaultRowHeight="16.5"/>
  <cols>
    <col min="1" max="1" width="8.25" style="146" customWidth="1"/>
    <col min="2" max="2" width="7.375" style="146" customWidth="1"/>
    <col min="3" max="3" width="61.375" style="63" customWidth="1"/>
    <col min="4" max="4" width="7" style="62" customWidth="1"/>
    <col min="5" max="5" width="8.625" style="146" customWidth="1"/>
    <col min="6" max="6" width="12.25" style="62" customWidth="1"/>
    <col min="7" max="7" width="14.625" style="243" customWidth="1"/>
    <col min="8" max="8" width="17.75" style="27" customWidth="1"/>
    <col min="9" max="9" width="8" style="53" customWidth="1"/>
    <col min="10" max="10" width="17.5" style="53" customWidth="1"/>
    <col min="11" max="11" width="9" style="53" customWidth="1"/>
    <col min="12" max="12" width="9" style="134" customWidth="1"/>
    <col min="13" max="14" width="17.625" style="134" customWidth="1"/>
    <col min="15" max="27" width="9" style="134"/>
    <col min="28" max="16384" width="9" style="53"/>
  </cols>
  <sheetData>
    <row r="1" spans="1:14" ht="18" customHeight="1">
      <c r="A1" s="54" t="str">
        <f>Cover!B3</f>
        <v xml:space="preserve">Spec. Ref. No.:WR-I/C&amp;M/VRL/NIT-247/I-3815-2024/RFX-5002004081    </v>
      </c>
      <c r="B1" s="54"/>
      <c r="C1" s="55"/>
      <c r="D1" s="56"/>
      <c r="E1" s="56"/>
      <c r="F1" s="57"/>
      <c r="G1" s="58" t="s">
        <v>105</v>
      </c>
    </row>
    <row r="2" spans="1:14" ht="23.25" customHeight="1">
      <c r="A2" s="47"/>
      <c r="B2" s="47"/>
      <c r="C2" s="60"/>
      <c r="D2" s="61"/>
      <c r="E2" s="61"/>
      <c r="F2" s="27"/>
      <c r="G2" s="66"/>
    </row>
    <row r="3" spans="1:14" ht="44.25" customHeight="1">
      <c r="A3" s="524" t="str">
        <f>Cover!$B$2</f>
        <v>Making Temporary Bye-pass Arrangement for HT (33 kV / 11 kV) LT (415 V) lines crossings during stringing of 765 kV Navsari – Padghe D/C line</v>
      </c>
      <c r="B3" s="524"/>
      <c r="C3" s="524"/>
      <c r="D3" s="524"/>
      <c r="E3" s="524"/>
      <c r="F3" s="524"/>
      <c r="G3" s="524"/>
      <c r="L3" s="140"/>
      <c r="N3" s="141"/>
    </row>
    <row r="4" spans="1:14" ht="32.25" customHeight="1">
      <c r="A4" s="525" t="s">
        <v>106</v>
      </c>
      <c r="B4" s="526"/>
      <c r="C4" s="526"/>
      <c r="D4" s="526"/>
      <c r="E4" s="526"/>
      <c r="F4" s="526"/>
      <c r="G4" s="526"/>
      <c r="H4" s="150"/>
      <c r="L4" s="140"/>
      <c r="N4" s="141"/>
    </row>
    <row r="5" spans="1:14" ht="18" customHeight="1">
      <c r="G5" s="66"/>
      <c r="L5" s="140"/>
      <c r="N5" s="141"/>
    </row>
    <row r="6" spans="1:14" ht="18" customHeight="1">
      <c r="A6" s="24" t="str">
        <f>'  Sch-1'!A6</f>
        <v>Bidder’s Name and Address</v>
      </c>
      <c r="B6" s="24"/>
      <c r="C6" s="25"/>
      <c r="D6" s="25"/>
      <c r="E6" s="250"/>
      <c r="F6" s="47" t="s">
        <v>32</v>
      </c>
      <c r="G6" s="66"/>
      <c r="H6" s="25"/>
      <c r="L6" s="140"/>
      <c r="N6" s="141"/>
    </row>
    <row r="7" spans="1:14" ht="18" customHeight="1">
      <c r="A7" s="142" t="str">
        <f>'  Sch-1'!A7</f>
        <v xml:space="preserve">Bidder as </v>
      </c>
      <c r="B7" s="142"/>
      <c r="F7" s="238" t="s">
        <v>33</v>
      </c>
      <c r="G7" s="66"/>
      <c r="H7" s="25"/>
      <c r="L7" s="140"/>
      <c r="N7" s="141"/>
    </row>
    <row r="8" spans="1:14">
      <c r="A8" s="24" t="s">
        <v>34</v>
      </c>
      <c r="B8" s="24"/>
      <c r="C8" s="527" t="str">
        <f>IF('  Sch-1'!C8=0, "", '  Sch-1'!C8)</f>
        <v/>
      </c>
      <c r="D8" s="527"/>
      <c r="E8" s="527"/>
      <c r="F8" s="239" t="s">
        <v>35</v>
      </c>
      <c r="G8" s="240"/>
      <c r="L8" s="140"/>
      <c r="N8" s="141"/>
    </row>
    <row r="9" spans="1:14">
      <c r="A9" s="24" t="s">
        <v>36</v>
      </c>
      <c r="B9" s="24"/>
      <c r="C9" s="527" t="str">
        <f>IF('  Sch-1'!C9=0, "", '  Sch-1'!C9)</f>
        <v/>
      </c>
      <c r="D9" s="527"/>
      <c r="E9" s="527"/>
      <c r="F9" s="239" t="s">
        <v>56</v>
      </c>
      <c r="G9" s="240"/>
      <c r="L9" s="140"/>
      <c r="N9" s="141"/>
    </row>
    <row r="10" spans="1:14">
      <c r="A10" s="25"/>
      <c r="B10" s="25"/>
      <c r="C10" s="527" t="str">
        <f>IF('  Sch-1'!C10=0, "", '  Sch-1'!C10)</f>
        <v/>
      </c>
      <c r="D10" s="527"/>
      <c r="E10" s="527"/>
      <c r="F10" s="239" t="s">
        <v>37</v>
      </c>
      <c r="G10" s="240"/>
    </row>
    <row r="11" spans="1:14">
      <c r="A11" s="25"/>
      <c r="B11" s="25"/>
      <c r="C11" s="527" t="str">
        <f>IF('  Sch-1'!C11=0, "", '  Sch-1'!C11)</f>
        <v/>
      </c>
      <c r="D11" s="527"/>
      <c r="E11" s="527"/>
      <c r="F11" s="239" t="s">
        <v>38</v>
      </c>
      <c r="G11" s="240"/>
    </row>
    <row r="12" spans="1:14" ht="18" customHeight="1">
      <c r="A12" s="25"/>
      <c r="B12" s="25"/>
      <c r="C12" s="26"/>
      <c r="D12" s="26"/>
      <c r="E12" s="251"/>
      <c r="F12" s="48"/>
      <c r="G12" s="66"/>
      <c r="H12" s="25"/>
    </row>
    <row r="13" spans="1:14" ht="18" customHeight="1">
      <c r="A13" s="25"/>
      <c r="B13" s="25"/>
      <c r="C13" s="24"/>
      <c r="D13" s="24"/>
      <c r="E13" s="252"/>
      <c r="F13" s="24"/>
      <c r="G13" s="58" t="s">
        <v>39</v>
      </c>
    </row>
    <row r="14" spans="1:14" ht="43.5" customHeight="1">
      <c r="A14" s="143" t="s">
        <v>40</v>
      </c>
      <c r="B14" s="143" t="s">
        <v>107</v>
      </c>
      <c r="C14" s="143" t="s">
        <v>42</v>
      </c>
      <c r="D14" s="144" t="s">
        <v>43</v>
      </c>
      <c r="E14" s="144" t="s">
        <v>44</v>
      </c>
      <c r="F14" s="143" t="s">
        <v>108</v>
      </c>
      <c r="G14" s="241" t="s">
        <v>46</v>
      </c>
      <c r="H14" s="128"/>
      <c r="M14" s="133"/>
      <c r="N14" s="133"/>
    </row>
    <row r="15" spans="1:14" ht="18" customHeight="1">
      <c r="A15" s="144">
        <v>1</v>
      </c>
      <c r="B15" s="144">
        <v>2</v>
      </c>
      <c r="C15" s="144">
        <v>3</v>
      </c>
      <c r="D15" s="144">
        <v>4</v>
      </c>
      <c r="E15" s="144">
        <v>5</v>
      </c>
      <c r="F15" s="144">
        <v>6</v>
      </c>
      <c r="G15" s="242" t="s">
        <v>47</v>
      </c>
      <c r="H15" s="99"/>
      <c r="M15" s="132"/>
      <c r="N15" s="132"/>
    </row>
    <row r="16" spans="1:14" ht="44.25" customHeight="1">
      <c r="A16" s="519" t="s">
        <v>109</v>
      </c>
      <c r="B16" s="520"/>
      <c r="C16" s="521"/>
      <c r="D16" s="144"/>
      <c r="E16" s="144"/>
      <c r="F16" s="144"/>
      <c r="G16" s="242"/>
      <c r="H16" s="99"/>
      <c r="M16" s="132"/>
      <c r="N16" s="132"/>
    </row>
    <row r="17" spans="1:27">
      <c r="A17" s="275" t="s">
        <v>110</v>
      </c>
      <c r="B17" s="275" t="s">
        <v>111</v>
      </c>
      <c r="C17" s="275"/>
      <c r="D17" s="279"/>
      <c r="E17" s="279"/>
      <c r="F17" s="276"/>
      <c r="G17" s="276"/>
      <c r="H17" s="99"/>
      <c r="M17" s="132"/>
      <c r="N17" s="132"/>
    </row>
    <row r="18" spans="1:27" ht="141.75">
      <c r="A18" s="279">
        <v>1</v>
      </c>
      <c r="B18" s="296" t="s">
        <v>112</v>
      </c>
      <c r="C18" s="300" t="s">
        <v>113</v>
      </c>
      <c r="D18" s="296"/>
      <c r="E18" s="298"/>
      <c r="F18" s="298"/>
      <c r="G18" s="276"/>
      <c r="H18" s="99"/>
      <c r="M18" s="132"/>
      <c r="N18" s="132"/>
    </row>
    <row r="19" spans="1:27" ht="47.25">
      <c r="A19" s="279"/>
      <c r="B19" s="296"/>
      <c r="C19" s="297" t="s">
        <v>114</v>
      </c>
      <c r="D19" s="296"/>
      <c r="E19" s="298"/>
      <c r="F19" s="298"/>
      <c r="G19" s="276"/>
      <c r="H19" s="99"/>
      <c r="M19" s="132"/>
      <c r="N19" s="132"/>
    </row>
    <row r="20" spans="1:27">
      <c r="A20" s="279"/>
      <c r="B20" s="296" t="s">
        <v>115</v>
      </c>
      <c r="C20" s="297" t="s">
        <v>116</v>
      </c>
      <c r="D20" s="296" t="s">
        <v>97</v>
      </c>
      <c r="E20" s="298">
        <v>40</v>
      </c>
      <c r="F20" s="277"/>
      <c r="G20" s="276"/>
      <c r="H20" s="99"/>
      <c r="M20" s="132"/>
      <c r="N20" s="132"/>
    </row>
    <row r="21" spans="1:27">
      <c r="A21" s="279">
        <v>2</v>
      </c>
      <c r="B21" s="296" t="s">
        <v>117</v>
      </c>
      <c r="C21" s="297" t="s">
        <v>118</v>
      </c>
      <c r="D21" s="296"/>
      <c r="E21" s="298"/>
      <c r="F21" s="298"/>
      <c r="G21" s="276"/>
      <c r="H21" s="99"/>
      <c r="M21" s="132"/>
      <c r="N21" s="132"/>
    </row>
    <row r="22" spans="1:27">
      <c r="A22" s="279"/>
      <c r="B22" s="296"/>
      <c r="C22" s="300" t="s">
        <v>119</v>
      </c>
      <c r="D22" s="296"/>
      <c r="E22" s="298"/>
      <c r="F22" s="298"/>
      <c r="G22" s="276"/>
      <c r="H22" s="99"/>
      <c r="M22" s="132"/>
      <c r="N22" s="132"/>
    </row>
    <row r="23" spans="1:27">
      <c r="A23" s="279"/>
      <c r="B23" s="296"/>
      <c r="C23" s="300" t="s">
        <v>120</v>
      </c>
      <c r="D23" s="296" t="s">
        <v>121</v>
      </c>
      <c r="E23" s="298">
        <v>35</v>
      </c>
      <c r="F23" s="277"/>
      <c r="G23" s="276"/>
      <c r="H23" s="99"/>
      <c r="M23" s="132"/>
      <c r="N23" s="132"/>
    </row>
    <row r="24" spans="1:27" s="291" customFormat="1" ht="18.75">
      <c r="A24" s="286"/>
      <c r="B24" s="287"/>
      <c r="C24" s="245" t="s">
        <v>122</v>
      </c>
      <c r="D24" s="288"/>
      <c r="E24" s="289"/>
      <c r="F24" s="290"/>
      <c r="G24" s="246"/>
      <c r="H24" s="99"/>
      <c r="L24" s="292"/>
      <c r="M24" s="132"/>
      <c r="N24" s="132"/>
      <c r="O24" s="292"/>
      <c r="P24" s="292"/>
      <c r="Q24" s="292"/>
      <c r="R24" s="292"/>
      <c r="S24" s="292"/>
      <c r="T24" s="292"/>
      <c r="U24" s="292"/>
      <c r="V24" s="292"/>
      <c r="W24" s="292"/>
      <c r="X24" s="292"/>
      <c r="Y24" s="292"/>
      <c r="Z24" s="292"/>
      <c r="AA24" s="292"/>
    </row>
    <row r="25" spans="1:27" ht="33.6" customHeight="1">
      <c r="C25" s="147"/>
      <c r="D25" s="181"/>
      <c r="E25" s="182"/>
      <c r="F25" s="65" t="s">
        <v>102</v>
      </c>
      <c r="G25" s="65" t="e">
        <f>IF('  Sch-1'!#REF!=0,"",'  Sch-1'!#REF!)</f>
        <v>#REF!</v>
      </c>
      <c r="M25" s="140"/>
      <c r="N25" s="151"/>
    </row>
    <row r="26" spans="1:27" ht="33.6" customHeight="1">
      <c r="A26" s="64" t="s">
        <v>101</v>
      </c>
      <c r="B26" s="64"/>
      <c r="C26" s="148" t="e">
        <f>IF('  Sch-1'!#REF!=0,"", '  Sch-1'!#REF!)</f>
        <v>#REF!</v>
      </c>
      <c r="D26" s="183"/>
      <c r="E26" s="182"/>
      <c r="F26" s="65" t="s">
        <v>104</v>
      </c>
      <c r="G26" s="65" t="e">
        <f>IF('  Sch-1'!#REF!=0,"",'  Sch-1'!#REF!)</f>
        <v>#REF!</v>
      </c>
    </row>
    <row r="27" spans="1:27" ht="33.6" customHeight="1">
      <c r="A27" s="64" t="s">
        <v>103</v>
      </c>
      <c r="B27" s="64"/>
      <c r="C27" s="148" t="e">
        <f>IF('  Sch-1'!#REF!=0,"", '  Sch-1'!#REF!)</f>
        <v>#REF!</v>
      </c>
      <c r="D27" s="27"/>
      <c r="E27" s="61"/>
    </row>
    <row r="28" spans="1:27" ht="33.6" customHeight="1">
      <c r="A28" s="61"/>
      <c r="B28" s="61"/>
      <c r="C28" s="60"/>
      <c r="D28" s="27"/>
      <c r="E28" s="61"/>
      <c r="F28" s="65"/>
      <c r="G28" s="66"/>
    </row>
    <row r="29" spans="1:27">
      <c r="A29" s="61"/>
      <c r="B29" s="61"/>
      <c r="C29" s="60"/>
      <c r="D29" s="27"/>
      <c r="E29" s="27"/>
      <c r="F29" s="27"/>
      <c r="G29" s="27"/>
    </row>
    <row r="30" spans="1:27">
      <c r="A30" s="61"/>
      <c r="B30" s="61"/>
      <c r="C30" s="280"/>
    </row>
  </sheetData>
  <sheetProtection formatColumns="0" formatRows="0" selectLockedCells="1"/>
  <customSheetViews>
    <customSheetView guid="{7223CF18-41D5-402E-AF86-374F7D598CE0}" state="hidden" topLeftCell="A13">
      <selection activeCell="F20" sqref="F20:G24"/>
      <colBreaks count="1" manualBreakCount="1">
        <brk id="7" max="1048575" man="1"/>
      </colBreaks>
      <pageMargins left="0" right="0" top="0" bottom="0" header="0" footer="0"/>
      <printOptions horizontalCentered="1"/>
      <pageSetup paperSize="9" scale="92" orientation="portrait" horizontalDpi="300" verticalDpi="300" r:id="rId1"/>
      <headerFooter alignWithMargins="0">
        <oddFooter>&amp;R&amp;"Book Antiqua,Bold"&amp;10Schedule-2/ Page &amp;P of &amp;N</oddFooter>
      </headerFooter>
    </customSheetView>
    <customSheetView guid="{46EF7574-FC4D-447A-97EE-255FDB23EB64}" state="hidden" topLeftCell="A13">
      <selection activeCell="F20" sqref="F20:G24"/>
      <colBreaks count="1" manualBreakCount="1">
        <brk id="7" max="1048575" man="1"/>
      </colBreaks>
      <pageMargins left="0" right="0" top="0" bottom="0" header="0" footer="0"/>
      <printOptions horizontalCentered="1"/>
      <pageSetup paperSize="9" scale="92" orientation="portrait" horizontalDpi="300" verticalDpi="300" r:id="rId2"/>
      <headerFooter alignWithMargins="0">
        <oddFooter>&amp;R&amp;"Book Antiqua,Bold"&amp;10Schedule-2/ Page &amp;P of &amp;N</oddFooter>
      </headerFooter>
    </customSheetView>
    <customSheetView guid="{6BEFB52D-062C-4B4E-917F-003083B91BD4}" state="hidden" topLeftCell="A13">
      <selection activeCell="F20" sqref="F20:G24"/>
      <colBreaks count="1" manualBreakCount="1">
        <brk id="7" max="1048575" man="1"/>
      </colBreaks>
      <pageMargins left="0" right="0" top="0" bottom="0" header="0" footer="0"/>
      <printOptions horizontalCentered="1"/>
      <pageSetup paperSize="9" scale="92" orientation="portrait" horizontalDpi="300" verticalDpi="300" r:id="rId3"/>
      <headerFooter alignWithMargins="0">
        <oddFooter>&amp;R&amp;"Book Antiqua,Bold"&amp;10Schedule-2/ Page &amp;P of &amp;N</oddFooter>
      </headerFooter>
    </customSheetView>
    <customSheetView guid="{7172B49E-035A-449B-9E72-A42BF7FED7F8}" state="hidden" topLeftCell="A13">
      <selection activeCell="F20" sqref="F20:G24"/>
      <colBreaks count="1" manualBreakCount="1">
        <brk id="7" max="1048575" man="1"/>
      </colBreaks>
      <pageMargins left="0" right="0" top="0" bottom="0" header="0" footer="0"/>
      <printOptions horizontalCentered="1"/>
      <pageSetup paperSize="9" scale="92" orientation="portrait" horizontalDpi="300" verticalDpi="300" r:id="rId4"/>
      <headerFooter alignWithMargins="0">
        <oddFooter>&amp;R&amp;"Book Antiqua,Bold"&amp;10Schedule-2/ Page &amp;P of &amp;N</oddFooter>
      </headerFooter>
    </customSheetView>
    <customSheetView guid="{C3C2F6BE-1796-4187-BF38-BACEF6057F57}" state="hidden" topLeftCell="A13">
      <selection activeCell="F20" sqref="F20:G24"/>
      <colBreaks count="1" manualBreakCount="1">
        <brk id="7" max="1048575" man="1"/>
      </colBreaks>
      <pageMargins left="0" right="0" top="0" bottom="0" header="0" footer="0"/>
      <printOptions horizontalCentered="1"/>
      <pageSetup paperSize="9" scale="92" orientation="portrait" horizontalDpi="300" verticalDpi="300" r:id="rId5"/>
      <headerFooter alignWithMargins="0">
        <oddFooter>&amp;R&amp;"Book Antiqua,Bold"&amp;10Schedule-2/ Page &amp;P of &amp;N</oddFooter>
      </headerFooter>
    </customSheetView>
    <customSheetView guid="{72E085EB-9E9F-4AAB-9918-326E22FCD10B}" state="hidden" topLeftCell="A13">
      <selection activeCell="F20" sqref="F20:G24"/>
      <colBreaks count="1" manualBreakCount="1">
        <brk id="7" max="1048575" man="1"/>
      </colBreaks>
      <pageMargins left="0" right="0" top="0" bottom="0" header="0" footer="0"/>
      <printOptions horizontalCentered="1"/>
      <pageSetup paperSize="9" scale="92" orientation="portrait" horizontalDpi="300" verticalDpi="300" r:id="rId6"/>
      <headerFooter alignWithMargins="0">
        <oddFooter>&amp;R&amp;"Book Antiqua,Bold"&amp;10Schedule-2/ Page &amp;P of &amp;N</oddFooter>
      </headerFooter>
    </customSheetView>
    <customSheetView guid="{5E2FF645-A015-403E-863B-BADF6B75C7D1}" state="hidden" topLeftCell="A13">
      <selection activeCell="F20" sqref="F20:G24"/>
      <colBreaks count="1" manualBreakCount="1">
        <brk id="7" max="1048575" man="1"/>
      </colBreaks>
      <pageMargins left="0" right="0" top="0" bottom="0" header="0" footer="0"/>
      <printOptions horizontalCentered="1"/>
      <pageSetup paperSize="9" scale="92" orientation="portrait" horizontalDpi="300" verticalDpi="300" r:id="rId7"/>
      <headerFooter alignWithMargins="0">
        <oddFooter>&amp;R&amp;"Book Antiqua,Bold"&amp;10Schedule-2/ Page &amp;P of &amp;N</oddFooter>
      </headerFooter>
    </customSheetView>
    <customSheetView guid="{25334923-91A5-4F88-9A10-8FA88873EC26}" state="hidden" topLeftCell="A13">
      <selection activeCell="F20" sqref="F20:G24"/>
      <colBreaks count="1" manualBreakCount="1">
        <brk id="7" max="1048575" man="1"/>
      </colBreaks>
      <pageMargins left="0" right="0" top="0" bottom="0" header="0" footer="0"/>
      <printOptions horizontalCentered="1"/>
      <pageSetup paperSize="9" scale="92" orientation="portrait" horizontalDpi="300" verticalDpi="300" r:id="rId8"/>
      <headerFooter alignWithMargins="0">
        <oddFooter>&amp;R&amp;"Book Antiqua,Bold"&amp;10Schedule-2/ Page &amp;P of &amp;N</oddFooter>
      </headerFooter>
    </customSheetView>
    <customSheetView guid="{BAD0225F-C858-4E40-A5E7-64BB5328C88A}" topLeftCell="A13">
      <selection activeCell="F18" sqref="F18"/>
      <colBreaks count="1" manualBreakCount="1">
        <brk id="7" max="1048575" man="1"/>
      </colBreaks>
      <pageMargins left="0" right="0" top="0" bottom="0" header="0" footer="0"/>
      <printOptions horizontalCentered="1"/>
      <pageSetup paperSize="9" scale="92" orientation="portrait" horizontalDpi="300" verticalDpi="300" r:id="rId9"/>
      <headerFooter alignWithMargins="0">
        <oddFooter>&amp;R&amp;"Book Antiqua,Bold"&amp;10Schedule-2/ Page &amp;P of &amp;N</oddFooter>
      </headerFooter>
    </customSheetView>
    <customSheetView guid="{CF0E662C-D3BC-4297-99E8-62C40B3B7AD9}" state="hidden" topLeftCell="A13">
      <selection activeCell="F20" sqref="F20:G24"/>
      <colBreaks count="1" manualBreakCount="1">
        <brk id="7" max="1048575" man="1"/>
      </colBreaks>
      <pageMargins left="0" right="0" top="0" bottom="0" header="0" footer="0"/>
      <printOptions horizontalCentered="1"/>
      <pageSetup paperSize="9" scale="92" orientation="portrait" horizontalDpi="300" verticalDpi="300" r:id="rId10"/>
      <headerFooter alignWithMargins="0">
        <oddFooter>&amp;R&amp;"Book Antiqua,Bold"&amp;10Schedule-2/ Page &amp;P of &amp;N</oddFooter>
      </headerFooter>
    </customSheetView>
    <customSheetView guid="{C67DE895-455A-4FAA-9124-E21FC3A5A1D1}" state="hidden" topLeftCell="A13">
      <selection activeCell="F20" sqref="F20:G24"/>
      <colBreaks count="1" manualBreakCount="1">
        <brk id="7" max="1048575" man="1"/>
      </colBreaks>
      <pageMargins left="0" right="0" top="0" bottom="0" header="0" footer="0"/>
      <printOptions horizontalCentered="1"/>
      <pageSetup paperSize="9" scale="92" orientation="portrait" horizontalDpi="300" verticalDpi="300" r:id="rId11"/>
      <headerFooter alignWithMargins="0">
        <oddFooter>&amp;R&amp;"Book Antiqua,Bold"&amp;10Schedule-2/ Page &amp;P of &amp;N</oddFooter>
      </headerFooter>
    </customSheetView>
    <customSheetView guid="{0DAFE978-96D5-491F-A83A-B44F51F52D11}" state="hidden" topLeftCell="A13">
      <selection activeCell="F20" sqref="F20:G24"/>
      <colBreaks count="1" manualBreakCount="1">
        <brk id="7" max="1048575" man="1"/>
      </colBreaks>
      <pageMargins left="0" right="0" top="0" bottom="0" header="0" footer="0"/>
      <printOptions horizontalCentered="1"/>
      <pageSetup paperSize="9" scale="92" orientation="portrait" horizontalDpi="300" verticalDpi="300" r:id="rId12"/>
      <headerFooter alignWithMargins="0">
        <oddFooter>&amp;R&amp;"Book Antiqua,Bold"&amp;10Schedule-2/ Page &amp;P of &amp;N</oddFooter>
      </headerFooter>
    </customSheetView>
    <customSheetView guid="{46540FCC-B3D3-4B78-83F0-FC22789024F6}" state="hidden" topLeftCell="A13">
      <selection activeCell="F20" sqref="F20:G24"/>
      <colBreaks count="1" manualBreakCount="1">
        <brk id="7" max="1048575" man="1"/>
      </colBreaks>
      <pageMargins left="0" right="0" top="0" bottom="0" header="0" footer="0"/>
      <printOptions horizontalCentered="1"/>
      <pageSetup paperSize="9" scale="92" orientation="portrait" horizontalDpi="300" verticalDpi="300" r:id="rId13"/>
      <headerFooter alignWithMargins="0">
        <oddFooter>&amp;R&amp;"Book Antiqua,Bold"&amp;10Schedule-2/ Page &amp;P of &amp;N</oddFooter>
      </headerFooter>
    </customSheetView>
  </customSheetViews>
  <mergeCells count="7">
    <mergeCell ref="A16:C16"/>
    <mergeCell ref="A3:G3"/>
    <mergeCell ref="A4:G4"/>
    <mergeCell ref="C8:E8"/>
    <mergeCell ref="C9:E9"/>
    <mergeCell ref="C10:E10"/>
    <mergeCell ref="C11:E11"/>
  </mergeCells>
  <printOptions horizontalCentered="1"/>
  <pageMargins left="0.51181102362204722" right="0.26" top="0.54" bottom="0.61" header="0.25" footer="0.43"/>
  <pageSetup paperSize="9" scale="92" orientation="portrait" horizontalDpi="300" verticalDpi="300" r:id="rId14"/>
  <headerFooter alignWithMargins="0">
    <oddFooter>&amp;R&amp;"Book Antiqua,Bold"&amp;10Schedule-2/ Page &amp;P of &amp;N</oddFooter>
  </headerFooter>
  <colBreaks count="1" manualBreakCount="1">
    <brk id="7" max="1048575" man="1"/>
  </colBreaks>
  <drawing r:id="rId1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indexed="53"/>
    <pageSetUpPr fitToPage="1"/>
  </sheetPr>
  <dimension ref="A1:AA51"/>
  <sheetViews>
    <sheetView tabSelected="1" topLeftCell="A14" zoomScale="91" zoomScaleNormal="91" zoomScaleSheetLayoutView="91" workbookViewId="0">
      <selection activeCell="F17" sqref="F17"/>
    </sheetView>
  </sheetViews>
  <sheetFormatPr defaultColWidth="9" defaultRowHeight="16.5"/>
  <cols>
    <col min="1" max="1" width="10.875" style="367" customWidth="1"/>
    <col min="2" max="2" width="7.375" style="367" customWidth="1"/>
    <col min="3" max="3" width="61.375" style="368" customWidth="1"/>
    <col min="4" max="4" width="8.125" style="369" customWidth="1"/>
    <col min="5" max="5" width="10.25" style="367" customWidth="1"/>
    <col min="6" max="6" width="12.25" style="370" customWidth="1"/>
    <col min="7" max="7" width="25.5" style="370" customWidth="1"/>
    <col min="8" max="8" width="24.875" style="183" customWidth="1"/>
    <col min="9" max="9" width="8" style="183" customWidth="1"/>
    <col min="10" max="10" width="17.5" style="183" customWidth="1"/>
    <col min="11" max="11" width="9" style="183" customWidth="1"/>
    <col min="12" max="12" width="9" style="364" customWidth="1"/>
    <col min="13" max="14" width="17.625" style="364" customWidth="1"/>
    <col min="15" max="27" width="9" style="364"/>
    <col min="28" max="16384" width="9" style="183"/>
  </cols>
  <sheetData>
    <row r="1" spans="1:14" ht="18" customHeight="1">
      <c r="A1" s="532" t="str">
        <f>Cover!B3</f>
        <v xml:space="preserve">Spec. Ref. No.:WR-I/C&amp;M/VRL/NIT-247/I-3815-2024/RFX-5002004081    </v>
      </c>
      <c r="B1" s="532"/>
      <c r="C1" s="532"/>
      <c r="D1" s="56"/>
      <c r="E1" s="56"/>
      <c r="F1" s="58"/>
      <c r="G1" s="58" t="s">
        <v>105</v>
      </c>
    </row>
    <row r="2" spans="1:14" ht="23.25" customHeight="1">
      <c r="A2" s="182"/>
      <c r="B2" s="220"/>
      <c r="C2" s="365"/>
      <c r="D2" s="182"/>
      <c r="E2" s="182"/>
      <c r="F2" s="366"/>
      <c r="G2" s="366"/>
    </row>
    <row r="3" spans="1:14" ht="50.25" customHeight="1">
      <c r="A3" s="524" t="str">
        <f>Cover!$B$2</f>
        <v>Making Temporary Bye-pass Arrangement for HT (33 kV / 11 kV) LT (415 V) lines crossings during stringing of 765 kV Navsari – Padghe D/C line</v>
      </c>
      <c r="B3" s="524"/>
      <c r="C3" s="524"/>
      <c r="D3" s="524"/>
      <c r="E3" s="524"/>
      <c r="F3" s="524"/>
      <c r="G3" s="524"/>
      <c r="L3" s="140"/>
      <c r="N3" s="141"/>
    </row>
    <row r="4" spans="1:14" ht="32.25" customHeight="1">
      <c r="A4" s="525" t="s">
        <v>123</v>
      </c>
      <c r="B4" s="526"/>
      <c r="C4" s="526"/>
      <c r="D4" s="526"/>
      <c r="E4" s="526"/>
      <c r="F4" s="526"/>
      <c r="G4" s="526"/>
      <c r="H4" s="150"/>
      <c r="L4" s="140"/>
      <c r="N4" s="141"/>
    </row>
    <row r="5" spans="1:14" ht="18" customHeight="1">
      <c r="G5" s="366"/>
      <c r="L5" s="140"/>
      <c r="N5" s="141"/>
    </row>
    <row r="6" spans="1:14" ht="18" customHeight="1">
      <c r="A6" s="391" t="str">
        <f>'  Sch-1'!A6</f>
        <v>Bidder’s Name and Address</v>
      </c>
      <c r="B6" s="24"/>
      <c r="C6" s="371"/>
      <c r="D6" s="371"/>
      <c r="E6" s="248"/>
      <c r="F6" s="366" t="s">
        <v>32</v>
      </c>
      <c r="G6" s="366"/>
      <c r="H6" s="371"/>
      <c r="L6" s="140"/>
      <c r="N6" s="141"/>
    </row>
    <row r="7" spans="1:14" ht="18" customHeight="1">
      <c r="A7" s="142" t="str">
        <f>'  Sch-1'!A7</f>
        <v xml:space="preserve">Bidder as </v>
      </c>
      <c r="B7" s="142"/>
      <c r="F7" s="350"/>
      <c r="G7" s="351" t="s">
        <v>33</v>
      </c>
      <c r="H7" s="371"/>
      <c r="L7" s="140"/>
      <c r="N7" s="141"/>
    </row>
    <row r="8" spans="1:14">
      <c r="A8" s="252" t="s">
        <v>34</v>
      </c>
      <c r="B8" s="24"/>
      <c r="C8" s="527" t="str">
        <f>IF('  Sch-1'!C8=0, "", '  Sch-1'!C8)</f>
        <v/>
      </c>
      <c r="D8" s="527"/>
      <c r="E8" s="527"/>
      <c r="F8" s="352"/>
      <c r="G8" s="353" t="s">
        <v>35</v>
      </c>
      <c r="L8" s="140"/>
      <c r="N8" s="141"/>
    </row>
    <row r="9" spans="1:14">
      <c r="A9" s="252" t="s">
        <v>36</v>
      </c>
      <c r="B9" s="24"/>
      <c r="C9" s="527" t="str">
        <f>IF('  Sch-1'!C9=0, "", '  Sch-1'!C9)</f>
        <v/>
      </c>
      <c r="D9" s="527"/>
      <c r="E9" s="527"/>
      <c r="F9" s="352"/>
      <c r="G9" s="353" t="str">
        <f>'  Sch-1'!F9</f>
        <v>Sampriti Nagar, Nari Ring Road</v>
      </c>
      <c r="L9" s="140"/>
      <c r="N9" s="141"/>
    </row>
    <row r="10" spans="1:14">
      <c r="A10" s="248"/>
      <c r="B10" s="371"/>
      <c r="C10" s="527" t="str">
        <f>IF('  Sch-1'!C10=0, "", '  Sch-1'!C10)</f>
        <v/>
      </c>
      <c r="D10" s="527"/>
      <c r="E10" s="527"/>
      <c r="F10" s="352"/>
      <c r="G10" s="353" t="str">
        <f>'  Sch-1'!F10</f>
        <v>PO: Uppalwadi, Nagpur (MS) -440026</v>
      </c>
    </row>
    <row r="11" spans="1:14">
      <c r="A11" s="248"/>
      <c r="B11" s="371"/>
      <c r="C11" s="527" t="str">
        <f>IF('  Sch-1'!C11=0, "", '  Sch-1'!C11)</f>
        <v/>
      </c>
      <c r="D11" s="527"/>
      <c r="E11" s="527"/>
      <c r="F11" s="352"/>
      <c r="G11" s="353"/>
    </row>
    <row r="12" spans="1:14" ht="18" customHeight="1">
      <c r="A12" s="248"/>
      <c r="B12" s="371"/>
      <c r="C12" s="24"/>
      <c r="D12" s="24"/>
      <c r="E12" s="252"/>
      <c r="F12" s="372"/>
      <c r="G12" s="366"/>
      <c r="H12" s="371"/>
    </row>
    <row r="13" spans="1:14" ht="18" customHeight="1">
      <c r="A13" s="248"/>
      <c r="B13" s="371"/>
      <c r="C13" s="24"/>
      <c r="D13" s="24"/>
      <c r="E13" s="252"/>
      <c r="F13" s="373"/>
      <c r="G13" s="58" t="s">
        <v>39</v>
      </c>
    </row>
    <row r="14" spans="1:14" ht="43.5" customHeight="1">
      <c r="A14" s="143" t="s">
        <v>40</v>
      </c>
      <c r="B14" s="143" t="s">
        <v>107</v>
      </c>
      <c r="C14" s="143" t="s">
        <v>42</v>
      </c>
      <c r="D14" s="144" t="s">
        <v>43</v>
      </c>
      <c r="E14" s="144" t="s">
        <v>44</v>
      </c>
      <c r="F14" s="143" t="s">
        <v>108</v>
      </c>
      <c r="G14" s="143" t="s">
        <v>46</v>
      </c>
      <c r="H14" s="128"/>
      <c r="M14" s="133"/>
      <c r="N14" s="133"/>
    </row>
    <row r="15" spans="1:14" ht="18" customHeight="1">
      <c r="A15" s="144">
        <v>1</v>
      </c>
      <c r="B15" s="144">
        <v>2</v>
      </c>
      <c r="C15" s="144">
        <v>3</v>
      </c>
      <c r="D15" s="144">
        <v>4</v>
      </c>
      <c r="E15" s="144">
        <v>5</v>
      </c>
      <c r="F15" s="144">
        <v>6</v>
      </c>
      <c r="G15" s="144" t="s">
        <v>47</v>
      </c>
      <c r="H15" s="99"/>
      <c r="M15" s="132"/>
      <c r="N15" s="132"/>
    </row>
    <row r="16" spans="1:14" ht="17.649999999999999" customHeight="1">
      <c r="A16" s="286" t="s">
        <v>110</v>
      </c>
      <c r="B16" s="533" t="s">
        <v>124</v>
      </c>
      <c r="C16" s="534"/>
      <c r="D16" s="529"/>
      <c r="E16" s="530"/>
      <c r="F16" s="531"/>
      <c r="G16" s="276"/>
      <c r="H16" s="99"/>
      <c r="M16" s="132"/>
      <c r="N16" s="132"/>
    </row>
    <row r="17" spans="1:14" ht="19.149999999999999" customHeight="1">
      <c r="A17" s="400"/>
      <c r="B17" s="400"/>
      <c r="C17" s="471"/>
      <c r="D17" s="400"/>
      <c r="E17" s="400"/>
      <c r="F17" s="374"/>
      <c r="G17" s="276"/>
      <c r="H17" s="99"/>
      <c r="M17" s="132"/>
      <c r="N17" s="132"/>
    </row>
    <row r="18" spans="1:14" ht="68.25" customHeight="1">
      <c r="A18" s="479" t="s">
        <v>140</v>
      </c>
      <c r="B18" s="480" t="s">
        <v>112</v>
      </c>
      <c r="C18" s="481" t="s">
        <v>343</v>
      </c>
      <c r="D18" s="482" t="s">
        <v>344</v>
      </c>
      <c r="E18" s="483">
        <v>10</v>
      </c>
      <c r="F18" s="459"/>
      <c r="G18" s="276">
        <f>F18*E18</f>
        <v>0</v>
      </c>
      <c r="H18" s="128"/>
      <c r="M18" s="132"/>
      <c r="N18" s="132"/>
    </row>
    <row r="19" spans="1:14" ht="68.25" customHeight="1">
      <c r="A19" s="479" t="s">
        <v>142</v>
      </c>
      <c r="B19" s="480" t="s">
        <v>117</v>
      </c>
      <c r="C19" s="481" t="s">
        <v>345</v>
      </c>
      <c r="D19" s="482" t="s">
        <v>344</v>
      </c>
      <c r="E19" s="483">
        <v>34</v>
      </c>
      <c r="F19" s="459"/>
      <c r="G19" s="276">
        <f t="shared" ref="G19:G23" si="0">F19*E19</f>
        <v>0</v>
      </c>
      <c r="H19" s="128"/>
      <c r="M19" s="132"/>
      <c r="N19" s="132"/>
    </row>
    <row r="20" spans="1:14" ht="68.25" customHeight="1">
      <c r="A20" s="479" t="s">
        <v>338</v>
      </c>
      <c r="B20" s="480" t="s">
        <v>339</v>
      </c>
      <c r="C20" s="481" t="s">
        <v>346</v>
      </c>
      <c r="D20" s="482" t="s">
        <v>344</v>
      </c>
      <c r="E20" s="483">
        <v>20</v>
      </c>
      <c r="F20" s="459"/>
      <c r="G20" s="276">
        <f t="shared" si="0"/>
        <v>0</v>
      </c>
      <c r="H20" s="128"/>
      <c r="M20" s="132"/>
      <c r="N20" s="132"/>
    </row>
    <row r="21" spans="1:14" ht="68.25" customHeight="1">
      <c r="A21" s="458">
        <v>4</v>
      </c>
      <c r="B21" s="480" t="s">
        <v>340</v>
      </c>
      <c r="C21" s="481" t="s">
        <v>347</v>
      </c>
      <c r="D21" s="482" t="s">
        <v>344</v>
      </c>
      <c r="E21" s="483">
        <v>10</v>
      </c>
      <c r="F21" s="459"/>
      <c r="G21" s="276">
        <f t="shared" si="0"/>
        <v>0</v>
      </c>
      <c r="H21" s="99"/>
      <c r="M21" s="132"/>
      <c r="N21" s="132"/>
    </row>
    <row r="22" spans="1:14" ht="68.25" customHeight="1">
      <c r="A22" s="458">
        <v>5</v>
      </c>
      <c r="B22" s="480" t="s">
        <v>341</v>
      </c>
      <c r="C22" s="481" t="s">
        <v>349</v>
      </c>
      <c r="D22" s="482" t="s">
        <v>344</v>
      </c>
      <c r="E22" s="483">
        <v>34</v>
      </c>
      <c r="F22" s="459"/>
      <c r="G22" s="276">
        <f t="shared" si="0"/>
        <v>0</v>
      </c>
      <c r="H22" s="99"/>
      <c r="M22" s="132"/>
      <c r="N22" s="132"/>
    </row>
    <row r="23" spans="1:14" ht="68.25" customHeight="1">
      <c r="A23" s="399">
        <v>6</v>
      </c>
      <c r="B23" s="480" t="s">
        <v>342</v>
      </c>
      <c r="C23" s="481" t="s">
        <v>348</v>
      </c>
      <c r="D23" s="482" t="s">
        <v>344</v>
      </c>
      <c r="E23" s="483">
        <v>20</v>
      </c>
      <c r="F23" s="374"/>
      <c r="G23" s="276">
        <f t="shared" si="0"/>
        <v>0</v>
      </c>
      <c r="H23" s="99"/>
      <c r="M23" s="132"/>
      <c r="N23" s="132"/>
    </row>
    <row r="24" spans="1:14" ht="27" customHeight="1">
      <c r="A24" s="399"/>
      <c r="B24" s="400"/>
      <c r="C24" s="423" t="s">
        <v>333</v>
      </c>
      <c r="D24" s="399"/>
      <c r="E24" s="399"/>
      <c r="F24" s="424"/>
      <c r="G24" s="463">
        <f>SUM(G18:G23)</f>
        <v>0</v>
      </c>
      <c r="H24" s="99"/>
      <c r="M24" s="132"/>
      <c r="N24" s="132"/>
    </row>
    <row r="25" spans="1:14" ht="30" customHeight="1">
      <c r="A25" s="399"/>
      <c r="B25" s="400"/>
      <c r="C25" s="422"/>
      <c r="D25" s="399"/>
      <c r="E25" s="399"/>
      <c r="F25" s="424"/>
      <c r="G25" s="276"/>
      <c r="H25" s="99"/>
      <c r="M25" s="132"/>
      <c r="N25" s="132"/>
    </row>
    <row r="26" spans="1:14">
      <c r="A26" s="399"/>
      <c r="B26" s="400"/>
      <c r="C26" s="397"/>
      <c r="D26" s="400"/>
      <c r="E26" s="400"/>
      <c r="F26" s="374"/>
      <c r="G26" s="276"/>
      <c r="H26" s="99"/>
      <c r="M26" s="132"/>
      <c r="N26" s="132"/>
    </row>
    <row r="27" spans="1:14">
      <c r="A27" s="399"/>
      <c r="B27" s="400"/>
      <c r="C27" s="397"/>
      <c r="D27" s="401"/>
      <c r="E27" s="399"/>
      <c r="F27" s="374"/>
      <c r="G27" s="276"/>
      <c r="H27" s="99"/>
      <c r="M27" s="132"/>
      <c r="N27" s="132"/>
    </row>
    <row r="28" spans="1:14">
      <c r="A28" s="399"/>
      <c r="B28" s="400"/>
      <c r="C28" s="397"/>
      <c r="D28" s="399"/>
      <c r="E28" s="399"/>
      <c r="F28" s="374"/>
      <c r="G28" s="276"/>
      <c r="H28" s="99"/>
      <c r="M28" s="132"/>
      <c r="N28" s="132"/>
    </row>
    <row r="29" spans="1:14" ht="18.75" customHeight="1">
      <c r="A29" s="399"/>
      <c r="B29" s="400"/>
      <c r="C29" s="397"/>
      <c r="D29" s="399"/>
      <c r="E29" s="399"/>
      <c r="F29" s="374"/>
      <c r="G29" s="276"/>
      <c r="H29" s="99"/>
      <c r="M29" s="132"/>
      <c r="N29" s="132"/>
    </row>
    <row r="30" spans="1:14" ht="18.75" customHeight="1">
      <c r="A30" s="399"/>
      <c r="B30" s="400"/>
      <c r="C30" s="397"/>
      <c r="D30" s="399"/>
      <c r="E30" s="399"/>
      <c r="F30" s="374"/>
      <c r="G30" s="276"/>
      <c r="H30" s="99"/>
      <c r="M30" s="132"/>
      <c r="N30" s="132"/>
    </row>
    <row r="31" spans="1:14" ht="18.75" customHeight="1">
      <c r="A31" s="399"/>
      <c r="B31" s="400"/>
      <c r="C31" s="397"/>
      <c r="D31" s="400"/>
      <c r="E31" s="400"/>
      <c r="F31" s="332"/>
      <c r="G31" s="388"/>
      <c r="H31" s="99"/>
      <c r="M31" s="132"/>
      <c r="N31" s="132"/>
    </row>
    <row r="32" spans="1:14" ht="18.75" customHeight="1">
      <c r="A32" s="333"/>
      <c r="B32" s="362"/>
      <c r="C32" s="363"/>
      <c r="D32" s="376"/>
      <c r="E32" s="377"/>
      <c r="F32" s="332"/>
      <c r="G32" s="388"/>
      <c r="H32" s="99"/>
      <c r="M32" s="132"/>
      <c r="N32" s="132"/>
    </row>
    <row r="33" spans="1:27" ht="18.75" customHeight="1">
      <c r="A33" s="333"/>
      <c r="B33" s="362"/>
      <c r="C33" s="363"/>
      <c r="D33" s="376"/>
      <c r="E33" s="377"/>
      <c r="F33" s="332"/>
      <c r="G33" s="388"/>
      <c r="H33" s="99"/>
      <c r="M33" s="132"/>
      <c r="N33" s="132"/>
    </row>
    <row r="34" spans="1:27" s="188" customFormat="1" ht="32.25" customHeight="1">
      <c r="A34" s="286"/>
      <c r="B34" s="392"/>
      <c r="C34" s="378"/>
      <c r="D34" s="379"/>
      <c r="E34" s="380"/>
      <c r="F34" s="381"/>
      <c r="G34" s="403"/>
      <c r="H34" s="99"/>
      <c r="L34" s="150"/>
      <c r="M34" s="132"/>
      <c r="N34" s="132"/>
      <c r="O34" s="150"/>
      <c r="P34" s="150"/>
      <c r="Q34" s="150"/>
      <c r="R34" s="150"/>
      <c r="S34" s="150"/>
      <c r="T34" s="150"/>
      <c r="U34" s="150"/>
      <c r="V34" s="150"/>
      <c r="W34" s="150"/>
      <c r="X34" s="150"/>
      <c r="Y34" s="150"/>
      <c r="Z34" s="150"/>
      <c r="AA34" s="150"/>
    </row>
    <row r="35" spans="1:27" ht="20.25" customHeight="1">
      <c r="A35" s="528"/>
      <c r="B35" s="528"/>
      <c r="C35" s="528"/>
      <c r="D35" s="528"/>
      <c r="E35" s="528"/>
      <c r="F35" s="528"/>
      <c r="G35" s="528"/>
      <c r="M35" s="140"/>
      <c r="N35" s="151"/>
    </row>
    <row r="36" spans="1:27" ht="33.6" customHeight="1">
      <c r="A36" s="99"/>
      <c r="B36" s="28" t="s">
        <v>101</v>
      </c>
      <c r="C36" s="84">
        <f>'Names of Bidder'!D23</f>
        <v>0</v>
      </c>
      <c r="D36" s="29"/>
      <c r="E36" s="185"/>
      <c r="F36" s="65"/>
      <c r="G36" s="65"/>
    </row>
    <row r="37" spans="1:27" ht="33.6" customHeight="1">
      <c r="A37" s="99"/>
      <c r="B37" s="28" t="s">
        <v>103</v>
      </c>
      <c r="C37" s="84">
        <f>'Names of Bidder'!D24</f>
        <v>0</v>
      </c>
      <c r="D37" s="29" t="s">
        <v>102</v>
      </c>
      <c r="E37" s="67">
        <f>'Names of Bidder'!D18</f>
        <v>0</v>
      </c>
      <c r="F37" s="65"/>
      <c r="G37" s="65"/>
    </row>
    <row r="38" spans="1:27" ht="33.6" customHeight="1">
      <c r="A38" s="182"/>
      <c r="B38" s="3"/>
      <c r="C38" s="184"/>
      <c r="D38" s="29" t="s">
        <v>104</v>
      </c>
      <c r="E38" s="67">
        <f>'Names of Bidder'!D19</f>
        <v>0</v>
      </c>
      <c r="F38" s="65"/>
      <c r="G38" s="366"/>
    </row>
    <row r="39" spans="1:27">
      <c r="A39" s="182"/>
      <c r="B39" s="182"/>
      <c r="C39" s="365"/>
      <c r="D39" s="183"/>
      <c r="E39" s="183"/>
      <c r="F39" s="366"/>
      <c r="G39" s="366"/>
    </row>
    <row r="40" spans="1:27">
      <c r="A40" s="182"/>
      <c r="B40" s="182"/>
      <c r="C40" s="382"/>
    </row>
    <row r="51" spans="8:8">
      <c r="H51" s="383"/>
    </row>
  </sheetData>
  <sheetProtection algorithmName="SHA-512" hashValue="ZcZrcgjElRCIQbLRhF5to7fLXWTXpzjfP/S2zSnnkUbPv0qrN9r+i+X/2piFTT2twLlTD7r5QP1yoaAnuXYROg==" saltValue="KydQ2bATOvbVLsRL1d2w7A==" spinCount="100000" sheet="1" formatColumns="0" formatRows="0" selectLockedCells="1"/>
  <protectedRanges>
    <protectedRange sqref="E17" name="Range5_7_1_1_1"/>
  </protectedRanges>
  <customSheetViews>
    <customSheetView guid="{7223CF18-41D5-402E-AF86-374F7D598CE0}" scale="91" showPageBreaks="1" fitToPage="1" printArea="1" hiddenRows="1" view="pageBreakPreview" topLeftCell="A7">
      <selection activeCell="F17" sqref="F17"/>
      <colBreaks count="1" manualBreakCount="1">
        <brk id="7" max="1048575" man="1"/>
      </colBreaks>
      <pageMargins left="0" right="0" top="0" bottom="0" header="0" footer="0"/>
      <printOptions horizontalCentered="1"/>
      <pageSetup paperSize="9" scale="72" fitToHeight="0" orientation="portrait" verticalDpi="300" r:id="rId1"/>
      <headerFooter alignWithMargins="0">
        <oddFooter>&amp;R&amp;"Book Antiqua,Bold"&amp;10Schedule-2/ Page &amp;P of &amp;N</oddFooter>
      </headerFooter>
    </customSheetView>
    <customSheetView guid="{46EF7574-FC4D-447A-97EE-255FDB23EB64}" scale="91" showPageBreaks="1" fitToPage="1" printArea="1" hiddenRows="1" view="pageBreakPreview" topLeftCell="A19">
      <selection activeCell="F17" sqref="F17"/>
      <colBreaks count="1" manualBreakCount="1">
        <brk id="7" max="1048575" man="1"/>
      </colBreaks>
      <pageMargins left="0" right="0" top="0" bottom="0" header="0" footer="0"/>
      <printOptions horizontalCentered="1"/>
      <pageSetup paperSize="9" scale="72" fitToHeight="0" orientation="portrait" verticalDpi="300" r:id="rId2"/>
      <headerFooter alignWithMargins="0">
        <oddFooter>&amp;R&amp;"Book Antiqua,Bold"&amp;10Schedule-2/ Page &amp;P of &amp;N</oddFooter>
      </headerFooter>
    </customSheetView>
    <customSheetView guid="{6BEFB52D-062C-4B4E-917F-003083B91BD4}" showPageBreaks="1" fitToPage="1" printArea="1" hiddenRows="1" view="pageBreakPreview" topLeftCell="A15">
      <selection activeCell="F18" sqref="F18"/>
      <colBreaks count="1" manualBreakCount="1">
        <brk id="7" max="1048575" man="1"/>
      </colBreaks>
      <pageMargins left="0" right="0" top="0" bottom="0" header="0" footer="0"/>
      <printOptions horizontalCentered="1"/>
      <pageSetup paperSize="9" scale="74" fitToHeight="0" orientation="portrait" verticalDpi="300" r:id="rId3"/>
      <headerFooter alignWithMargins="0">
        <oddFooter>&amp;R&amp;"Book Antiqua,Bold"&amp;10Schedule-2/ Page &amp;P of &amp;N</oddFooter>
      </headerFooter>
    </customSheetView>
    <customSheetView guid="{7172B49E-035A-449B-9E72-A42BF7FED7F8}" showPageBreaks="1" printArea="1" hiddenRows="1" hiddenColumns="1" view="pageBreakPreview">
      <selection activeCell="H24" sqref="H24"/>
      <colBreaks count="1" manualBreakCount="1">
        <brk id="7" max="1048575" man="1"/>
      </colBreaks>
      <pageMargins left="0" right="0" top="0" bottom="0" header="0" footer="0"/>
      <printOptions horizontalCentered="1"/>
      <pageSetup paperSize="9" scale="43" orientation="portrait" horizontalDpi="300" verticalDpi="300" r:id="rId4"/>
      <headerFooter alignWithMargins="0">
        <oddFooter>&amp;R&amp;"Book Antiqua,Bold"&amp;10Schedule-2/ Page &amp;P of &amp;N</oddFooter>
      </headerFooter>
    </customSheetView>
    <customSheetView guid="{C3C2F6BE-1796-4187-BF38-BACEF6057F57}" scale="110" showPageBreaks="1" printArea="1" view="pageBreakPreview" topLeftCell="A17">
      <selection activeCell="F18" sqref="F18"/>
      <colBreaks count="1" manualBreakCount="1">
        <brk id="7" max="1048575" man="1"/>
      </colBreaks>
      <pageMargins left="0" right="0" top="0" bottom="0" header="0" footer="0"/>
      <printOptions horizontalCentered="1"/>
      <pageSetup paperSize="9" scale="43" orientation="portrait" horizontalDpi="300" verticalDpi="300" r:id="rId5"/>
      <headerFooter alignWithMargins="0">
        <oddFooter>&amp;R&amp;"Book Antiqua,Bold"&amp;10Schedule-2/ Page &amp;P of &amp;N</oddFooter>
      </headerFooter>
    </customSheetView>
    <customSheetView guid="{72E085EB-9E9F-4AAB-9918-326E22FCD10B}" scale="110" showPageBreaks="1" printArea="1" view="pageBreakPreview" topLeftCell="A4">
      <selection activeCell="F17" sqref="F17"/>
      <colBreaks count="1" manualBreakCount="1">
        <brk id="7" max="1048575" man="1"/>
      </colBreaks>
      <pageMargins left="0" right="0" top="0" bottom="0" header="0" footer="0"/>
      <printOptions horizontalCentered="1"/>
      <pageSetup paperSize="9" scale="43" orientation="portrait" horizontalDpi="300" verticalDpi="300" r:id="rId6"/>
      <headerFooter alignWithMargins="0">
        <oddFooter>&amp;R&amp;"Book Antiqua,Bold"&amp;10Schedule-2/ Page &amp;P of &amp;N</oddFooter>
      </headerFooter>
    </customSheetView>
    <customSheetView guid="{5E2FF645-A015-403E-863B-BADF6B75C7D1}" scale="110" showPageBreaks="1" printArea="1" view="pageBreakPreview">
      <selection activeCell="F17" sqref="F17"/>
      <colBreaks count="1" manualBreakCount="1">
        <brk id="7" max="1048575" man="1"/>
      </colBreaks>
      <pageMargins left="0" right="0" top="0" bottom="0" header="0" footer="0"/>
      <printOptions horizontalCentered="1"/>
      <pageSetup paperSize="9" scale="43" orientation="portrait" horizontalDpi="300" verticalDpi="300" r:id="rId7"/>
      <headerFooter alignWithMargins="0">
        <oddFooter>&amp;R&amp;"Book Antiqua,Bold"&amp;10Schedule-2/ Page &amp;P of &amp;N</oddFooter>
      </headerFooter>
    </customSheetView>
    <customSheetView guid="{25334923-91A5-4F88-9A10-8FA88873EC26}" scale="91" topLeftCell="A13">
      <selection activeCell="F18" sqref="F18:F21"/>
      <colBreaks count="1" manualBreakCount="1">
        <brk id="7" max="1048575" man="1"/>
      </colBreaks>
      <pageMargins left="0" right="0" top="0" bottom="0" header="0" footer="0"/>
      <printOptions horizontalCentered="1"/>
      <pageSetup paperSize="9" scale="92" orientation="portrait" horizontalDpi="300" verticalDpi="300" r:id="rId8"/>
      <headerFooter alignWithMargins="0">
        <oddFooter>&amp;R&amp;"Book Antiqua,Bold"&amp;10Schedule-2/ Page &amp;P of &amp;N</oddFooter>
      </headerFooter>
    </customSheetView>
    <customSheetView guid="{4F47A486-EA66-4D4B-9D65-1ABEAC31AACE}" scale="61" topLeftCell="A4">
      <selection activeCell="F20" sqref="F20"/>
      <colBreaks count="1" manualBreakCount="1">
        <brk id="7" max="1048575" man="1"/>
      </colBreaks>
      <pageMargins left="0" right="0" top="0" bottom="0" header="0" footer="0"/>
      <printOptions horizontalCentered="1"/>
      <pageSetup paperSize="9" scale="92" orientation="portrait" horizontalDpi="300" verticalDpi="300" r:id="rId9"/>
      <headerFooter alignWithMargins="0">
        <oddFooter>&amp;R&amp;"Book Antiqua,Bold"&amp;10Schedule-2/ Page &amp;P of &amp;N</oddFooter>
      </headerFooter>
    </customSheetView>
    <customSheetView guid="{1A26D3B9-AD8D-4AE9-81F5-E0DF795F4658}" hiddenColumns="1" topLeftCell="A19">
      <selection activeCell="C17" sqref="C17"/>
      <colBreaks count="1" manualBreakCount="1">
        <brk id="7" max="1048575" man="1"/>
      </colBreaks>
      <pageMargins left="0" right="0" top="0" bottom="0" header="0" footer="0"/>
      <printOptions horizontalCentered="1"/>
      <pageSetup paperSize="9" scale="92" orientation="portrait" horizontalDpi="300" verticalDpi="300" r:id="rId10"/>
      <headerFooter alignWithMargins="0">
        <oddFooter>&amp;R&amp;"Book Antiqua,Bold"&amp;10Schedule-2/ Page &amp;P of &amp;N</oddFooter>
      </headerFooter>
    </customSheetView>
    <customSheetView guid="{B0EE7D76-5806-4718-BDAD-3A3EA691E5E4}" hiddenColumns="1">
      <selection activeCell="F16" sqref="F16"/>
      <colBreaks count="1" manualBreakCount="1">
        <brk id="7" max="1048575" man="1"/>
      </colBreaks>
      <pageMargins left="0" right="0" top="0" bottom="0" header="0" footer="0"/>
      <printOptions horizontalCentered="1"/>
      <pageSetup paperSize="9" scale="92" orientation="portrait" horizontalDpi="300" verticalDpi="300" r:id="rId11"/>
      <headerFooter alignWithMargins="0">
        <oddFooter>&amp;R&amp;"Book Antiqua,Bold"&amp;10Schedule-2/ Page &amp;P of &amp;N</oddFooter>
      </headerFooter>
    </customSheetView>
    <customSheetView guid="{696D9240-6693-44E8-B9A4-2BFADD101EE2}" hiddenColumns="1" topLeftCell="A7">
      <selection activeCell="F16" sqref="F16"/>
      <colBreaks count="1" manualBreakCount="1">
        <brk id="7" max="1048575" man="1"/>
      </colBreaks>
      <pageMargins left="0" right="0" top="0" bottom="0" header="0" footer="0"/>
      <printOptions horizontalCentered="1"/>
      <pageSetup paperSize="9" scale="92" orientation="portrait" horizontalDpi="300" verticalDpi="300" r:id="rId12"/>
      <headerFooter alignWithMargins="0">
        <oddFooter>&amp;R&amp;"Book Antiqua,Bold"&amp;10Schedule-2/ Page &amp;P of &amp;N</oddFooter>
      </headerFooter>
    </customSheetView>
    <customSheetView guid="{4F65FF32-EC61-4022-A399-2986D7B6B8B3}" showPageBreaks="1" zeroValues="0" printArea="1" view="pageBreakPreview" showRuler="0" topLeftCell="A20">
      <selection activeCell="B2" sqref="B2:E2"/>
      <rowBreaks count="1" manualBreakCount="1">
        <brk id="33" max="5" man="1"/>
      </rowBreaks>
      <colBreaks count="1" manualBreakCount="1">
        <brk id="6" max="1048575" man="1"/>
      </colBreaks>
      <pageMargins left="0" right="0" top="0" bottom="0" header="0" footer="0"/>
      <printOptions horizontalCentered="1"/>
      <pageSetup paperSize="9" orientation="portrait" horizontalDpi="300" verticalDpi="300" r:id="rId13"/>
      <headerFooter alignWithMargins="0">
        <oddFooter>&amp;R&amp;"Book Antiqua,Bold"&amp;10Page &amp;P of &amp;N</oddFooter>
      </headerFooter>
    </customSheetView>
    <customSheetView guid="{58D82F59-8CF6-455F-B9F4-081499FDF243}" hiddenColumns="1" topLeftCell="A7">
      <selection activeCell="F16" sqref="F16"/>
      <colBreaks count="1" manualBreakCount="1">
        <brk id="7" max="1048575" man="1"/>
      </colBreaks>
      <pageMargins left="0" right="0" top="0" bottom="0" header="0" footer="0"/>
      <printOptions horizontalCentered="1"/>
      <pageSetup paperSize="9" scale="92" orientation="portrait" horizontalDpi="300" verticalDpi="300" r:id="rId14"/>
      <headerFooter alignWithMargins="0">
        <oddFooter>&amp;R&amp;"Book Antiqua,Bold"&amp;10Schedule-2/ Page &amp;P of &amp;N</oddFooter>
      </headerFooter>
    </customSheetView>
    <customSheetView guid="{B1277D53-29D6-4226-81E2-084FB62977B6}" hiddenColumns="1" topLeftCell="A13">
      <selection activeCell="F16" sqref="F16"/>
      <colBreaks count="1" manualBreakCount="1">
        <brk id="7" max="1048575" man="1"/>
      </colBreaks>
      <pageMargins left="0" right="0" top="0" bottom="0" header="0" footer="0"/>
      <printOptions horizontalCentered="1"/>
      <pageSetup paperSize="9" scale="92" orientation="portrait" horizontalDpi="300" verticalDpi="300" r:id="rId15"/>
      <headerFooter alignWithMargins="0">
        <oddFooter>&amp;R&amp;"Book Antiqua,Bold"&amp;10Schedule-2/ Page &amp;P of &amp;N</oddFooter>
      </headerFooter>
    </customSheetView>
    <customSheetView guid="{E95B21C1-D936-4435-AF6F-90CF0B6A7506}" hiddenColumns="1" topLeftCell="A13">
      <selection activeCell="F16" sqref="F16"/>
      <colBreaks count="1" manualBreakCount="1">
        <brk id="7" max="1048575" man="1"/>
      </colBreaks>
      <pageMargins left="0" right="0" top="0" bottom="0" header="0" footer="0"/>
      <printOptions horizontalCentered="1"/>
      <pageSetup paperSize="9" scale="92" orientation="portrait" horizontalDpi="300" verticalDpi="300" r:id="rId16"/>
      <headerFooter alignWithMargins="0">
        <oddFooter>&amp;R&amp;"Book Antiqua,Bold"&amp;10Schedule-2/ Page &amp;P of &amp;N</oddFooter>
      </headerFooter>
    </customSheetView>
    <customSheetView guid="{8DC3BA4D-7811-4245-A3D0-7EE4A8A001CA}" scale="62" topLeftCell="A13">
      <selection activeCell="E17" sqref="E17"/>
      <colBreaks count="1" manualBreakCount="1">
        <brk id="6" max="1048575" man="1"/>
      </colBreaks>
      <pageMargins left="0" right="0" top="0" bottom="0" header="0" footer="0"/>
      <printOptions horizontalCentered="1"/>
      <pageSetup paperSize="9" scale="92" orientation="portrait" horizontalDpi="300" verticalDpi="300" r:id="rId17"/>
      <headerFooter alignWithMargins="0">
        <oddFooter>&amp;R&amp;"Book Antiqua,Bold"&amp;10Schedule-2/ Page &amp;P of &amp;N</oddFooter>
      </headerFooter>
    </customSheetView>
    <customSheetView guid="{BAD0225F-C858-4E40-A5E7-64BB5328C88A}" scale="91" topLeftCell="A29">
      <selection activeCell="F22" sqref="F22"/>
      <colBreaks count="1" manualBreakCount="1">
        <brk id="7" max="1048575" man="1"/>
      </colBreaks>
      <pageMargins left="0" right="0" top="0" bottom="0" header="0" footer="0"/>
      <printOptions horizontalCentered="1"/>
      <pageSetup paperSize="9" scale="92" orientation="portrait" horizontalDpi="300" verticalDpi="300" r:id="rId18"/>
      <headerFooter alignWithMargins="0">
        <oddFooter>&amp;R&amp;"Book Antiqua,Bold"&amp;10Schedule-2/ Page &amp;P of &amp;N</oddFooter>
      </headerFooter>
    </customSheetView>
    <customSheetView guid="{CF0E662C-D3BC-4297-99E8-62C40B3B7AD9}" scale="70" showPageBreaks="1" printArea="1" view="pageBreakPreview" topLeftCell="A46">
      <selection activeCell="F49" sqref="F49"/>
      <colBreaks count="1" manualBreakCount="1">
        <brk id="7" max="1048575" man="1"/>
      </colBreaks>
      <pageMargins left="0" right="0" top="0" bottom="0" header="0" footer="0"/>
      <printOptions horizontalCentered="1"/>
      <pageSetup paperSize="9" scale="43" orientation="portrait" horizontalDpi="300" verticalDpi="300" r:id="rId19"/>
      <headerFooter alignWithMargins="0">
        <oddFooter>&amp;R&amp;"Book Antiqua,Bold"&amp;10Schedule-2/ Page &amp;P of &amp;N</oddFooter>
      </headerFooter>
    </customSheetView>
    <customSheetView guid="{C67DE895-455A-4FAA-9124-E21FC3A5A1D1}" scale="110" showPageBreaks="1" printArea="1" view="pageBreakPreview" topLeftCell="A4">
      <selection activeCell="F17" sqref="F17"/>
      <colBreaks count="1" manualBreakCount="1">
        <brk id="7" max="1048575" man="1"/>
      </colBreaks>
      <pageMargins left="0" right="0" top="0" bottom="0" header="0" footer="0"/>
      <printOptions horizontalCentered="1"/>
      <pageSetup paperSize="9" scale="43" orientation="portrait" horizontalDpi="300" verticalDpi="300" r:id="rId20"/>
      <headerFooter alignWithMargins="0">
        <oddFooter>&amp;R&amp;"Book Antiqua,Bold"&amp;10Schedule-2/ Page &amp;P of &amp;N</oddFooter>
      </headerFooter>
    </customSheetView>
    <customSheetView guid="{0DAFE978-96D5-491F-A83A-B44F51F52D11}" showPageBreaks="1" printArea="1" hiddenRows="1" hiddenColumns="1" view="pageBreakPreview">
      <selection activeCell="H24" sqref="H24"/>
      <colBreaks count="1" manualBreakCount="1">
        <brk id="7" max="1048575" man="1"/>
      </colBreaks>
      <pageMargins left="0" right="0" top="0" bottom="0" header="0" footer="0"/>
      <printOptions horizontalCentered="1"/>
      <pageSetup paperSize="9" scale="43" orientation="portrait" horizontalDpi="300" verticalDpi="300" r:id="rId21"/>
      <headerFooter alignWithMargins="0">
        <oddFooter>&amp;R&amp;"Book Antiqua,Bold"&amp;10Schedule-2/ Page &amp;P of &amp;N</oddFooter>
      </headerFooter>
    </customSheetView>
    <customSheetView guid="{46540FCC-B3D3-4B78-83F0-FC22789024F6}" scale="91" showPageBreaks="1" fitToPage="1" printArea="1" hiddenRows="1" view="pageBreakPreview" topLeftCell="A7">
      <selection activeCell="F17" sqref="F17"/>
      <colBreaks count="1" manualBreakCount="1">
        <brk id="7" max="1048575" man="1"/>
      </colBreaks>
      <pageMargins left="0" right="0" top="0" bottom="0" header="0" footer="0"/>
      <printOptions horizontalCentered="1"/>
      <pageSetup paperSize="9" scale="72" fitToHeight="0" orientation="portrait" verticalDpi="300" r:id="rId22"/>
      <headerFooter alignWithMargins="0">
        <oddFooter>&amp;R&amp;"Book Antiqua,Bold"&amp;10Schedule-2/ Page &amp;P of &amp;N</oddFooter>
      </headerFooter>
    </customSheetView>
  </customSheetViews>
  <mergeCells count="10">
    <mergeCell ref="A35:G35"/>
    <mergeCell ref="D16:F16"/>
    <mergeCell ref="C10:E10"/>
    <mergeCell ref="C11:E11"/>
    <mergeCell ref="A1:C1"/>
    <mergeCell ref="C8:E8"/>
    <mergeCell ref="A3:G3"/>
    <mergeCell ref="A4:G4"/>
    <mergeCell ref="C9:E9"/>
    <mergeCell ref="B16:C16"/>
  </mergeCells>
  <phoneticPr fontId="3" type="noConversion"/>
  <printOptions horizontalCentered="1"/>
  <pageMargins left="0.511811023622047" right="0.26" top="0.54" bottom="0.61" header="0.25" footer="0.43"/>
  <pageSetup paperSize="9" scale="71" fitToHeight="0" orientation="portrait" verticalDpi="300" r:id="rId23"/>
  <headerFooter alignWithMargins="0">
    <oddFooter>&amp;R&amp;"Book Antiqua,Bold"&amp;10Schedule-2/ Page &amp;P of &amp;N</oddFooter>
  </headerFooter>
  <colBreaks count="1" manualBreakCount="1">
    <brk id="7" max="1048575" man="1"/>
  </colBreaks>
  <drawing r:id="rId2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indexed="10"/>
  </sheetPr>
  <dimension ref="A1:P73"/>
  <sheetViews>
    <sheetView view="pageBreakPreview" zoomScaleNormal="100" zoomScaleSheetLayoutView="100" workbookViewId="0">
      <selection activeCell="E18" sqref="E18"/>
    </sheetView>
  </sheetViews>
  <sheetFormatPr defaultColWidth="9" defaultRowHeight="16.5"/>
  <cols>
    <col min="1" max="1" width="10.625" style="311" customWidth="1"/>
    <col min="2" max="2" width="93" style="312" customWidth="1"/>
    <col min="3" max="3" width="10.5" style="311" customWidth="1"/>
    <col min="4" max="4" width="8.625" style="311" customWidth="1"/>
    <col min="5" max="5" width="23.375" style="317" customWidth="1"/>
    <col min="6" max="6" width="18.125" style="317" customWidth="1"/>
    <col min="7" max="7" width="10.5" style="306" customWidth="1"/>
    <col min="8" max="8" width="10.125" style="306" customWidth="1"/>
    <col min="9" max="9" width="13.125" style="306" customWidth="1"/>
    <col min="10" max="10" width="9" style="306" customWidth="1"/>
    <col min="11" max="11" width="9" style="306" hidden="1" customWidth="1"/>
    <col min="12" max="13" width="17.625" style="306" hidden="1" customWidth="1"/>
    <col min="14" max="16" width="9" style="306" hidden="1" customWidth="1"/>
    <col min="17" max="16384" width="9" style="306"/>
  </cols>
  <sheetData>
    <row r="1" spans="1:13">
      <c r="A1" s="253" t="str">
        <f>Cover!B3</f>
        <v xml:space="preserve">Spec. Ref. No.:WR-I/C&amp;M/VRL/NIT-247/I-3815-2024/RFX-5002004081    </v>
      </c>
      <c r="B1" s="278"/>
      <c r="C1" s="301"/>
      <c r="D1" s="301"/>
      <c r="E1" s="315"/>
      <c r="F1" s="315" t="s">
        <v>125</v>
      </c>
    </row>
    <row r="2" spans="1:13">
      <c r="A2" s="307"/>
      <c r="B2" s="310"/>
      <c r="C2" s="304"/>
      <c r="D2" s="304"/>
      <c r="E2" s="316"/>
      <c r="F2" s="316"/>
    </row>
    <row r="3" spans="1:13">
      <c r="A3" s="535" t="str">
        <f>Cover!$B$2</f>
        <v>Making Temporary Bye-pass Arrangement for HT (33 kV / 11 kV) LT (415 V) lines crossings during stringing of 765 kV Navsari – Padghe D/C line</v>
      </c>
      <c r="B3" s="535"/>
      <c r="C3" s="535"/>
      <c r="D3" s="535"/>
      <c r="E3" s="535"/>
      <c r="F3" s="535"/>
      <c r="K3" s="307" t="s">
        <v>126</v>
      </c>
      <c r="M3" s="308"/>
    </row>
    <row r="4" spans="1:13">
      <c r="A4" s="536" t="s">
        <v>127</v>
      </c>
      <c r="B4" s="537"/>
      <c r="C4" s="537"/>
      <c r="D4" s="537"/>
      <c r="E4" s="537"/>
      <c r="F4" s="537"/>
      <c r="K4" s="307" t="s">
        <v>128</v>
      </c>
      <c r="M4" s="308"/>
    </row>
    <row r="5" spans="1:13">
      <c r="K5" s="307" t="s">
        <v>129</v>
      </c>
      <c r="M5" s="308"/>
    </row>
    <row r="6" spans="1:13">
      <c r="A6" s="26" t="str">
        <f>'  Sch-1'!A6</f>
        <v>Bidder’s Name and Address</v>
      </c>
      <c r="B6" s="313"/>
      <c r="C6" s="313"/>
      <c r="D6" s="313"/>
      <c r="E6" s="316" t="s">
        <v>32</v>
      </c>
      <c r="F6" s="316"/>
      <c r="G6" s="313"/>
      <c r="K6" s="307" t="s">
        <v>130</v>
      </c>
      <c r="M6" s="308"/>
    </row>
    <row r="7" spans="1:13">
      <c r="A7" s="302" t="str">
        <f>'  Sch-1'!A7</f>
        <v xml:space="preserve">Bidder as </v>
      </c>
      <c r="C7" s="326"/>
      <c r="D7" s="326"/>
      <c r="E7" s="318" t="s">
        <v>33</v>
      </c>
      <c r="F7" s="316"/>
      <c r="G7" s="313"/>
      <c r="K7" s="307" t="s">
        <v>131</v>
      </c>
      <c r="M7" s="308"/>
    </row>
    <row r="8" spans="1:13">
      <c r="A8" s="26" t="s">
        <v>34</v>
      </c>
      <c r="B8" s="314" t="str">
        <f>IF('  Sch-1'!C8=0, "", '  Sch-1'!C8)</f>
        <v/>
      </c>
      <c r="C8" s="327"/>
      <c r="D8" s="327"/>
      <c r="E8" s="319" t="s">
        <v>35</v>
      </c>
      <c r="F8" s="318"/>
      <c r="K8" s="307" t="s">
        <v>132</v>
      </c>
      <c r="M8" s="308"/>
    </row>
    <row r="9" spans="1:13">
      <c r="A9" s="26" t="s">
        <v>36</v>
      </c>
      <c r="B9" s="314" t="str">
        <f>IF('  Sch-1'!C9=0, "", '  Sch-1'!C9)</f>
        <v/>
      </c>
      <c r="C9" s="327"/>
      <c r="D9" s="327"/>
      <c r="E9" s="319" t="str">
        <f>'  Sch-1'!F9</f>
        <v>Sampriti Nagar, Nari Ring Road</v>
      </c>
      <c r="F9" s="318"/>
      <c r="K9" s="307" t="s">
        <v>133</v>
      </c>
      <c r="M9" s="308"/>
    </row>
    <row r="10" spans="1:13">
      <c r="A10" s="313"/>
      <c r="B10" s="314" t="str">
        <f>IF('  Sch-1'!C10=0, "", '  Sch-1'!C10)</f>
        <v/>
      </c>
      <c r="C10" s="327"/>
      <c r="D10" s="327"/>
      <c r="E10" s="319" t="str">
        <f>'  Sch-1'!F10</f>
        <v>PO: Uppalwadi, Nagpur (MS) -440026</v>
      </c>
      <c r="F10" s="318"/>
    </row>
    <row r="11" spans="1:13">
      <c r="A11" s="313"/>
      <c r="B11" s="314" t="str">
        <f>IF('  Sch-1'!C11=0, "", '  Sch-1'!C11)</f>
        <v/>
      </c>
      <c r="C11" s="327"/>
      <c r="D11" s="327"/>
      <c r="E11" s="319"/>
      <c r="F11" s="318"/>
    </row>
    <row r="12" spans="1:13">
      <c r="A12" s="313"/>
      <c r="B12" s="26"/>
      <c r="C12" s="26"/>
      <c r="D12" s="26"/>
      <c r="E12" s="318"/>
      <c r="F12" s="316"/>
    </row>
    <row r="13" spans="1:13">
      <c r="A13" s="313"/>
      <c r="B13" s="26"/>
      <c r="C13" s="26"/>
      <c r="D13" s="26"/>
      <c r="E13" s="320"/>
      <c r="F13" s="315" t="s">
        <v>39</v>
      </c>
    </row>
    <row r="14" spans="1:13">
      <c r="A14" s="257" t="s">
        <v>40</v>
      </c>
      <c r="B14" s="257" t="s">
        <v>42</v>
      </c>
      <c r="C14" s="258" t="s">
        <v>43</v>
      </c>
      <c r="D14" s="258" t="s">
        <v>44</v>
      </c>
      <c r="E14" s="323" t="s">
        <v>108</v>
      </c>
      <c r="F14" s="323" t="s">
        <v>46</v>
      </c>
      <c r="L14" s="309"/>
      <c r="M14" s="309"/>
    </row>
    <row r="15" spans="1:13">
      <c r="A15" s="258">
        <v>1</v>
      </c>
      <c r="B15" s="258">
        <v>2</v>
      </c>
      <c r="C15" s="258">
        <v>4</v>
      </c>
      <c r="D15" s="258">
        <v>5</v>
      </c>
      <c r="E15" s="324">
        <v>6</v>
      </c>
      <c r="F15" s="324" t="s">
        <v>47</v>
      </c>
      <c r="L15" s="303"/>
      <c r="M15" s="303"/>
    </row>
    <row r="16" spans="1:13">
      <c r="A16" s="144" t="s">
        <v>330</v>
      </c>
      <c r="B16" s="428" t="s">
        <v>210</v>
      </c>
      <c r="C16" s="144"/>
      <c r="D16" s="144"/>
      <c r="E16" s="446"/>
      <c r="F16" s="447"/>
    </row>
    <row r="17" spans="1:6">
      <c r="A17" s="538"/>
      <c r="B17" s="430" t="s">
        <v>332</v>
      </c>
      <c r="C17" s="431"/>
      <c r="D17" s="432"/>
      <c r="E17" s="374"/>
      <c r="F17" s="447"/>
    </row>
    <row r="18" spans="1:6">
      <c r="A18" s="539"/>
      <c r="B18" s="433"/>
      <c r="C18" s="431"/>
      <c r="D18" s="432"/>
      <c r="E18" s="374"/>
      <c r="F18" s="447"/>
    </row>
    <row r="19" spans="1:6">
      <c r="A19" s="539"/>
      <c r="B19" s="430"/>
      <c r="C19" s="539"/>
      <c r="D19" s="432"/>
      <c r="E19" s="374"/>
      <c r="F19" s="447"/>
    </row>
    <row r="20" spans="1:6">
      <c r="A20" s="539"/>
      <c r="B20" s="430"/>
      <c r="C20" s="539"/>
      <c r="D20" s="432"/>
      <c r="E20" s="374"/>
      <c r="F20" s="451">
        <f>E20*D20</f>
        <v>0</v>
      </c>
    </row>
    <row r="21" spans="1:6">
      <c r="A21" s="539"/>
      <c r="B21" s="433"/>
      <c r="C21" s="539"/>
      <c r="D21" s="432"/>
      <c r="E21" s="374"/>
      <c r="F21" s="451">
        <f t="shared" ref="F21:F67" si="0">E21*D21</f>
        <v>0</v>
      </c>
    </row>
    <row r="22" spans="1:6">
      <c r="A22" s="540"/>
      <c r="B22" s="430"/>
      <c r="C22" s="431"/>
      <c r="D22" s="432"/>
      <c r="E22" s="374"/>
      <c r="F22" s="451">
        <f t="shared" si="0"/>
        <v>0</v>
      </c>
    </row>
    <row r="23" spans="1:6">
      <c r="A23" s="541"/>
      <c r="B23" s="433"/>
      <c r="C23" s="431"/>
      <c r="D23" s="432"/>
      <c r="E23" s="374"/>
      <c r="F23" s="451">
        <f t="shared" si="0"/>
        <v>0</v>
      </c>
    </row>
    <row r="24" spans="1:6">
      <c r="A24" s="542"/>
      <c r="B24" s="430"/>
      <c r="C24" s="539"/>
      <c r="D24" s="435"/>
      <c r="E24" s="374"/>
      <c r="F24" s="451">
        <f t="shared" si="0"/>
        <v>0</v>
      </c>
    </row>
    <row r="25" spans="1:6">
      <c r="A25" s="543"/>
      <c r="B25" s="433"/>
      <c r="C25" s="539"/>
      <c r="D25" s="435"/>
      <c r="E25" s="374"/>
      <c r="F25" s="451">
        <f t="shared" si="0"/>
        <v>0</v>
      </c>
    </row>
    <row r="26" spans="1:6">
      <c r="A26" s="544"/>
      <c r="B26" s="430"/>
      <c r="C26" s="436"/>
      <c r="D26" s="432"/>
      <c r="E26" s="374"/>
      <c r="F26" s="451">
        <f t="shared" si="0"/>
        <v>0</v>
      </c>
    </row>
    <row r="27" spans="1:6">
      <c r="A27" s="545"/>
      <c r="B27" s="433"/>
      <c r="C27" s="436"/>
      <c r="D27" s="432"/>
      <c r="E27" s="374"/>
      <c r="F27" s="451">
        <f t="shared" si="0"/>
        <v>0</v>
      </c>
    </row>
    <row r="28" spans="1:6">
      <c r="A28" s="431"/>
      <c r="B28" s="437"/>
      <c r="C28" s="438"/>
      <c r="D28" s="432"/>
      <c r="E28" s="374"/>
      <c r="F28" s="451">
        <f t="shared" si="0"/>
        <v>0</v>
      </c>
    </row>
    <row r="29" spans="1:6">
      <c r="A29" s="431"/>
      <c r="B29" s="433"/>
      <c r="C29" s="438"/>
      <c r="D29" s="432"/>
      <c r="E29" s="374"/>
      <c r="F29" s="451">
        <f t="shared" si="0"/>
        <v>0</v>
      </c>
    </row>
    <row r="30" spans="1:6">
      <c r="A30" s="431"/>
      <c r="B30" s="433"/>
      <c r="C30" s="438"/>
      <c r="D30" s="432"/>
      <c r="E30" s="374"/>
      <c r="F30" s="451">
        <f t="shared" si="0"/>
        <v>0</v>
      </c>
    </row>
    <row r="31" spans="1:6">
      <c r="A31" s="431"/>
      <c r="B31" s="433"/>
      <c r="C31" s="438"/>
      <c r="D31" s="439"/>
      <c r="E31" s="374"/>
      <c r="F31" s="451">
        <f t="shared" si="0"/>
        <v>0</v>
      </c>
    </row>
    <row r="32" spans="1:6">
      <c r="A32" s="431"/>
      <c r="B32" s="433"/>
      <c r="C32" s="438"/>
      <c r="D32" s="439"/>
      <c r="E32" s="374"/>
      <c r="F32" s="451">
        <f t="shared" si="0"/>
        <v>0</v>
      </c>
    </row>
    <row r="33" spans="1:6">
      <c r="A33" s="431"/>
      <c r="B33" s="433"/>
      <c r="C33" s="438"/>
      <c r="D33" s="432"/>
      <c r="E33" s="374"/>
      <c r="F33" s="451">
        <f t="shared" si="0"/>
        <v>0</v>
      </c>
    </row>
    <row r="34" spans="1:6">
      <c r="A34" s="431"/>
      <c r="B34" s="433"/>
      <c r="C34" s="438"/>
      <c r="D34" s="432"/>
      <c r="E34" s="374"/>
      <c r="F34" s="451">
        <f t="shared" si="0"/>
        <v>0</v>
      </c>
    </row>
    <row r="35" spans="1:6">
      <c r="A35" s="546"/>
      <c r="B35" s="440"/>
      <c r="C35" s="438"/>
      <c r="D35" s="438"/>
      <c r="E35" s="374"/>
      <c r="F35" s="451">
        <f t="shared" si="0"/>
        <v>0</v>
      </c>
    </row>
    <row r="36" spans="1:6">
      <c r="A36" s="546"/>
      <c r="B36" s="433"/>
      <c r="C36" s="438"/>
      <c r="D36" s="438"/>
      <c r="E36" s="374"/>
      <c r="F36" s="451">
        <f t="shared" si="0"/>
        <v>0</v>
      </c>
    </row>
    <row r="37" spans="1:6">
      <c r="A37" s="438"/>
      <c r="B37" s="433"/>
      <c r="C37" s="438"/>
      <c r="D37" s="432"/>
      <c r="E37" s="374"/>
      <c r="F37" s="451">
        <f t="shared" si="0"/>
        <v>0</v>
      </c>
    </row>
    <row r="38" spans="1:6">
      <c r="A38" s="438"/>
      <c r="B38" s="433"/>
      <c r="C38" s="438"/>
      <c r="D38" s="432"/>
      <c r="E38" s="374"/>
      <c r="F38" s="451">
        <f t="shared" si="0"/>
        <v>0</v>
      </c>
    </row>
    <row r="39" spans="1:6">
      <c r="A39" s="438"/>
      <c r="B39" s="433"/>
      <c r="C39" s="438"/>
      <c r="D39" s="432"/>
      <c r="E39" s="374"/>
      <c r="F39" s="451">
        <f t="shared" si="0"/>
        <v>0</v>
      </c>
    </row>
    <row r="40" spans="1:6">
      <c r="A40" s="538"/>
      <c r="B40" s="441"/>
      <c r="C40" s="431"/>
      <c r="D40" s="431"/>
      <c r="E40" s="374"/>
      <c r="F40" s="451">
        <f t="shared" si="0"/>
        <v>0</v>
      </c>
    </row>
    <row r="41" spans="1:6">
      <c r="A41" s="538"/>
      <c r="B41" s="442"/>
      <c r="C41" s="431"/>
      <c r="D41" s="431"/>
      <c r="E41" s="374"/>
      <c r="F41" s="451">
        <f t="shared" si="0"/>
        <v>0</v>
      </c>
    </row>
    <row r="42" spans="1:6">
      <c r="A42" s="429"/>
      <c r="B42" s="442"/>
      <c r="C42" s="431"/>
      <c r="D42" s="435"/>
      <c r="E42" s="374"/>
      <c r="F42" s="451">
        <f t="shared" si="0"/>
        <v>0</v>
      </c>
    </row>
    <row r="43" spans="1:6">
      <c r="A43" s="538"/>
      <c r="B43" s="442"/>
      <c r="C43" s="539"/>
      <c r="D43" s="435"/>
      <c r="E43" s="374"/>
      <c r="F43" s="451">
        <f t="shared" si="0"/>
        <v>0</v>
      </c>
    </row>
    <row r="44" spans="1:6">
      <c r="A44" s="538"/>
      <c r="B44" s="442"/>
      <c r="C44" s="539"/>
      <c r="D44" s="431"/>
      <c r="E44" s="374"/>
      <c r="F44" s="451">
        <f t="shared" si="0"/>
        <v>0</v>
      </c>
    </row>
    <row r="45" spans="1:6">
      <c r="A45" s="540"/>
      <c r="B45" s="430"/>
      <c r="C45" s="431"/>
      <c r="D45" s="431"/>
      <c r="E45" s="374"/>
      <c r="F45" s="451">
        <f t="shared" si="0"/>
        <v>0</v>
      </c>
    </row>
    <row r="46" spans="1:6">
      <c r="A46" s="540"/>
      <c r="B46" s="433"/>
      <c r="C46" s="431"/>
      <c r="D46" s="443"/>
      <c r="E46" s="374"/>
      <c r="F46" s="451">
        <f t="shared" si="0"/>
        <v>0</v>
      </c>
    </row>
    <row r="47" spans="1:6">
      <c r="A47" s="431"/>
      <c r="B47" s="437"/>
      <c r="C47" s="431"/>
      <c r="D47" s="432"/>
      <c r="E47" s="374"/>
      <c r="F47" s="451">
        <f t="shared" si="0"/>
        <v>0</v>
      </c>
    </row>
    <row r="48" spans="1:6">
      <c r="A48" s="431"/>
      <c r="B48" s="437"/>
      <c r="C48" s="431"/>
      <c r="D48" s="432"/>
      <c r="E48" s="374"/>
      <c r="F48" s="451">
        <f t="shared" si="0"/>
        <v>0</v>
      </c>
    </row>
    <row r="49" spans="1:6">
      <c r="A49" s="431"/>
      <c r="B49" s="437"/>
      <c r="C49" s="431"/>
      <c r="D49" s="432"/>
      <c r="E49" s="374"/>
      <c r="F49" s="451">
        <f t="shared" si="0"/>
        <v>0</v>
      </c>
    </row>
    <row r="50" spans="1:6">
      <c r="A50" s="431"/>
      <c r="B50" s="437"/>
      <c r="C50" s="431"/>
      <c r="D50" s="432"/>
      <c r="E50" s="374"/>
      <c r="F50" s="451">
        <f t="shared" si="0"/>
        <v>0</v>
      </c>
    </row>
    <row r="51" spans="1:6">
      <c r="A51" s="431"/>
      <c r="B51" s="433"/>
      <c r="C51" s="431"/>
      <c r="D51" s="432"/>
      <c r="E51" s="374"/>
      <c r="F51" s="451">
        <f t="shared" si="0"/>
        <v>0</v>
      </c>
    </row>
    <row r="52" spans="1:6">
      <c r="A52" s="431"/>
      <c r="B52" s="433"/>
      <c r="C52" s="431"/>
      <c r="D52" s="432"/>
      <c r="E52" s="374"/>
      <c r="F52" s="451">
        <f t="shared" si="0"/>
        <v>0</v>
      </c>
    </row>
    <row r="53" spans="1:6">
      <c r="A53" s="431"/>
      <c r="B53" s="433"/>
      <c r="C53" s="431"/>
      <c r="D53" s="435"/>
      <c r="E53" s="374"/>
      <c r="F53" s="451">
        <f t="shared" si="0"/>
        <v>0</v>
      </c>
    </row>
    <row r="54" spans="1:6">
      <c r="A54" s="434"/>
      <c r="B54" s="441"/>
      <c r="C54" s="431"/>
      <c r="D54" s="431"/>
      <c r="E54" s="374"/>
      <c r="F54" s="451">
        <f t="shared" si="0"/>
        <v>0</v>
      </c>
    </row>
    <row r="55" spans="1:6">
      <c r="A55" s="431"/>
      <c r="B55" s="442"/>
      <c r="C55" s="431"/>
      <c r="D55" s="435"/>
      <c r="E55" s="374"/>
      <c r="F55" s="451">
        <f t="shared" si="0"/>
        <v>0</v>
      </c>
    </row>
    <row r="56" spans="1:6">
      <c r="A56" s="431"/>
      <c r="B56" s="442"/>
      <c r="C56" s="431"/>
      <c r="D56" s="435"/>
      <c r="E56" s="374"/>
      <c r="F56" s="451">
        <f t="shared" si="0"/>
        <v>0</v>
      </c>
    </row>
    <row r="57" spans="1:6">
      <c r="A57" s="431"/>
      <c r="B57" s="444"/>
      <c r="C57" s="431"/>
      <c r="D57" s="435"/>
      <c r="E57" s="374"/>
      <c r="F57" s="451">
        <f t="shared" si="0"/>
        <v>0</v>
      </c>
    </row>
    <row r="58" spans="1:6">
      <c r="A58" s="431"/>
      <c r="B58" s="444"/>
      <c r="C58" s="431"/>
      <c r="D58" s="435"/>
      <c r="E58" s="374"/>
      <c r="F58" s="451">
        <f t="shared" si="0"/>
        <v>0</v>
      </c>
    </row>
    <row r="59" spans="1:6">
      <c r="A59" s="431"/>
      <c r="B59" s="444"/>
      <c r="C59" s="431"/>
      <c r="D59" s="435"/>
      <c r="E59" s="374"/>
      <c r="F59" s="451">
        <f t="shared" si="0"/>
        <v>0</v>
      </c>
    </row>
    <row r="60" spans="1:6">
      <c r="A60" s="431"/>
      <c r="B60" s="445"/>
      <c r="C60" s="431"/>
      <c r="D60" s="435"/>
      <c r="E60" s="374"/>
      <c r="F60" s="451">
        <f t="shared" si="0"/>
        <v>0</v>
      </c>
    </row>
    <row r="61" spans="1:6">
      <c r="A61" s="431"/>
      <c r="B61" s="445"/>
      <c r="C61" s="431"/>
      <c r="D61" s="435"/>
      <c r="E61" s="374"/>
      <c r="F61" s="451">
        <f t="shared" si="0"/>
        <v>0</v>
      </c>
    </row>
    <row r="62" spans="1:6">
      <c r="A62" s="431"/>
      <c r="B62" s="442"/>
      <c r="C62" s="431"/>
      <c r="D62" s="435"/>
      <c r="E62" s="374"/>
      <c r="F62" s="451">
        <f t="shared" si="0"/>
        <v>0</v>
      </c>
    </row>
    <row r="63" spans="1:6">
      <c r="A63" s="540"/>
      <c r="B63" s="441"/>
      <c r="C63" s="431"/>
      <c r="D63" s="431"/>
      <c r="E63" s="374"/>
      <c r="F63" s="451">
        <f t="shared" si="0"/>
        <v>0</v>
      </c>
    </row>
    <row r="64" spans="1:6">
      <c r="A64" s="540"/>
      <c r="B64" s="442"/>
      <c r="C64" s="431"/>
      <c r="D64" s="431"/>
      <c r="E64" s="374"/>
      <c r="F64" s="451">
        <f t="shared" si="0"/>
        <v>0</v>
      </c>
    </row>
    <row r="65" spans="1:7">
      <c r="A65" s="431"/>
      <c r="B65" s="442"/>
      <c r="C65" s="431"/>
      <c r="D65" s="435"/>
      <c r="E65" s="374"/>
      <c r="F65" s="451">
        <f t="shared" si="0"/>
        <v>0</v>
      </c>
    </row>
    <row r="66" spans="1:7">
      <c r="A66" s="431"/>
      <c r="B66" s="442"/>
      <c r="C66" s="431"/>
      <c r="D66" s="435"/>
      <c r="E66" s="374"/>
      <c r="F66" s="451">
        <f t="shared" si="0"/>
        <v>0</v>
      </c>
    </row>
    <row r="67" spans="1:7">
      <c r="A67" s="431"/>
      <c r="B67" s="448"/>
      <c r="C67" s="431"/>
      <c r="D67" s="435"/>
      <c r="E67" s="374"/>
      <c r="F67" s="451">
        <f t="shared" si="0"/>
        <v>0</v>
      </c>
    </row>
    <row r="68" spans="1:7">
      <c r="A68" s="449"/>
      <c r="B68" s="449" t="s">
        <v>331</v>
      </c>
      <c r="C68" s="449"/>
      <c r="D68" s="449"/>
      <c r="E68" s="449"/>
      <c r="F68" s="450">
        <f>SUM(F20:F67)</f>
        <v>0</v>
      </c>
    </row>
    <row r="71" spans="1:7">
      <c r="A71" s="303" t="s">
        <v>101</v>
      </c>
      <c r="B71" s="261">
        <f>'Names of Bidder'!D23</f>
        <v>0</v>
      </c>
      <c r="C71" s="452" t="s">
        <v>102</v>
      </c>
      <c r="D71" s="306"/>
      <c r="E71" s="304">
        <f>'Names of Bidder'!D18</f>
        <v>0</v>
      </c>
      <c r="G71" s="305">
        <f>'Names of Bidder'!D18</f>
        <v>0</v>
      </c>
    </row>
    <row r="72" spans="1:7">
      <c r="A72" s="303" t="s">
        <v>103</v>
      </c>
      <c r="B72" s="261">
        <f>'Names of Bidder'!D24</f>
        <v>0</v>
      </c>
      <c r="C72" s="452" t="s">
        <v>104</v>
      </c>
      <c r="D72" s="306"/>
      <c r="E72" s="304">
        <f>'Names of Bidder'!D19</f>
        <v>0</v>
      </c>
      <c r="G72" s="305">
        <f>'Names of Bidder'!D19</f>
        <v>0</v>
      </c>
    </row>
    <row r="73" spans="1:7">
      <c r="A73" s="322"/>
      <c r="B73" s="321"/>
      <c r="C73" s="322"/>
      <c r="D73" s="325"/>
    </row>
  </sheetData>
  <sheetProtection algorithmName="SHA-512" hashValue="tAevN8LkVuy8ImblLorkGQ6rvTGPE1lVSqbuaQXG6gDFJeJ6EQhIHIVKIbBt6Rab/xdTi/5M0MCJwKyq6ezVLA==" saltValue="nbA9ni/pRVUefxOX6rGPlA==" spinCount="100000" sheet="1" formatColumns="0" formatRows="0" selectLockedCells="1"/>
  <customSheetViews>
    <customSheetView guid="{7223CF18-41D5-402E-AF86-374F7D598CE0}" showPageBreaks="1" printArea="1" hiddenColumns="1" view="pageBreakPreview">
      <selection activeCell="B20" sqref="B20"/>
      <pageMargins left="0" right="0" top="0" bottom="0" header="0" footer="0"/>
      <printOptions horizontalCentered="1"/>
      <pageSetup paperSize="9" scale="59" orientation="portrait" horizontalDpi="300" verticalDpi="300" r:id="rId1"/>
      <headerFooter alignWithMargins="0">
        <oddFooter>&amp;R&amp;"Book Antiqua,Bold"&amp;10Schedule-3/ Page &amp;P of &amp;N</oddFooter>
      </headerFooter>
    </customSheetView>
    <customSheetView guid="{46EF7574-FC4D-447A-97EE-255FDB23EB64}" showPageBreaks="1" printArea="1" hiddenColumns="1" view="pageBreakPreview">
      <selection activeCell="E11" sqref="E11"/>
      <pageMargins left="0" right="0" top="0" bottom="0" header="0" footer="0"/>
      <printOptions horizontalCentered="1"/>
      <pageSetup paperSize="9" scale="59" orientation="portrait" horizontalDpi="300" verticalDpi="300" r:id="rId2"/>
      <headerFooter alignWithMargins="0">
        <oddFooter>&amp;R&amp;"Book Antiqua,Bold"&amp;10Schedule-3/ Page &amp;P of &amp;N</oddFooter>
      </headerFooter>
    </customSheetView>
    <customSheetView guid="{6BEFB52D-062C-4B4E-917F-003083B91BD4}" showPageBreaks="1" printArea="1" hiddenColumns="1" view="pageBreakPreview">
      <selection activeCell="E12" sqref="E12"/>
      <pageMargins left="0" right="0" top="0" bottom="0" header="0" footer="0"/>
      <printOptions horizontalCentered="1"/>
      <pageSetup paperSize="9" scale="59" orientation="portrait" horizontalDpi="300" verticalDpi="300" r:id="rId3"/>
      <headerFooter alignWithMargins="0">
        <oddFooter>&amp;R&amp;"Book Antiqua,Bold"&amp;10Schedule-3/ Page &amp;P of &amp;N</oddFooter>
      </headerFooter>
    </customSheetView>
    <customSheetView guid="{7172B49E-035A-449B-9E72-A42BF7FED7F8}" showPageBreaks="1" printArea="1" hiddenColumns="1" view="pageBreakPreview">
      <selection activeCell="E7" sqref="E7:E11"/>
      <pageMargins left="0" right="0" top="0" bottom="0" header="0" footer="0"/>
      <printOptions horizontalCentered="1"/>
      <pageSetup paperSize="9" scale="60" orientation="portrait" horizontalDpi="300" verticalDpi="300" r:id="rId4"/>
      <headerFooter alignWithMargins="0">
        <oddFooter>&amp;R&amp;"Book Antiqua,Bold"&amp;10Schedule-3/ Page &amp;P of &amp;N</oddFooter>
      </headerFooter>
    </customSheetView>
    <customSheetView guid="{C3C2F6BE-1796-4187-BF38-BACEF6057F57}" showPageBreaks="1" printArea="1" hiddenColumns="1" view="pageBreakPreview">
      <selection activeCell="B25" sqref="B25"/>
      <pageMargins left="0" right="0" top="0" bottom="0" header="0" footer="0"/>
      <printOptions horizontalCentered="1"/>
      <pageSetup paperSize="9" scale="60" orientation="portrait" horizontalDpi="300" verticalDpi="300" r:id="rId5"/>
      <headerFooter alignWithMargins="0">
        <oddFooter>&amp;R&amp;"Book Antiqua,Bold"&amp;10Schedule-3/ Page &amp;P of &amp;N</oddFooter>
      </headerFooter>
    </customSheetView>
    <customSheetView guid="{72E085EB-9E9F-4AAB-9918-326E22FCD10B}" showPageBreaks="1" printArea="1" hiddenColumns="1" view="pageBreakPreview" topLeftCell="A64">
      <selection activeCell="E67" sqref="E67"/>
      <pageMargins left="0" right="0" top="0" bottom="0" header="0" footer="0"/>
      <printOptions horizontalCentered="1"/>
      <pageSetup paperSize="9" scale="60" orientation="portrait" horizontalDpi="300" verticalDpi="300" r:id="rId6"/>
      <headerFooter alignWithMargins="0">
        <oddFooter>&amp;R&amp;"Book Antiqua,Bold"&amp;10Schedule-3/ Page &amp;P of &amp;N</oddFooter>
      </headerFooter>
    </customSheetView>
    <customSheetView guid="{5E2FF645-A015-403E-863B-BADF6B75C7D1}" showPageBreaks="1" printArea="1" hiddenColumns="1" view="pageBreakPreview">
      <selection activeCell="E21" sqref="E21"/>
      <rowBreaks count="6" manualBreakCount="6">
        <brk id="54" max="5" man="1"/>
        <brk id="98" max="5" man="1"/>
        <brk id="128" max="5" man="1"/>
        <brk id="163" max="5" man="1"/>
        <brk id="216" max="5" man="1"/>
        <brk id="250" max="5" man="1"/>
      </rowBreaks>
      <colBreaks count="1" manualBreakCount="1">
        <brk id="6" max="1048575" man="1"/>
      </colBreaks>
      <pageMargins left="0" right="0" top="0" bottom="0" header="0" footer="0"/>
      <printOptions horizontalCentered="1"/>
      <pageSetup paperSize="9" scale="64" orientation="portrait" horizontalDpi="300" verticalDpi="300" r:id="rId7"/>
      <headerFooter alignWithMargins="0">
        <oddFooter>&amp;R&amp;"Book Antiqua,Bold"&amp;10Schedule-3/ Page &amp;P of &amp;N</oddFooter>
      </headerFooter>
    </customSheetView>
    <customSheetView guid="{25334923-91A5-4F88-9A10-8FA88873EC26}" hiddenColumns="1" topLeftCell="A31">
      <selection activeCell="E36" sqref="E36:E38"/>
      <colBreaks count="1" manualBreakCount="1">
        <brk id="6" max="1048575" man="1"/>
      </colBreaks>
      <pageMargins left="0" right="0" top="0" bottom="0" header="0" footer="0"/>
      <printOptions horizontalCentered="1"/>
      <pageSetup paperSize="9" orientation="portrait" horizontalDpi="300" verticalDpi="300" r:id="rId8"/>
      <headerFooter alignWithMargins="0">
        <oddFooter>&amp;R&amp;"Book Antiqua,Bold"&amp;10Schedule-3/ Page &amp;P of &amp;N</oddFooter>
      </headerFooter>
    </customSheetView>
    <customSheetView guid="{4F47A486-EA66-4D4B-9D65-1ABEAC31AACE}" scale="85" hiddenColumns="1" topLeftCell="A7">
      <colBreaks count="1" manualBreakCount="1">
        <brk id="6" max="1048575" man="1"/>
      </colBreaks>
      <pageMargins left="0" right="0" top="0" bottom="0" header="0" footer="0"/>
      <printOptions horizontalCentered="1"/>
      <pageSetup paperSize="9" orientation="portrait" horizontalDpi="300" verticalDpi="300" r:id="rId9"/>
      <headerFooter alignWithMargins="0">
        <oddFooter>&amp;R&amp;"Book Antiqua,Bold"&amp;10Schedule-3/ Page &amp;P of &amp;N</oddFooter>
      </headerFooter>
    </customSheetView>
    <customSheetView guid="{1A26D3B9-AD8D-4AE9-81F5-E0DF795F4658}">
      <selection activeCell="C16" sqref="C16"/>
      <colBreaks count="1" manualBreakCount="1">
        <brk id="7" max="1048575" man="1"/>
      </colBreaks>
      <pageMargins left="0" right="0" top="0" bottom="0" header="0" footer="0"/>
      <printOptions horizontalCentered="1"/>
      <pageSetup paperSize="9" orientation="portrait" horizontalDpi="300" verticalDpi="300" r:id="rId10"/>
      <headerFooter alignWithMargins="0">
        <oddFooter>&amp;R&amp;"Book Antiqua,Bold"&amp;10Schedule-3/ Page &amp;P of &amp;N</oddFooter>
      </headerFooter>
    </customSheetView>
    <customSheetView guid="{B0EE7D76-5806-4718-BDAD-3A3EA691E5E4}" topLeftCell="A7">
      <colBreaks count="1" manualBreakCount="1">
        <brk id="7" max="1048575" man="1"/>
      </colBreaks>
      <pageMargins left="0" right="0" top="0" bottom="0" header="0" footer="0"/>
      <printOptions horizontalCentered="1"/>
      <pageSetup paperSize="9" orientation="portrait" horizontalDpi="300" verticalDpi="300" r:id="rId11"/>
      <headerFooter alignWithMargins="0">
        <oddFooter>&amp;R&amp;"Book Antiqua,Bold"&amp;10Schedule-3/ Page &amp;P of &amp;N</oddFooter>
      </headerFooter>
    </customSheetView>
    <customSheetView guid="{696D9240-6693-44E8-B9A4-2BFADD101EE2}">
      <colBreaks count="1" manualBreakCount="1">
        <brk id="7" max="1048575" man="1"/>
      </colBreaks>
      <pageMargins left="0" right="0" top="0" bottom="0" header="0" footer="0"/>
      <printOptions horizontalCentered="1"/>
      <pageSetup paperSize="9" orientation="portrait" horizontalDpi="300" verticalDpi="300" r:id="rId12"/>
      <headerFooter alignWithMargins="0">
        <oddFooter>&amp;R&amp;"Book Antiqua,Bold"&amp;10Schedule-3/ Page &amp;P of &amp;N</oddFooter>
      </headerFooter>
    </customSheetView>
    <customSheetView guid="{4F65FF32-EC61-4022-A399-2986D7B6B8B3}" showPageBreaks="1" zeroValues="0" printArea="1" view="pageBreakPreview" showRuler="0" topLeftCell="A20">
      <selection activeCell="B2" sqref="B2:E2"/>
      <colBreaks count="1" manualBreakCount="1">
        <brk id="6" max="1048575" man="1"/>
      </colBreaks>
      <pageMargins left="0" right="0" top="0" bottom="0" header="0" footer="0"/>
      <printOptions horizontalCentered="1"/>
      <pageSetup paperSize="9" scale="87" orientation="portrait" horizontalDpi="300" verticalDpi="300" r:id="rId13"/>
      <headerFooter alignWithMargins="0">
        <oddFooter>&amp;R&amp;"Book Antiqua,Bold"&amp;10Page &amp;P of &amp;N</oddFooter>
      </headerFooter>
    </customSheetView>
    <customSheetView guid="{58D82F59-8CF6-455F-B9F4-081499FDF243}" topLeftCell="A7">
      <colBreaks count="1" manualBreakCount="1">
        <brk id="7" max="1048575" man="1"/>
      </colBreaks>
      <pageMargins left="0" right="0" top="0" bottom="0" header="0" footer="0"/>
      <printOptions horizontalCentered="1"/>
      <pageSetup paperSize="9" orientation="portrait" horizontalDpi="300" verticalDpi="300" r:id="rId14"/>
      <headerFooter alignWithMargins="0">
        <oddFooter>&amp;R&amp;"Book Antiqua,Bold"&amp;10Schedule-3/ Page &amp;P of &amp;N</oddFooter>
      </headerFooter>
    </customSheetView>
    <customSheetView guid="{B1277D53-29D6-4226-81E2-084FB62977B6}" topLeftCell="A16">
      <selection activeCell="B25" sqref="B25:G26"/>
      <colBreaks count="1" manualBreakCount="1">
        <brk id="7" max="1048575" man="1"/>
      </colBreaks>
      <pageMargins left="0" right="0" top="0" bottom="0" header="0" footer="0"/>
      <printOptions horizontalCentered="1"/>
      <pageSetup paperSize="9" orientation="portrait" horizontalDpi="300" verticalDpi="300" r:id="rId15"/>
      <headerFooter alignWithMargins="0">
        <oddFooter>&amp;R&amp;"Book Antiqua,Bold"&amp;10Schedule-3/ Page &amp;P of &amp;N</oddFooter>
      </headerFooter>
    </customSheetView>
    <customSheetView guid="{E95B21C1-D936-4435-AF6F-90CF0B6A7506}" topLeftCell="A16">
      <selection activeCell="B25" sqref="B25:G26"/>
      <colBreaks count="1" manualBreakCount="1">
        <brk id="7" max="1048575" man="1"/>
      </colBreaks>
      <pageMargins left="0" right="0" top="0" bottom="0" header="0" footer="0"/>
      <printOptions horizontalCentered="1"/>
      <pageSetup paperSize="9" orientation="portrait" horizontalDpi="300" verticalDpi="300" r:id="rId16"/>
      <headerFooter alignWithMargins="0">
        <oddFooter>&amp;R&amp;"Book Antiqua,Bold"&amp;10Schedule-3/ Page &amp;P of &amp;N</oddFooter>
      </headerFooter>
    </customSheetView>
    <customSheetView guid="{8DC3BA4D-7811-4245-A3D0-7EE4A8A001CA}" scale="85" hiddenColumns="1" topLeftCell="A4">
      <selection activeCell="H24" sqref="H24:J27"/>
      <colBreaks count="1" manualBreakCount="1">
        <brk id="6" max="1048575" man="1"/>
      </colBreaks>
      <pageMargins left="0" right="0" top="0" bottom="0" header="0" footer="0"/>
      <printOptions horizontalCentered="1"/>
      <pageSetup paperSize="9" orientation="portrait" horizontalDpi="300" verticalDpi="300" r:id="rId17"/>
      <headerFooter alignWithMargins="0">
        <oddFooter>&amp;R&amp;"Book Antiqua,Bold"&amp;10Schedule-3/ Page &amp;P of &amp;N</oddFooter>
      </headerFooter>
    </customSheetView>
    <customSheetView guid="{BAD0225F-C858-4E40-A5E7-64BB5328C88A}" hiddenColumns="1" topLeftCell="A55">
      <selection activeCell="E34" sqref="E34"/>
      <colBreaks count="1" manualBreakCount="1">
        <brk id="6" max="1048575" man="1"/>
      </colBreaks>
      <pageMargins left="0" right="0" top="0" bottom="0" header="0" footer="0"/>
      <printOptions horizontalCentered="1"/>
      <pageSetup paperSize="9" orientation="portrait" horizontalDpi="300" verticalDpi="300" r:id="rId18"/>
      <headerFooter alignWithMargins="0">
        <oddFooter>&amp;R&amp;"Book Antiqua,Bold"&amp;10Schedule-3/ Page &amp;P of &amp;N</oddFooter>
      </headerFooter>
    </customSheetView>
    <customSheetView guid="{CF0E662C-D3BC-4297-99E8-62C40B3B7AD9}" showPageBreaks="1" printArea="1" hiddenColumns="1" view="pageBreakPreview" topLeftCell="A248">
      <selection activeCell="E259" sqref="E259"/>
      <rowBreaks count="6" manualBreakCount="6">
        <brk id="54" max="5" man="1"/>
        <brk id="98" max="5" man="1"/>
        <brk id="128" max="5" man="1"/>
        <brk id="166" max="5" man="1"/>
        <brk id="217" max="5" man="1"/>
        <brk id="251" max="5" man="1"/>
      </rowBreaks>
      <colBreaks count="1" manualBreakCount="1">
        <brk id="6" max="1048575" man="1"/>
      </colBreaks>
      <pageMargins left="0" right="0" top="0" bottom="0" header="0" footer="0"/>
      <printOptions horizontalCentered="1"/>
      <pageSetup paperSize="9" scale="64" orientation="portrait" horizontalDpi="300" verticalDpi="300" r:id="rId19"/>
      <headerFooter alignWithMargins="0">
        <oddFooter>&amp;R&amp;"Book Antiqua,Bold"&amp;10Schedule-3/ Page &amp;P of &amp;N</oddFooter>
      </headerFooter>
    </customSheetView>
    <customSheetView guid="{C67DE895-455A-4FAA-9124-E21FC3A5A1D1}" showPageBreaks="1" printArea="1" hiddenColumns="1" view="pageBreakPreview" topLeftCell="A64">
      <selection activeCell="E67" sqref="E67"/>
      <pageMargins left="0" right="0" top="0" bottom="0" header="0" footer="0"/>
      <printOptions horizontalCentered="1"/>
      <pageSetup paperSize="9" scale="60" orientation="portrait" horizontalDpi="300" verticalDpi="300" r:id="rId20"/>
      <headerFooter alignWithMargins="0">
        <oddFooter>&amp;R&amp;"Book Antiqua,Bold"&amp;10Schedule-3/ Page &amp;P of &amp;N</oddFooter>
      </headerFooter>
    </customSheetView>
    <customSheetView guid="{0DAFE978-96D5-491F-A83A-B44F51F52D11}" showPageBreaks="1" printArea="1" hiddenColumns="1" view="pageBreakPreview">
      <selection activeCell="E7" sqref="E7:E11"/>
      <pageMargins left="0" right="0" top="0" bottom="0" header="0" footer="0"/>
      <printOptions horizontalCentered="1"/>
      <pageSetup paperSize="9" scale="60" orientation="portrait" horizontalDpi="300" verticalDpi="300" r:id="rId21"/>
      <headerFooter alignWithMargins="0">
        <oddFooter>&amp;R&amp;"Book Antiqua,Bold"&amp;10Schedule-3/ Page &amp;P of &amp;N</oddFooter>
      </headerFooter>
    </customSheetView>
    <customSheetView guid="{46540FCC-B3D3-4B78-83F0-FC22789024F6}" showPageBreaks="1" printArea="1" hiddenColumns="1" view="pageBreakPreview">
      <selection activeCell="B20" sqref="B20"/>
      <pageMargins left="0" right="0" top="0" bottom="0" header="0" footer="0"/>
      <printOptions horizontalCentered="1"/>
      <pageSetup paperSize="9" scale="59" orientation="portrait" horizontalDpi="300" verticalDpi="300" r:id="rId22"/>
      <headerFooter alignWithMargins="0">
        <oddFooter>&amp;R&amp;"Book Antiqua,Bold"&amp;10Schedule-3/ Page &amp;P of &amp;N</oddFooter>
      </headerFooter>
    </customSheetView>
  </customSheetViews>
  <mergeCells count="15">
    <mergeCell ref="A45:A46"/>
    <mergeCell ref="A63:A64"/>
    <mergeCell ref="A17:A18"/>
    <mergeCell ref="A19:A21"/>
    <mergeCell ref="C19:C21"/>
    <mergeCell ref="A22:A23"/>
    <mergeCell ref="A24:A25"/>
    <mergeCell ref="C24:C25"/>
    <mergeCell ref="A26:A27"/>
    <mergeCell ref="A35:A36"/>
    <mergeCell ref="A3:F3"/>
    <mergeCell ref="A4:F4"/>
    <mergeCell ref="A40:A41"/>
    <mergeCell ref="A43:A44"/>
    <mergeCell ref="C43:C44"/>
  </mergeCells>
  <phoneticPr fontId="3" type="noConversion"/>
  <printOptions horizontalCentered="1"/>
  <pageMargins left="0.51181102362204722" right="0.26" top="0.54" bottom="0.51" header="0.27" footer="0.32"/>
  <pageSetup paperSize="9" scale="59" orientation="portrait" horizontalDpi="300" verticalDpi="300" r:id="rId23"/>
  <headerFooter alignWithMargins="0">
    <oddFooter>&amp;R&amp;"Book Antiqua,Bold"&amp;10Schedule-3/ Page &amp;P of &amp;N</oddFooter>
  </headerFooter>
  <drawing r:id="rId2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indexed="13"/>
    <pageSetUpPr fitToPage="1"/>
  </sheetPr>
  <dimension ref="A1:I33"/>
  <sheetViews>
    <sheetView zoomScale="89" zoomScaleNormal="89" zoomScaleSheetLayoutView="100" workbookViewId="0">
      <selection activeCell="A27" sqref="A27:XFD27"/>
    </sheetView>
  </sheetViews>
  <sheetFormatPr defaultColWidth="10" defaultRowHeight="16.5"/>
  <cols>
    <col min="1" max="1" width="10.625" style="33" customWidth="1"/>
    <col min="2" max="2" width="27.5" style="33" customWidth="1"/>
    <col min="3" max="3" width="40.25" style="33" customWidth="1"/>
    <col min="4" max="4" width="35.875" style="33" customWidth="1"/>
    <col min="5" max="5" width="10" style="31"/>
    <col min="6" max="6" width="14.375" style="31" hidden="1" customWidth="1"/>
    <col min="7" max="7" width="10" style="31" customWidth="1"/>
    <col min="8" max="8" width="21.875" style="31" customWidth="1"/>
    <col min="9" max="14" width="10" style="31" customWidth="1"/>
    <col min="15" max="16384" width="10" style="31"/>
  </cols>
  <sheetData>
    <row r="1" spans="1:9" ht="33.75" customHeight="1">
      <c r="A1" s="385" t="str">
        <f>Cover!B3</f>
        <v xml:space="preserve">Spec. Ref. No.:WR-I/C&amp;M/VRL/NIT-247/I-3815-2024/RFX-5002004081    </v>
      </c>
      <c r="B1" s="44"/>
      <c r="C1" s="4"/>
      <c r="D1" s="5" t="s">
        <v>134</v>
      </c>
    </row>
    <row r="2" spans="1:9" ht="18" customHeight="1">
      <c r="A2" s="2"/>
      <c r="B2" s="6"/>
      <c r="C2" s="1"/>
      <c r="D2" s="1"/>
    </row>
    <row r="3" spans="1:9" ht="63.75" customHeight="1">
      <c r="A3" s="548" t="str">
        <f>Cover!$B$2</f>
        <v>Making Temporary Bye-pass Arrangement for HT (33 kV / 11 kV) LT (415 V) lines crossings during stringing of 765 kV Navsari – Padghe D/C line</v>
      </c>
      <c r="B3" s="548"/>
      <c r="C3" s="548"/>
      <c r="D3" s="548"/>
      <c r="E3" s="37"/>
      <c r="F3" s="37"/>
    </row>
    <row r="4" spans="1:9" ht="21.95" customHeight="1">
      <c r="A4" s="549" t="s">
        <v>135</v>
      </c>
      <c r="B4" s="549"/>
      <c r="C4" s="549"/>
      <c r="D4" s="549"/>
    </row>
    <row r="5" spans="1:9" ht="18" customHeight="1">
      <c r="A5" s="32"/>
    </row>
    <row r="6" spans="1:9" ht="18" customHeight="1">
      <c r="A6" s="24" t="str">
        <f>'  Sch-1'!A6</f>
        <v>Bidder’s Name and Address</v>
      </c>
      <c r="D6" s="336" t="s">
        <v>32</v>
      </c>
      <c r="E6" s="27"/>
      <c r="F6" s="25"/>
    </row>
    <row r="7" spans="1:9" ht="18" customHeight="1">
      <c r="A7" s="123" t="str">
        <f>'  Sch-1'!A7</f>
        <v xml:space="preserve">Bidder as </v>
      </c>
      <c r="D7" s="318" t="s">
        <v>33</v>
      </c>
      <c r="E7" s="27"/>
      <c r="F7" s="25"/>
    </row>
    <row r="8" spans="1:9">
      <c r="A8" s="34" t="s">
        <v>136</v>
      </c>
      <c r="B8" s="554" t="str">
        <f>IF('  Sch-1'!C8=0, "", '  Sch-1'!C8)</f>
        <v/>
      </c>
      <c r="C8" s="554"/>
      <c r="D8" s="319" t="s">
        <v>35</v>
      </c>
      <c r="E8" s="48"/>
      <c r="F8" s="27"/>
    </row>
    <row r="9" spans="1:9">
      <c r="A9" s="34" t="s">
        <v>137</v>
      </c>
      <c r="B9" s="554" t="str">
        <f>IF('  Sch-1'!C9=0, "", '  Sch-1'!C9)</f>
        <v/>
      </c>
      <c r="C9" s="554"/>
      <c r="D9" s="319" t="str">
        <f>'  Sch-1'!F9</f>
        <v>Sampriti Nagar, Nari Ring Road</v>
      </c>
      <c r="E9" s="48"/>
      <c r="F9" s="27"/>
    </row>
    <row r="10" spans="1:9">
      <c r="A10" s="35"/>
      <c r="B10" s="554" t="str">
        <f>IF('  Sch-1'!C10=0, "", '  Sch-1'!C10)</f>
        <v/>
      </c>
      <c r="C10" s="554"/>
      <c r="D10" s="319" t="str">
        <f>'  Sch-1'!F10</f>
        <v>PO: Uppalwadi, Nagpur (MS) -440026</v>
      </c>
      <c r="E10" s="48"/>
      <c r="F10" s="27"/>
    </row>
    <row r="11" spans="1:9">
      <c r="A11" s="35"/>
      <c r="B11" s="554" t="str">
        <f>IF('  Sch-1'!C11=0, "", '  Sch-1'!C11)</f>
        <v/>
      </c>
      <c r="C11" s="554"/>
      <c r="D11" s="319"/>
      <c r="E11" s="48"/>
      <c r="F11" s="27"/>
      <c r="I11" s="227"/>
    </row>
    <row r="12" spans="1:9" ht="18" customHeight="1">
      <c r="A12" s="38"/>
      <c r="B12" s="38"/>
      <c r="C12" s="38"/>
      <c r="D12" s="46"/>
    </row>
    <row r="13" spans="1:9" ht="21.95" customHeight="1">
      <c r="A13" s="198" t="s">
        <v>138</v>
      </c>
      <c r="B13" s="550" t="s">
        <v>139</v>
      </c>
      <c r="C13" s="550"/>
      <c r="D13" s="199"/>
    </row>
    <row r="14" spans="1:9" ht="39" hidden="1" customHeight="1">
      <c r="A14" s="200"/>
      <c r="B14" s="551"/>
      <c r="C14" s="551"/>
      <c r="D14" s="201"/>
    </row>
    <row r="15" spans="1:9" ht="21.95" customHeight="1">
      <c r="A15" s="200" t="s">
        <v>140</v>
      </c>
      <c r="B15" s="552" t="s">
        <v>141</v>
      </c>
      <c r="C15" s="553"/>
      <c r="D15" s="201">
        <f>'  Sch-1'!G94</f>
        <v>0</v>
      </c>
    </row>
    <row r="16" spans="1:9" ht="21.95" customHeight="1">
      <c r="A16" s="200" t="s">
        <v>142</v>
      </c>
      <c r="B16" s="552" t="s">
        <v>143</v>
      </c>
      <c r="C16" s="553"/>
      <c r="D16" s="334">
        <f>'  Sch-2'!G24</f>
        <v>0</v>
      </c>
    </row>
    <row r="17" spans="1:8" ht="61.5" hidden="1" customHeight="1">
      <c r="A17" s="200"/>
      <c r="B17" s="551"/>
      <c r="C17" s="551"/>
      <c r="D17" s="201"/>
    </row>
    <row r="18" spans="1:8" ht="21.95" hidden="1" customHeight="1">
      <c r="A18" s="200"/>
      <c r="B18" s="552"/>
      <c r="C18" s="553"/>
      <c r="D18" s="201"/>
    </row>
    <row r="19" spans="1:8" ht="21.95" hidden="1" customHeight="1">
      <c r="A19" s="200"/>
      <c r="B19" s="552"/>
      <c r="C19" s="553"/>
      <c r="D19" s="201"/>
    </row>
    <row r="20" spans="1:8" ht="61.5" hidden="1" customHeight="1">
      <c r="A20" s="200"/>
      <c r="B20" s="551"/>
      <c r="C20" s="551"/>
      <c r="D20" s="201"/>
    </row>
    <row r="21" spans="1:8" ht="21.95" hidden="1" customHeight="1">
      <c r="A21" s="200"/>
      <c r="B21" s="552"/>
      <c r="C21" s="553"/>
      <c r="D21" s="201"/>
    </row>
    <row r="22" spans="1:8" ht="21.95" hidden="1" customHeight="1">
      <c r="A22" s="200"/>
      <c r="B22" s="552"/>
      <c r="C22" s="553"/>
      <c r="D22" s="201"/>
    </row>
    <row r="23" spans="1:8" ht="61.5" hidden="1" customHeight="1">
      <c r="A23" s="200"/>
      <c r="B23" s="551"/>
      <c r="C23" s="551"/>
      <c r="D23" s="201"/>
    </row>
    <row r="24" spans="1:8" ht="21.95" hidden="1" customHeight="1">
      <c r="A24" s="200"/>
      <c r="B24" s="552"/>
      <c r="C24" s="553"/>
      <c r="D24" s="201"/>
    </row>
    <row r="25" spans="1:8" ht="21.95" hidden="1" customHeight="1">
      <c r="A25" s="200"/>
      <c r="B25" s="552"/>
      <c r="C25" s="553"/>
      <c r="D25" s="201"/>
    </row>
    <row r="26" spans="1:8" ht="54.75" hidden="1" customHeight="1">
      <c r="A26" s="200"/>
      <c r="B26" s="551"/>
      <c r="C26" s="551"/>
      <c r="D26" s="201"/>
    </row>
    <row r="27" spans="1:8" ht="24.75" hidden="1" customHeight="1">
      <c r="A27" s="195">
        <v>3</v>
      </c>
      <c r="B27" s="552" t="s">
        <v>144</v>
      </c>
      <c r="C27" s="553"/>
      <c r="D27" s="334">
        <f>'Sch-3'!F68</f>
        <v>0</v>
      </c>
    </row>
    <row r="28" spans="1:8" ht="36.75" customHeight="1">
      <c r="A28" s="195"/>
      <c r="B28" s="547" t="s">
        <v>145</v>
      </c>
      <c r="C28" s="547"/>
      <c r="D28" s="201">
        <f>SUM(D15:D27)</f>
        <v>0</v>
      </c>
      <c r="F28" s="293">
        <f>D28*0.9</f>
        <v>0</v>
      </c>
    </row>
    <row r="29" spans="1:8" ht="30" customHeight="1">
      <c r="A29" s="50"/>
      <c r="B29" s="51"/>
      <c r="C29" s="51"/>
      <c r="D29" s="52"/>
    </row>
    <row r="30" spans="1:8" ht="30" customHeight="1">
      <c r="A30" s="28" t="s">
        <v>101</v>
      </c>
      <c r="B30" s="84">
        <f>'Names of Bidder'!D23</f>
        <v>0</v>
      </c>
      <c r="C30" s="29"/>
      <c r="D30" s="185"/>
      <c r="F30" s="30"/>
    </row>
    <row r="31" spans="1:8" ht="30" customHeight="1">
      <c r="A31" s="28" t="s">
        <v>103</v>
      </c>
      <c r="B31" s="84">
        <f>'Names of Bidder'!D24</f>
        <v>0</v>
      </c>
      <c r="C31" s="29" t="s">
        <v>102</v>
      </c>
      <c r="D31" s="67">
        <f>'Names of Bidder'!D18</f>
        <v>0</v>
      </c>
      <c r="F31" s="2"/>
      <c r="H31" s="31" t="s">
        <v>146</v>
      </c>
    </row>
    <row r="32" spans="1:8" ht="30" customHeight="1">
      <c r="A32" s="3"/>
      <c r="B32" s="184"/>
      <c r="C32" s="29" t="s">
        <v>104</v>
      </c>
      <c r="D32" s="67">
        <f>'Names of Bidder'!D19</f>
        <v>0</v>
      </c>
      <c r="F32" s="2"/>
    </row>
    <row r="33" spans="1:6" ht="30" customHeight="1">
      <c r="A33" s="3"/>
      <c r="B33" s="6"/>
      <c r="C33" s="29"/>
      <c r="D33" s="3"/>
      <c r="F33" s="30"/>
    </row>
  </sheetData>
  <sheetProtection algorithmName="SHA-512" hashValue="RVd1iCFB1dT5j46w7zeF5paXHq6s+Sj+aabeA6CMZuLdh3JJs+bClOZ6+BlN54XnwgYV46hZENvLbUVLvcO7oQ==" saltValue="q43NXX2jB8zBGrKxiHP43g==" spinCount="100000" sheet="1" formatColumns="0" formatRows="0" selectLockedCells="1"/>
  <customSheetViews>
    <customSheetView guid="{7223CF18-41D5-402E-AF86-374F7D598CE0}" scale="89" fitToPage="1" hiddenRows="1" hiddenColumns="1">
      <selection activeCell="D15" sqref="D15"/>
      <pageMargins left="0" right="0" top="0" bottom="0" header="0" footer="0"/>
      <printOptions horizontalCentered="1"/>
      <pageSetup paperSize="9" scale="84" fitToHeight="0" orientation="portrait" r:id="rId1"/>
      <headerFooter alignWithMargins="0">
        <oddFooter>&amp;R&amp;"Book Antiqua,Bold"&amp;10Schedule-6/ Page &amp;P of &amp;N</oddFooter>
      </headerFooter>
    </customSheetView>
    <customSheetView guid="{46EF7574-FC4D-447A-97EE-255FDB23EB64}" scale="89" fitToPage="1" hiddenRows="1" hiddenColumns="1" topLeftCell="A7">
      <selection activeCell="D28" sqref="D28"/>
      <pageMargins left="0" right="0" top="0" bottom="0" header="0" footer="0"/>
      <printOptions horizontalCentered="1"/>
      <pageSetup paperSize="9" scale="84" fitToHeight="0" orientation="portrait" r:id="rId2"/>
      <headerFooter alignWithMargins="0">
        <oddFooter>&amp;R&amp;"Book Antiqua,Bold"&amp;10Schedule-6/ Page &amp;P of &amp;N</oddFooter>
      </headerFooter>
    </customSheetView>
    <customSheetView guid="{6BEFB52D-062C-4B4E-917F-003083B91BD4}" scale="89" fitToPage="1" hiddenRows="1" hiddenColumns="1">
      <selection activeCell="D15" sqref="D15"/>
      <pageMargins left="0" right="0" top="0" bottom="0" header="0" footer="0"/>
      <printOptions horizontalCentered="1"/>
      <pageSetup paperSize="9" scale="84" fitToHeight="0" orientation="portrait" r:id="rId3"/>
      <headerFooter alignWithMargins="0">
        <oddFooter>&amp;R&amp;"Book Antiqua,Bold"&amp;10Schedule-6/ Page &amp;P of &amp;N</oddFooter>
      </headerFooter>
    </customSheetView>
    <customSheetView guid="{7172B49E-035A-449B-9E72-A42BF7FED7F8}" scale="89" hiddenRows="1">
      <selection activeCell="D28" sqref="D28"/>
      <pageMargins left="0" right="0" top="0" bottom="0" header="0" footer="0"/>
      <printOptions horizontalCentered="1"/>
      <pageSetup paperSize="9" fitToHeight="0" orientation="portrait" r:id="rId4"/>
      <headerFooter alignWithMargins="0">
        <oddFooter>&amp;R&amp;"Book Antiqua,Bold"&amp;10Schedule-6/ Page &amp;P of &amp;N</oddFooter>
      </headerFooter>
    </customSheetView>
    <customSheetView guid="{C3C2F6BE-1796-4187-BF38-BACEF6057F57}" scale="89" hiddenRows="1">
      <selection activeCell="D28" sqref="D28"/>
      <pageMargins left="0" right="0" top="0" bottom="0" header="0" footer="0"/>
      <printOptions horizontalCentered="1"/>
      <pageSetup paperSize="9" fitToHeight="0" orientation="portrait" r:id="rId5"/>
      <headerFooter alignWithMargins="0">
        <oddFooter>&amp;R&amp;"Book Antiqua,Bold"&amp;10Schedule-6/ Page &amp;P of &amp;N</oddFooter>
      </headerFooter>
    </customSheetView>
    <customSheetView guid="{72E085EB-9E9F-4AAB-9918-326E22FCD10B}" scale="89" hiddenRows="1">
      <selection activeCell="H12" sqref="H12"/>
      <pageMargins left="0" right="0" top="0" bottom="0" header="0" footer="0"/>
      <printOptions horizontalCentered="1"/>
      <pageSetup paperSize="9" fitToHeight="0" orientation="portrait" r:id="rId6"/>
      <headerFooter alignWithMargins="0">
        <oddFooter>&amp;R&amp;"Book Antiqua,Bold"&amp;10Schedule-6/ Page &amp;P of &amp;N</oddFooter>
      </headerFooter>
    </customSheetView>
    <customSheetView guid="{5E2FF645-A015-403E-863B-BADF6B75C7D1}" scale="89" hiddenRows="1">
      <pageMargins left="0" right="0" top="0" bottom="0" header="0" footer="0"/>
      <printOptions horizontalCentered="1"/>
      <pageSetup paperSize="9" fitToHeight="0" orientation="portrait" r:id="rId7"/>
      <headerFooter alignWithMargins="0">
        <oddFooter>&amp;R&amp;"Book Antiqua,Bold"&amp;10Schedule-6/ Page &amp;P of &amp;N</oddFooter>
      </headerFooter>
    </customSheetView>
    <customSheetView guid="{25334923-91A5-4F88-9A10-8FA88873EC26}" scale="89" hiddenRows="1" topLeftCell="A13">
      <selection activeCell="F28" sqref="F28"/>
      <pageMargins left="0" right="0" top="0" bottom="0" header="0" footer="0"/>
      <printOptions horizontalCentered="1"/>
      <pageSetup paperSize="9" fitToHeight="0" orientation="portrait" r:id="rId8"/>
      <headerFooter alignWithMargins="0">
        <oddFooter>&amp;R&amp;"Book Antiqua,Bold"&amp;10Schedule-6/ Page &amp;P of &amp;N</oddFooter>
      </headerFooter>
    </customSheetView>
    <customSheetView guid="{4F47A486-EA66-4D4B-9D65-1ABEAC31AACE}" scale="68" hiddenColumns="1" topLeftCell="A4">
      <pageMargins left="0" right="0" top="0" bottom="0" header="0" footer="0"/>
      <printOptions horizontalCentered="1"/>
      <pageSetup paperSize="9" fitToHeight="0" orientation="portrait" r:id="rId9"/>
      <headerFooter alignWithMargins="0">
        <oddFooter>&amp;R&amp;"Book Antiqua,Bold"&amp;10Schedule-6/ Page &amp;P of &amp;N</oddFooter>
      </headerFooter>
    </customSheetView>
    <customSheetView guid="{1A26D3B9-AD8D-4AE9-81F5-E0DF795F4658}" topLeftCell="B13">
      <selection activeCell="G22" sqref="G22"/>
      <pageMargins left="0" right="0" top="0" bottom="0" header="0" footer="0"/>
      <printOptions horizontalCentered="1"/>
      <pageSetup paperSize="9" fitToHeight="0" orientation="portrait" r:id="rId10"/>
      <headerFooter alignWithMargins="0">
        <oddFooter>&amp;R&amp;"Book Antiqua,Bold"&amp;10Schedule-6/ Page &amp;P of &amp;N</oddFooter>
      </headerFooter>
    </customSheetView>
    <customSheetView guid="{B0EE7D76-5806-4718-BDAD-3A3EA691E5E4}" topLeftCell="A16">
      <selection activeCell="F15" sqref="F15"/>
      <pageMargins left="0" right="0" top="0" bottom="0" header="0" footer="0"/>
      <printOptions horizontalCentered="1"/>
      <pageSetup paperSize="9" fitToHeight="0" orientation="portrait" r:id="rId11"/>
      <headerFooter alignWithMargins="0">
        <oddFooter>&amp;R&amp;"Book Antiqua,Bold"&amp;10Schedule-6/ Page &amp;P of &amp;N</oddFooter>
      </headerFooter>
    </customSheetView>
    <customSheetView guid="{696D9240-6693-44E8-B9A4-2BFADD101EE2}">
      <selection activeCell="F15" sqref="F15"/>
      <pageMargins left="0" right="0" top="0" bottom="0" header="0" footer="0"/>
      <printOptions horizontalCentered="1"/>
      <pageSetup paperSize="9" fitToHeight="0" orientation="portrait" r:id="rId12"/>
      <headerFooter alignWithMargins="0">
        <oddFooter>&amp;R&amp;"Book Antiqua,Bold"&amp;10Schedule-6/ Page &amp;P of &amp;N</oddFooter>
      </headerFooter>
    </customSheetView>
    <customSheetView guid="{4F65FF32-EC61-4022-A399-2986D7B6B8B3}" showPageBreaks="1" zeroValues="0" printArea="1" view="pageBreakPreview" showRuler="0">
      <selection activeCell="B2" sqref="B2:E2"/>
      <pageMargins left="0" right="0" top="0" bottom="0" header="0" footer="0"/>
      <printOptions horizontalCentered="1"/>
      <pageSetup paperSize="9" fitToHeight="0" orientation="portrait" r:id="rId13"/>
      <headerFooter alignWithMargins="0">
        <oddFooter>&amp;R&amp;"Book Antiqua,Bold"&amp;10Page &amp;P of &amp;N</oddFooter>
      </headerFooter>
    </customSheetView>
    <customSheetView guid="{58D82F59-8CF6-455F-B9F4-081499FDF243}">
      <selection activeCell="F15" sqref="F15"/>
      <pageMargins left="0" right="0" top="0" bottom="0" header="0" footer="0"/>
      <printOptions horizontalCentered="1"/>
      <pageSetup paperSize="9" fitToHeight="0" orientation="portrait" r:id="rId14"/>
      <headerFooter alignWithMargins="0">
        <oddFooter>&amp;R&amp;"Book Antiqua,Bold"&amp;10Schedule-6/ Page &amp;P of &amp;N</oddFooter>
      </headerFooter>
    </customSheetView>
    <customSheetView guid="{B1277D53-29D6-4226-81E2-084FB62977B6}">
      <selection activeCell="B28" sqref="B28:D30"/>
      <pageMargins left="0" right="0" top="0" bottom="0" header="0" footer="0"/>
      <printOptions horizontalCentered="1"/>
      <pageSetup paperSize="9" fitToHeight="0" orientation="portrait" r:id="rId15"/>
      <headerFooter alignWithMargins="0">
        <oddFooter>&amp;R&amp;"Book Antiqua,Bold"&amp;10Schedule-6/ Page &amp;P of &amp;N</oddFooter>
      </headerFooter>
    </customSheetView>
    <customSheetView guid="{E95B21C1-D936-4435-AF6F-90CF0B6A7506}">
      <selection activeCell="B28" sqref="B28:D30"/>
      <pageMargins left="0" right="0" top="0" bottom="0" header="0" footer="0"/>
      <printOptions horizontalCentered="1"/>
      <pageSetup paperSize="9" fitToHeight="0" orientation="portrait" r:id="rId16"/>
      <headerFooter alignWithMargins="0">
        <oddFooter>&amp;R&amp;"Book Antiqua,Bold"&amp;10Schedule-6/ Page &amp;P of &amp;N</oddFooter>
      </headerFooter>
    </customSheetView>
    <customSheetView guid="{8DC3BA4D-7811-4245-A3D0-7EE4A8A001CA}" scale="77" hiddenColumns="1" topLeftCell="A7">
      <selection activeCell="G1" sqref="G1:N65536"/>
      <pageMargins left="0" right="0" top="0" bottom="0" header="0" footer="0"/>
      <printOptions horizontalCentered="1"/>
      <pageSetup paperSize="9" fitToHeight="0" orientation="portrait" r:id="rId17"/>
      <headerFooter alignWithMargins="0">
        <oddFooter>&amp;R&amp;"Book Antiqua,Bold"&amp;10Schedule-6/ Page &amp;P of &amp;N</oddFooter>
      </headerFooter>
    </customSheetView>
    <customSheetView guid="{BAD0225F-C858-4E40-A5E7-64BB5328C88A}" scale="68">
      <selection activeCell="B25" sqref="B25:C25"/>
      <pageMargins left="0" right="0" top="0" bottom="0" header="0" footer="0"/>
      <printOptions horizontalCentered="1"/>
      <pageSetup paperSize="9" fitToHeight="0" orientation="portrait" r:id="rId18"/>
      <headerFooter alignWithMargins="0">
        <oddFooter>&amp;R&amp;"Book Antiqua,Bold"&amp;10Schedule-6/ Page &amp;P of &amp;N</oddFooter>
      </headerFooter>
    </customSheetView>
    <customSheetView guid="{CF0E662C-D3BC-4297-99E8-62C40B3B7AD9}" scale="89" hiddenRows="1" topLeftCell="A7">
      <selection activeCell="D45" sqref="D45"/>
      <pageMargins left="0" right="0" top="0" bottom="0" header="0" footer="0"/>
      <printOptions horizontalCentered="1"/>
      <pageSetup paperSize="9" fitToHeight="0" orientation="portrait" r:id="rId19"/>
      <headerFooter alignWithMargins="0">
        <oddFooter>&amp;R&amp;"Book Antiqua,Bold"&amp;10Schedule-6/ Page &amp;P of &amp;N</oddFooter>
      </headerFooter>
    </customSheetView>
    <customSheetView guid="{C67DE895-455A-4FAA-9124-E21FC3A5A1D1}" scale="89" hiddenRows="1">
      <selection activeCell="H12" sqref="H12"/>
      <pageMargins left="0" right="0" top="0" bottom="0" header="0" footer="0"/>
      <printOptions horizontalCentered="1"/>
      <pageSetup paperSize="9" fitToHeight="0" orientation="portrait" r:id="rId20"/>
      <headerFooter alignWithMargins="0">
        <oddFooter>&amp;R&amp;"Book Antiqua,Bold"&amp;10Schedule-6/ Page &amp;P of &amp;N</oddFooter>
      </headerFooter>
    </customSheetView>
    <customSheetView guid="{0DAFE978-96D5-491F-A83A-B44F51F52D11}" scale="89" hiddenRows="1">
      <selection activeCell="D28" sqref="D28"/>
      <pageMargins left="0" right="0" top="0" bottom="0" header="0" footer="0"/>
      <printOptions horizontalCentered="1"/>
      <pageSetup paperSize="9" fitToHeight="0" orientation="portrait" r:id="rId21"/>
      <headerFooter alignWithMargins="0">
        <oddFooter>&amp;R&amp;"Book Antiqua,Bold"&amp;10Schedule-6/ Page &amp;P of &amp;N</oddFooter>
      </headerFooter>
    </customSheetView>
    <customSheetView guid="{46540FCC-B3D3-4B78-83F0-FC22789024F6}" scale="89" fitToPage="1" hiddenRows="1" hiddenColumns="1">
      <selection activeCell="D15" sqref="D15"/>
      <pageMargins left="0" right="0" top="0" bottom="0" header="0" footer="0"/>
      <printOptions horizontalCentered="1"/>
      <pageSetup paperSize="9" scale="84" fitToHeight="0" orientation="portrait" r:id="rId22"/>
      <headerFooter alignWithMargins="0">
        <oddFooter>&amp;R&amp;"Book Antiqua,Bold"&amp;10Schedule-6/ Page &amp;P of &amp;N</oddFooter>
      </headerFooter>
    </customSheetView>
  </customSheetViews>
  <mergeCells count="22">
    <mergeCell ref="B8:C8"/>
    <mergeCell ref="B19:C19"/>
    <mergeCell ref="B20:C20"/>
    <mergeCell ref="B24:C24"/>
    <mergeCell ref="B25:C25"/>
    <mergeCell ref="B22:C22"/>
    <mergeCell ref="B28:C28"/>
    <mergeCell ref="A3:D3"/>
    <mergeCell ref="A4:D4"/>
    <mergeCell ref="B13:C13"/>
    <mergeCell ref="B14:C14"/>
    <mergeCell ref="B27:C27"/>
    <mergeCell ref="B16:C16"/>
    <mergeCell ref="B23:C23"/>
    <mergeCell ref="B10:C10"/>
    <mergeCell ref="B21:C21"/>
    <mergeCell ref="B9:C9"/>
    <mergeCell ref="B26:C26"/>
    <mergeCell ref="B11:C11"/>
    <mergeCell ref="B15:C15"/>
    <mergeCell ref="B17:C17"/>
    <mergeCell ref="B18:C18"/>
  </mergeCells>
  <phoneticPr fontId="2" type="noConversion"/>
  <printOptions horizontalCentered="1"/>
  <pageMargins left="0.5" right="0.38" top="0.56999999999999995" bottom="0.48" header="0.38" footer="0.24"/>
  <pageSetup paperSize="9" scale="84" fitToHeight="0" orientation="portrait" r:id="rId23"/>
  <headerFooter alignWithMargins="0">
    <oddFooter>&amp;R&amp;"Book Antiqua,Bold"&amp;10Schedule-6/ Page &amp;P of &amp;N</oddFooter>
  </headerFooter>
  <drawing r:id="rId2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17</vt:i4>
      </vt:variant>
    </vt:vector>
  </HeadingPairs>
  <TitlesOfParts>
    <vt:vector size="30" baseType="lpstr">
      <vt:lpstr>Basic Data</vt:lpstr>
      <vt:lpstr>Cover</vt:lpstr>
      <vt:lpstr>Names of Bidder</vt:lpstr>
      <vt:lpstr>  Sch-1</vt:lpstr>
      <vt:lpstr> (Part-III) Sch-1</vt:lpstr>
      <vt:lpstr> (Part-III) Sch-2</vt:lpstr>
      <vt:lpstr>  Sch-2</vt:lpstr>
      <vt:lpstr>Sch-3</vt:lpstr>
      <vt:lpstr>Sch-4</vt:lpstr>
      <vt:lpstr>Sch-5 After Discount</vt:lpstr>
      <vt:lpstr>Discount</vt:lpstr>
      <vt:lpstr>Bid Form 2nd Envelope</vt:lpstr>
      <vt:lpstr>N-W</vt:lpstr>
      <vt:lpstr>'  Sch-1'!Print_Area</vt:lpstr>
      <vt:lpstr>'  Sch-2'!Print_Area</vt:lpstr>
      <vt:lpstr>' (Part-III) Sch-1'!Print_Area</vt:lpstr>
      <vt:lpstr>' (Part-III) Sch-2'!Print_Area</vt:lpstr>
      <vt:lpstr>'Bid Form 2nd Envelope'!Print_Area</vt:lpstr>
      <vt:lpstr>Cover!Print_Area</vt:lpstr>
      <vt:lpstr>Discount!Print_Area</vt:lpstr>
      <vt:lpstr>'Names of Bidder'!Print_Area</vt:lpstr>
      <vt:lpstr>'Sch-4'!Print_Area</vt:lpstr>
      <vt:lpstr>'Sch-5 After Discount'!Print_Area</vt:lpstr>
      <vt:lpstr>'  Sch-1'!Print_Titles</vt:lpstr>
      <vt:lpstr>'  Sch-2'!Print_Titles</vt:lpstr>
      <vt:lpstr>' (Part-III) Sch-1'!Print_Titles</vt:lpstr>
      <vt:lpstr>' (Part-III) Sch-2'!Print_Titles</vt:lpstr>
      <vt:lpstr>'Sch-3'!Print_Titles</vt:lpstr>
      <vt:lpstr>'Sch-4'!Print_Titles</vt:lpstr>
      <vt:lpstr>'Sch-5 After Discount'!Print_Titles</vt:lpstr>
    </vt:vector>
  </TitlesOfParts>
  <Manager/>
  <Company>POWERGRID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PGCIL</dc:creator>
  <cp:keywords/>
  <dc:description/>
  <cp:lastModifiedBy>Vijay Rambhau Likhar {विजय आर. लिखार}</cp:lastModifiedBy>
  <cp:revision/>
  <dcterms:created xsi:type="dcterms:W3CDTF">2001-07-26T10:23:15Z</dcterms:created>
  <dcterms:modified xsi:type="dcterms:W3CDTF">2024-12-12T11:14:27Z</dcterms:modified>
  <cp:category/>
  <cp:contentStatus/>
</cp:coreProperties>
</file>