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5.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5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5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https://powergrid1989-my.sharepoint.com/personal/60003216_powergrid_in/Documents/Group-5 Work/RTM Packages/09 SS-123_Sandeep Mishra/04 Bidding Documents/Final BD/"/>
    </mc:Choice>
  </mc:AlternateContent>
  <xr:revisionPtr revIDLastSave="37" documentId="13_ncr:1_{DCAE0046-8934-4C4A-ACBF-181F2B02AEC7}" xr6:coauthVersionLast="47" xr6:coauthVersionMax="47" xr10:uidLastSave="{C695972B-4F11-484D-A49B-C859362ABCFF}"/>
  <workbookProtection workbookAlgorithmName="SHA-512" workbookHashValue="ybwGkyLjHYEoFxu/S8zbCaaRxAjv7gnAsY1FGe51x5w7tWf1Rnla7717tGbqrKNKl1ANbSVIRhOd0aPhL1mO6g==" workbookSaltValue="xW4RSgld679R3hhSi68XeQ==" workbookSpinCount="100000" lockStructure="1"/>
  <bookViews>
    <workbookView xWindow="-108" yWindow="-108" windowWidth="23256" windowHeight="12576" tabRatio="883"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6" sheetId="9" r:id="rId9"/>
    <sheet name="Attach 7" sheetId="10" r:id="rId10"/>
    <sheet name="Attach 9" sheetId="11" r:id="rId11"/>
    <sheet name="Attach 10" sheetId="12" r:id="rId12"/>
    <sheet name="Attach 11" sheetId="13" r:id="rId13"/>
    <sheet name="Attach 12" sheetId="14" r:id="rId14"/>
    <sheet name="Attach 13" sheetId="15" r:id="rId15"/>
    <sheet name="Attach 14" sheetId="16" r:id="rId16"/>
    <sheet name="Attach 14 IP" sheetId="17" r:id="rId17"/>
    <sheet name="Attach 15" sheetId="18" r:id="rId18"/>
    <sheet name="Attach 16" sheetId="19" r:id="rId19"/>
    <sheet name="Attach 17" sheetId="20" r:id="rId20"/>
    <sheet name="Attach. 18" sheetId="21" r:id="rId21"/>
    <sheet name="Attach 19" sheetId="22" r:id="rId22"/>
    <sheet name="Attach 23-A" sheetId="24" state="hidden" r:id="rId23"/>
    <sheet name="Attach 23-B" sheetId="25" state="hidden" r:id="rId24"/>
    <sheet name="Bid Form 1st Env." sheetId="26" r:id="rId25"/>
    <sheet name="N-W (Cr.)" sheetId="27" state="hidden" r:id="rId26"/>
    <sheet name="N-W(cr.)-2" sheetId="28"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 localSheetId="13">#REF!</definedName>
    <definedName name="\A" localSheetId="23">#REF!</definedName>
    <definedName name="\A" localSheetId="7">#REF!</definedName>
    <definedName name="\A" localSheetId="20">#REF!</definedName>
    <definedName name="\A" localSheetId="3">#REF!</definedName>
    <definedName name="\A" localSheetId="24">#REF!</definedName>
    <definedName name="\A" localSheetId="1">#REF!</definedName>
    <definedName name="\A">#REF!</definedName>
    <definedName name="\aa" localSheetId="13">#REF!</definedName>
    <definedName name="\aa" localSheetId="23">#REF!</definedName>
    <definedName name="\aa" localSheetId="2">#REF!</definedName>
    <definedName name="\aa" localSheetId="7">#REF!</definedName>
    <definedName name="\aa" localSheetId="20">#REF!</definedName>
    <definedName name="\aa" localSheetId="1">#REF!</definedName>
    <definedName name="\aa">#REF!</definedName>
    <definedName name="\B" localSheetId="13">#REF!</definedName>
    <definedName name="\B" localSheetId="23">#REF!</definedName>
    <definedName name="\B" localSheetId="7">#REF!</definedName>
    <definedName name="\B" localSheetId="20">#REF!</definedName>
    <definedName name="\B" localSheetId="3">#REF!</definedName>
    <definedName name="\B" localSheetId="24">#REF!</definedName>
    <definedName name="\B" localSheetId="1">#REF!</definedName>
    <definedName name="\B">#REF!</definedName>
    <definedName name="\C" localSheetId="13">#REF!</definedName>
    <definedName name="\C" localSheetId="23">#REF!</definedName>
    <definedName name="\C" localSheetId="7">#REF!</definedName>
    <definedName name="\C" localSheetId="20">#REF!</definedName>
    <definedName name="\C" localSheetId="3">#REF!</definedName>
    <definedName name="\C" localSheetId="24">#REF!</definedName>
    <definedName name="\C" localSheetId="1">#REF!</definedName>
    <definedName name="\C">#REF!</definedName>
    <definedName name="\M" localSheetId="13">#REF!</definedName>
    <definedName name="\M" localSheetId="23">#REF!</definedName>
    <definedName name="\M" localSheetId="7">#REF!</definedName>
    <definedName name="\M" localSheetId="20">#REF!</definedName>
    <definedName name="\M" localSheetId="3">#REF!</definedName>
    <definedName name="\M" localSheetId="24">#REF!</definedName>
    <definedName name="\M" localSheetId="1">#REF!</definedName>
    <definedName name="\M">#REF!</definedName>
    <definedName name="\N" localSheetId="13">#REF!</definedName>
    <definedName name="\N" localSheetId="23">#REF!</definedName>
    <definedName name="\N" localSheetId="7">#REF!</definedName>
    <definedName name="\N" localSheetId="20">#REF!</definedName>
    <definedName name="\N" localSheetId="3">#REF!</definedName>
    <definedName name="\N" localSheetId="24">#REF!</definedName>
    <definedName name="\N" localSheetId="1">#REF!</definedName>
    <definedName name="\N">#REF!</definedName>
    <definedName name="\P" localSheetId="13">#REF!</definedName>
    <definedName name="\P" localSheetId="23">#REF!</definedName>
    <definedName name="\P" localSheetId="7">#REF!</definedName>
    <definedName name="\P" localSheetId="20">#REF!</definedName>
    <definedName name="\P" localSheetId="3">#REF!</definedName>
    <definedName name="\P" localSheetId="24">#REF!</definedName>
    <definedName name="\P" localSheetId="1">#REF!</definedName>
    <definedName name="\P">#REF!</definedName>
    <definedName name="\R" localSheetId="13">#REF!</definedName>
    <definedName name="\R" localSheetId="23">#REF!</definedName>
    <definedName name="\R" localSheetId="7">#REF!</definedName>
    <definedName name="\R" localSheetId="20">#REF!</definedName>
    <definedName name="\R" localSheetId="3">#REF!</definedName>
    <definedName name="\R" localSheetId="24">#REF!</definedName>
    <definedName name="\R" localSheetId="1">#REF!</definedName>
    <definedName name="\R">#REF!</definedName>
    <definedName name="\U" localSheetId="13">#REF!</definedName>
    <definedName name="\U" localSheetId="23">#REF!</definedName>
    <definedName name="\U" localSheetId="7">#REF!</definedName>
    <definedName name="\U" localSheetId="20">#REF!</definedName>
    <definedName name="\U" localSheetId="3">#REF!</definedName>
    <definedName name="\U" localSheetId="24">#REF!</definedName>
    <definedName name="\U" localSheetId="1">#REF!</definedName>
    <definedName name="\U">#REF!</definedName>
    <definedName name="\V" localSheetId="13">#REF!</definedName>
    <definedName name="\V" localSheetId="23">#REF!</definedName>
    <definedName name="\V" localSheetId="7">#REF!</definedName>
    <definedName name="\V" localSheetId="20">#REF!</definedName>
    <definedName name="\V" localSheetId="3">#REF!</definedName>
    <definedName name="\V" localSheetId="24">#REF!</definedName>
    <definedName name="\V" localSheetId="1">#REF!</definedName>
    <definedName name="\V">#REF!</definedName>
    <definedName name="\x" localSheetId="13">#REF!</definedName>
    <definedName name="\x" localSheetId="23">#REF!</definedName>
    <definedName name="\x" localSheetId="2">#REF!</definedName>
    <definedName name="\x" localSheetId="7">#REF!</definedName>
    <definedName name="\x" localSheetId="20">#REF!</definedName>
    <definedName name="\x" localSheetId="1">#REF!</definedName>
    <definedName name="\x">#REF!</definedName>
    <definedName name="ab" localSheetId="13">#REF!</definedName>
    <definedName name="ab" localSheetId="23">#REF!</definedName>
    <definedName name="ab" localSheetId="7">#REF!</definedName>
    <definedName name="ab" localSheetId="20">#REF!</definedName>
    <definedName name="ab" localSheetId="3">#REF!</definedName>
    <definedName name="ab" localSheetId="24">#REF!</definedName>
    <definedName name="ab" localSheetId="1">#REF!</definedName>
    <definedName name="ab">#REF!</definedName>
    <definedName name="abc">#REF!</definedName>
    <definedName name="biddername" localSheetId="13">#REF!</definedName>
    <definedName name="biddername" localSheetId="23">#REF!</definedName>
    <definedName name="biddername" localSheetId="7">#REF!</definedName>
    <definedName name="biddername" localSheetId="20">#REF!</definedName>
    <definedName name="biddername">#REF!</definedName>
    <definedName name="BL2A" localSheetId="13">'[1]Attach-3 (QR)'!#REF!</definedName>
    <definedName name="BL2A" localSheetId="9">#REF!</definedName>
    <definedName name="BL2A" localSheetId="10">#REF!</definedName>
    <definedName name="BL2A">'Attach-3 (QR)'!#REF!</definedName>
    <definedName name="BL2A2" localSheetId="13">'[1]Attach-3 (QR)'!#REF!</definedName>
    <definedName name="BL2A2" localSheetId="23">'Attach-3 (QR)'!#REF!</definedName>
    <definedName name="BL2A2" localSheetId="2">'[2]Attach-3 (QR)'!#REF!</definedName>
    <definedName name="BL2A2" localSheetId="7">'[3]Attach-3 (QR)'!#REF!</definedName>
    <definedName name="BL2A2" localSheetId="9">#REF!</definedName>
    <definedName name="BL2A2" localSheetId="10">#REF!</definedName>
    <definedName name="BL2A2" localSheetId="20">'Attach-3 (QR)'!#REF!</definedName>
    <definedName name="BL2A2">'Attach-3 (QR)'!#REF!</definedName>
    <definedName name="BL2AA" localSheetId="13">'[1]Attach-3 (QR)'!#REF!</definedName>
    <definedName name="BL2AA" localSheetId="9">#REF!</definedName>
    <definedName name="BL2AA" localSheetId="10">#REF!</definedName>
    <definedName name="BL2AA">'Attach-3 (QR)'!#REF!</definedName>
    <definedName name="BL2AAA" localSheetId="13">'[1]Attach-3 (QR)'!#REF!</definedName>
    <definedName name="BL2AAA" localSheetId="23">'Attach-3 (QR)'!#REF!</definedName>
    <definedName name="BL2AAA" localSheetId="2">'[2]Attach-3 (QR)'!#REF!</definedName>
    <definedName name="BL2AAA" localSheetId="7">'[3]Attach-3 (QR)'!#REF!</definedName>
    <definedName name="BL2AAA" localSheetId="9">#REF!</definedName>
    <definedName name="BL2AAA" localSheetId="10">#REF!</definedName>
    <definedName name="BL2AAA" localSheetId="20">'Attach-3 (QR)'!#REF!</definedName>
    <definedName name="BL2AAA">'Attach-3 (QR)'!#REF!</definedName>
    <definedName name="BL2B" localSheetId="13">'[1]Attach-3 (QR)'!#REF!</definedName>
    <definedName name="BL2B" localSheetId="9">#REF!</definedName>
    <definedName name="BL2B" localSheetId="10">#REF!</definedName>
    <definedName name="BL2B">'Attach-3 (QR)'!#REF!</definedName>
    <definedName name="BL2BB" localSheetId="13">'[1]Attach-3 (QR)'!#REF!</definedName>
    <definedName name="BL2BB" localSheetId="23">'Attach-3 (QR)'!#REF!</definedName>
    <definedName name="BL2BB" localSheetId="2">'[2]Attach-3 (QR)'!#REF!</definedName>
    <definedName name="BL2BB" localSheetId="7">'[3]Attach-3 (QR)'!#REF!</definedName>
    <definedName name="BL2BB" localSheetId="9">#REF!</definedName>
    <definedName name="BL2BB" localSheetId="10">#REF!</definedName>
    <definedName name="BL2BB" localSheetId="20">'Attach-3 (QR)'!#REF!</definedName>
    <definedName name="BL2BB">'Attach-3 (QR)'!#REF!</definedName>
    <definedName name="BL2BBB" localSheetId="13">'[1]Attach-3 (QR)'!#REF!</definedName>
    <definedName name="BL2BBB" localSheetId="23">'Attach-3 (QR)'!#REF!</definedName>
    <definedName name="BL2BBB" localSheetId="2">'[2]Attach-3 (QR)'!#REF!</definedName>
    <definedName name="BL2BBB" localSheetId="7">'[3]Attach-3 (QR)'!#REF!</definedName>
    <definedName name="BL2BBB" localSheetId="9">#REF!</definedName>
    <definedName name="BL2BBB" localSheetId="10">#REF!</definedName>
    <definedName name="BL2BBB" localSheetId="20">'Attach-3 (QR)'!#REF!</definedName>
    <definedName name="BL2BBB">'Attach-3 (QR)'!#REF!</definedName>
    <definedName name="BL2C" localSheetId="13">'[1]Attach-3 (QR)'!#REF!</definedName>
    <definedName name="BL2C" localSheetId="9">#REF!</definedName>
    <definedName name="BL2C" localSheetId="10">#REF!</definedName>
    <definedName name="BL2C">'Attach-3 (QR)'!#REF!</definedName>
    <definedName name="BL2CC" localSheetId="13">'[1]Attach-3 (QR)'!#REF!</definedName>
    <definedName name="BL2CC" localSheetId="23">'Attach-3 (QR)'!#REF!</definedName>
    <definedName name="BL2CC" localSheetId="2">'[2]Attach-3 (QR)'!#REF!</definedName>
    <definedName name="BL2CC" localSheetId="7">'[3]Attach-3 (QR)'!#REF!</definedName>
    <definedName name="BL2CC" localSheetId="9">#REF!</definedName>
    <definedName name="BL2CC" localSheetId="10">#REF!</definedName>
    <definedName name="BL2CC" localSheetId="20">'Attach-3 (QR)'!#REF!</definedName>
    <definedName name="BL2CC">'Attach-3 (QR)'!#REF!</definedName>
    <definedName name="BL2CCC" localSheetId="13">'[1]Attach-3 (QR)'!#REF!</definedName>
    <definedName name="BL2CCC" localSheetId="23">'Attach-3 (QR)'!#REF!</definedName>
    <definedName name="BL2CCC" localSheetId="2">'[2]Attach-3 (QR)'!#REF!</definedName>
    <definedName name="BL2CCC" localSheetId="7">'[3]Attach-3 (QR)'!#REF!</definedName>
    <definedName name="BL2CCC" localSheetId="9">#REF!</definedName>
    <definedName name="BL2CCC" localSheetId="10">#REF!</definedName>
    <definedName name="BL2CCC" localSheetId="20">'Attach-3 (QR)'!#REF!</definedName>
    <definedName name="BL2CCC">'Attach-3 (QR)'!#REF!</definedName>
    <definedName name="BL3A" localSheetId="13">'[1]Attach-3 (QR)'!#REF!</definedName>
    <definedName name="BL3A" localSheetId="9">#REF!</definedName>
    <definedName name="BL3A" localSheetId="10">#REF!</definedName>
    <definedName name="BL3A">'Attach-3 (QR)'!#REF!</definedName>
    <definedName name="BL3AA" localSheetId="13">'[1]Attach-3 (QR)'!#REF!</definedName>
    <definedName name="BL3AA" localSheetId="23">'Attach-3 (QR)'!#REF!</definedName>
    <definedName name="BL3AA" localSheetId="2">'[2]Attach-3 (QR)'!#REF!</definedName>
    <definedName name="BL3AA" localSheetId="7">'[3]Attach-3 (QR)'!#REF!</definedName>
    <definedName name="BL3AA" localSheetId="9">#REF!</definedName>
    <definedName name="BL3AA" localSheetId="10">#REF!</definedName>
    <definedName name="BL3AA" localSheetId="20">'Attach-3 (QR)'!#REF!</definedName>
    <definedName name="BL3AA">'Attach-3 (QR)'!#REF!</definedName>
    <definedName name="BL3AAA" localSheetId="13">'[1]Attach-3 (QR)'!#REF!</definedName>
    <definedName name="BL3AAA" localSheetId="23">'Attach-3 (QR)'!#REF!</definedName>
    <definedName name="BL3AAA" localSheetId="2">'[2]Attach-3 (QR)'!#REF!</definedName>
    <definedName name="BL3AAA" localSheetId="7">'[3]Attach-3 (QR)'!#REF!</definedName>
    <definedName name="BL3AAA" localSheetId="9">#REF!</definedName>
    <definedName name="BL3AAA" localSheetId="10">#REF!</definedName>
    <definedName name="BL3AAA" localSheetId="20">'Attach-3 (QR)'!#REF!</definedName>
    <definedName name="BL3AAA">'Attach-3 (QR)'!#REF!</definedName>
    <definedName name="BL3B" localSheetId="13">'[1]Attach-3 (QR)'!#REF!</definedName>
    <definedName name="BL3B" localSheetId="9">#REF!</definedName>
    <definedName name="BL3B" localSheetId="10">#REF!</definedName>
    <definedName name="BL3B">'Attach-3 (QR)'!#REF!</definedName>
    <definedName name="BL3BB" localSheetId="13">'[1]Attach-3 (QR)'!#REF!</definedName>
    <definedName name="BL3BB" localSheetId="23">'Attach-3 (QR)'!#REF!</definedName>
    <definedName name="BL3BB" localSheetId="2">'[2]Attach-3 (QR)'!#REF!</definedName>
    <definedName name="BL3BB" localSheetId="7">'[3]Attach-3 (QR)'!#REF!</definedName>
    <definedName name="BL3BB" localSheetId="9">#REF!</definedName>
    <definedName name="BL3BB" localSheetId="10">#REF!</definedName>
    <definedName name="BL3BB" localSheetId="20">'Attach-3 (QR)'!#REF!</definedName>
    <definedName name="BL3BB">'Attach-3 (QR)'!#REF!</definedName>
    <definedName name="BL3BBB" localSheetId="13">'[1]Attach-3 (QR)'!#REF!</definedName>
    <definedName name="BL3BBB" localSheetId="23">'Attach-3 (QR)'!#REF!</definedName>
    <definedName name="BL3BBB" localSheetId="2">'[2]Attach-3 (QR)'!#REF!</definedName>
    <definedName name="BL3BBB" localSheetId="7">'[3]Attach-3 (QR)'!#REF!</definedName>
    <definedName name="BL3BBB" localSheetId="9">#REF!</definedName>
    <definedName name="BL3BBB" localSheetId="10">#REF!</definedName>
    <definedName name="BL3BBB" localSheetId="20">'Attach-3 (QR)'!#REF!</definedName>
    <definedName name="BL3BBB">'Attach-3 (QR)'!#REF!</definedName>
    <definedName name="BL3C" localSheetId="13">'[1]Attach-3 (QR)'!#REF!</definedName>
    <definedName name="BL3C" localSheetId="9">#REF!</definedName>
    <definedName name="BL3C" localSheetId="10">#REF!</definedName>
    <definedName name="BL3C">'Attach-3 (QR)'!#REF!</definedName>
    <definedName name="BL3CC" localSheetId="13">'[1]Attach-3 (QR)'!#REF!</definedName>
    <definedName name="BL3CC" localSheetId="23">'Attach-3 (QR)'!#REF!</definedName>
    <definedName name="BL3CC" localSheetId="2">'[2]Attach-3 (QR)'!#REF!</definedName>
    <definedName name="BL3CC" localSheetId="7">'[3]Attach-3 (QR)'!#REF!</definedName>
    <definedName name="BL3CC" localSheetId="9">#REF!</definedName>
    <definedName name="BL3CC" localSheetId="10">#REF!</definedName>
    <definedName name="BL3CC" localSheetId="20">'Attach-3 (QR)'!#REF!</definedName>
    <definedName name="BL3CC">'Attach-3 (QR)'!#REF!</definedName>
    <definedName name="BL3CCC" localSheetId="13">'[1]Attach-3 (QR)'!#REF!</definedName>
    <definedName name="BL3CCC" localSheetId="23">'Attach-3 (QR)'!#REF!</definedName>
    <definedName name="BL3CCC" localSheetId="2">'[2]Attach-3 (QR)'!#REF!</definedName>
    <definedName name="BL3CCC" localSheetId="7">'[3]Attach-3 (QR)'!#REF!</definedName>
    <definedName name="BL3CCC" localSheetId="9">#REF!</definedName>
    <definedName name="BL3CCC" localSheetId="10">#REF!</definedName>
    <definedName name="BL3CCC" localSheetId="20">'Attach-3 (QR)'!#REF!</definedName>
    <definedName name="BL3CCC">'Attach-3 (QR)'!#REF!</definedName>
    <definedName name="BL4A" localSheetId="13">'[1]Attach-3 (QR)'!#REF!</definedName>
    <definedName name="BL4A" localSheetId="9">#REF!</definedName>
    <definedName name="BL4A" localSheetId="10">#REF!</definedName>
    <definedName name="BL4A">'Attach-3 (QR)'!#REF!</definedName>
    <definedName name="BL4AA" localSheetId="13">'[1]Attach-3 (QR)'!#REF!</definedName>
    <definedName name="BL4AA" localSheetId="23">'Attach-3 (QR)'!#REF!</definedName>
    <definedName name="BL4AA" localSheetId="2">'[2]Attach-3 (QR)'!#REF!</definedName>
    <definedName name="BL4AA" localSheetId="7">'[3]Attach-3 (QR)'!#REF!</definedName>
    <definedName name="BL4AA" localSheetId="9">#REF!</definedName>
    <definedName name="BL4AA" localSheetId="10">#REF!</definedName>
    <definedName name="BL4AA" localSheetId="20">'Attach-3 (QR)'!#REF!</definedName>
    <definedName name="BL4AA">'Attach-3 (QR)'!#REF!</definedName>
    <definedName name="BL4AAA" localSheetId="13">'[1]Attach-3 (QR)'!#REF!</definedName>
    <definedName name="BL4AAA" localSheetId="23">'Attach-3 (QR)'!#REF!</definedName>
    <definedName name="BL4AAA" localSheetId="2">'[2]Attach-3 (QR)'!#REF!</definedName>
    <definedName name="BL4AAA" localSheetId="7">'[3]Attach-3 (QR)'!#REF!</definedName>
    <definedName name="BL4AAA" localSheetId="9">#REF!</definedName>
    <definedName name="BL4AAA" localSheetId="10">#REF!</definedName>
    <definedName name="BL4AAA" localSheetId="20">'Attach-3 (QR)'!#REF!</definedName>
    <definedName name="BL4AAA">'Attach-3 (QR)'!#REF!</definedName>
    <definedName name="BL4B" localSheetId="13">'[1]Attach-3 (QR)'!#REF!</definedName>
    <definedName name="BL4B" localSheetId="9">#REF!</definedName>
    <definedName name="BL4B" localSheetId="10">#REF!</definedName>
    <definedName name="BL4B">'Attach-3 (QR)'!#REF!</definedName>
    <definedName name="BL4BB" localSheetId="13">'[1]Attach-3 (QR)'!#REF!</definedName>
    <definedName name="BL4BB" localSheetId="23">'Attach-3 (QR)'!#REF!</definedName>
    <definedName name="BL4BB" localSheetId="2">'[2]Attach-3 (QR)'!#REF!</definedName>
    <definedName name="BL4BB" localSheetId="7">'[3]Attach-3 (QR)'!#REF!</definedName>
    <definedName name="BL4BB" localSheetId="9">#REF!</definedName>
    <definedName name="BL4BB" localSheetId="10">#REF!</definedName>
    <definedName name="BL4BB" localSheetId="20">'Attach-3 (QR)'!#REF!</definedName>
    <definedName name="BL4BB">'Attach-3 (QR)'!#REF!</definedName>
    <definedName name="BL4BBB" localSheetId="13">'[1]Attach-3 (QR)'!#REF!</definedName>
    <definedName name="BL4BBB" localSheetId="23">'Attach-3 (QR)'!#REF!</definedName>
    <definedName name="BL4BBB" localSheetId="2">'[2]Attach-3 (QR)'!#REF!</definedName>
    <definedName name="BL4BBB" localSheetId="7">'[3]Attach-3 (QR)'!#REF!</definedName>
    <definedName name="BL4BBB" localSheetId="9">#REF!</definedName>
    <definedName name="BL4BBB" localSheetId="10">#REF!</definedName>
    <definedName name="BL4BBB" localSheetId="20">'Attach-3 (QR)'!#REF!</definedName>
    <definedName name="BL4BBB">'Attach-3 (QR)'!#REF!</definedName>
    <definedName name="BL4C" localSheetId="13">'[1]Attach-3 (QR)'!#REF!</definedName>
    <definedName name="BL4C" localSheetId="9">#REF!</definedName>
    <definedName name="BL4C" localSheetId="10">#REF!</definedName>
    <definedName name="BL4C">'Attach-3 (QR)'!#REF!</definedName>
    <definedName name="BL4CC" localSheetId="13">'[1]Attach-3 (QR)'!#REF!</definedName>
    <definedName name="BL4CC" localSheetId="23">'Attach-3 (QR)'!#REF!</definedName>
    <definedName name="BL4CC" localSheetId="2">'[2]Attach-3 (QR)'!#REF!</definedName>
    <definedName name="BL4CC" localSheetId="7">'[3]Attach-3 (QR)'!#REF!</definedName>
    <definedName name="BL4CC" localSheetId="9">#REF!</definedName>
    <definedName name="BL4CC" localSheetId="10">#REF!</definedName>
    <definedName name="BL4CC" localSheetId="20">'Attach-3 (QR)'!#REF!</definedName>
    <definedName name="BL4CC">'Attach-3 (QR)'!#REF!</definedName>
    <definedName name="BL4CCC" localSheetId="13">'[1]Attach-3 (QR)'!#REF!</definedName>
    <definedName name="BL4CCC" localSheetId="23">'Attach-3 (QR)'!#REF!</definedName>
    <definedName name="BL4CCC" localSheetId="2">'[2]Attach-3 (QR)'!#REF!</definedName>
    <definedName name="BL4CCC" localSheetId="7">'[3]Attach-3 (QR)'!#REF!</definedName>
    <definedName name="BL4CCC" localSheetId="9">#REF!</definedName>
    <definedName name="BL4CCC" localSheetId="10">#REF!</definedName>
    <definedName name="BL4CCC" localSheetId="20">'Attach-3 (QR)'!#REF!</definedName>
    <definedName name="BL4CCC">'Attach-3 (QR)'!#REF!</definedName>
    <definedName name="BL5A" localSheetId="13">'[1]Attach-3 (QR)'!#REF!</definedName>
    <definedName name="BL5A" localSheetId="9">#REF!</definedName>
    <definedName name="BL5A" localSheetId="10">#REF!</definedName>
    <definedName name="BL5A">'Attach-3 (QR)'!#REF!</definedName>
    <definedName name="BL5AA" localSheetId="13">'[1]Attach-3 (QR)'!#REF!</definedName>
    <definedName name="BL5AA" localSheetId="23">'Attach-3 (QR)'!#REF!</definedName>
    <definedName name="BL5AA" localSheetId="2">'[2]Attach-3 (QR)'!#REF!</definedName>
    <definedName name="BL5AA" localSheetId="7">'[3]Attach-3 (QR)'!#REF!</definedName>
    <definedName name="BL5AA" localSheetId="9">#REF!</definedName>
    <definedName name="BL5AA" localSheetId="10">#REF!</definedName>
    <definedName name="BL5AA" localSheetId="20">'Attach-3 (QR)'!#REF!</definedName>
    <definedName name="BL5AA">'Attach-3 (QR)'!#REF!</definedName>
    <definedName name="BL5AAA" localSheetId="13">'[1]Attach-3 (QR)'!#REF!</definedName>
    <definedName name="BL5AAA" localSheetId="23">'Attach-3 (QR)'!#REF!</definedName>
    <definedName name="BL5AAA" localSheetId="2">'[2]Attach-3 (QR)'!#REF!</definedName>
    <definedName name="BL5AAA" localSheetId="7">'[3]Attach-3 (QR)'!#REF!</definedName>
    <definedName name="BL5AAA" localSheetId="9">#REF!</definedName>
    <definedName name="BL5AAA" localSheetId="10">#REF!</definedName>
    <definedName name="BL5AAA" localSheetId="20">'Attach-3 (QR)'!#REF!</definedName>
    <definedName name="BL5AAA">'Attach-3 (QR)'!#REF!</definedName>
    <definedName name="BL5B" localSheetId="13">'[1]Attach-3 (QR)'!#REF!</definedName>
    <definedName name="BL5B" localSheetId="9">#REF!</definedName>
    <definedName name="BL5B" localSheetId="10">#REF!</definedName>
    <definedName name="BL5B">'Attach-3 (QR)'!#REF!</definedName>
    <definedName name="BL5BB" localSheetId="13">'[1]Attach-3 (QR)'!#REF!</definedName>
    <definedName name="BL5BB" localSheetId="23">'Attach-3 (QR)'!#REF!</definedName>
    <definedName name="BL5BB" localSheetId="2">'[2]Attach-3 (QR)'!#REF!</definedName>
    <definedName name="BL5BB" localSheetId="7">'[3]Attach-3 (QR)'!#REF!</definedName>
    <definedName name="BL5BB" localSheetId="9">#REF!</definedName>
    <definedName name="BL5BB" localSheetId="10">#REF!</definedName>
    <definedName name="BL5BB" localSheetId="20">'Attach-3 (QR)'!#REF!</definedName>
    <definedName name="BL5BB">'Attach-3 (QR)'!#REF!</definedName>
    <definedName name="BL5BBB" localSheetId="13">'[1]Attach-3 (QR)'!#REF!</definedName>
    <definedName name="BL5BBB" localSheetId="23">'Attach-3 (QR)'!#REF!</definedName>
    <definedName name="BL5BBB" localSheetId="2">'[2]Attach-3 (QR)'!#REF!</definedName>
    <definedName name="BL5BBB" localSheetId="7">'[3]Attach-3 (QR)'!#REF!</definedName>
    <definedName name="BL5BBB" localSheetId="9">#REF!</definedName>
    <definedName name="BL5BBB" localSheetId="10">#REF!</definedName>
    <definedName name="BL5BBB" localSheetId="20">'Attach-3 (QR)'!#REF!</definedName>
    <definedName name="BL5BBB">'Attach-3 (QR)'!#REF!</definedName>
    <definedName name="BL5C" localSheetId="13">'[1]Attach-3 (QR)'!#REF!</definedName>
    <definedName name="BL5C" localSheetId="9">#REF!</definedName>
    <definedName name="BL5C" localSheetId="10">#REF!</definedName>
    <definedName name="BL5C">'Attach-3 (QR)'!#REF!</definedName>
    <definedName name="BL5CC" localSheetId="13">'[1]Attach-3 (QR)'!#REF!</definedName>
    <definedName name="BL5CC" localSheetId="23">'Attach-3 (QR)'!#REF!</definedName>
    <definedName name="BL5CC" localSheetId="2">'[2]Attach-3 (QR)'!#REF!</definedName>
    <definedName name="BL5CC" localSheetId="7">'[3]Attach-3 (QR)'!#REF!</definedName>
    <definedName name="BL5CC" localSheetId="9">#REF!</definedName>
    <definedName name="BL5CC" localSheetId="10">#REF!</definedName>
    <definedName name="BL5CC" localSheetId="20">'Attach-3 (QR)'!#REF!</definedName>
    <definedName name="BL5CC">'Attach-3 (QR)'!#REF!</definedName>
    <definedName name="BL5CCC" localSheetId="13">'[1]Attach-3 (QR)'!#REF!</definedName>
    <definedName name="BL5CCC" localSheetId="23">'Attach-3 (QR)'!#REF!</definedName>
    <definedName name="BL5CCC" localSheetId="2">'[2]Attach-3 (QR)'!#REF!</definedName>
    <definedName name="BL5CCC" localSheetId="7">'[3]Attach-3 (QR)'!#REF!</definedName>
    <definedName name="BL5CCC" localSheetId="9">#REF!</definedName>
    <definedName name="BL5CCC" localSheetId="10">#REF!</definedName>
    <definedName name="BL5CCC" localSheetId="20">'Attach-3 (QR)'!#REF!</definedName>
    <definedName name="BL5CCC">'Attach-3 (QR)'!#REF!</definedName>
    <definedName name="CAPA1" localSheetId="13">'[1]Attach-3 (QR)'!#REF!</definedName>
    <definedName name="CAPA1" localSheetId="23">'Attach-3 (QR)'!#REF!</definedName>
    <definedName name="CAPA1" localSheetId="2">'[2]Attach-3 (QR)'!#REF!</definedName>
    <definedName name="CAPA1" localSheetId="7">'[3]Attach-3 (QR)'!#REF!</definedName>
    <definedName name="CAPA1" localSheetId="9">#REF!</definedName>
    <definedName name="CAPA1" localSheetId="10">#REF!</definedName>
    <definedName name="CAPA1" localSheetId="20">'Attach-3 (QR)'!#REF!</definedName>
    <definedName name="CAPA1">'Attach-3 (QR)'!#REF!</definedName>
    <definedName name="CAPA11" localSheetId="13">'[1]Attach-3 (QR)'!#REF!</definedName>
    <definedName name="CAPA11" localSheetId="23">'Attach-3 (QR)'!#REF!</definedName>
    <definedName name="CAPA11" localSheetId="2">'[2]Attach-3 (QR)'!#REF!</definedName>
    <definedName name="CAPA11" localSheetId="7">'[3]Attach-3 (QR)'!#REF!</definedName>
    <definedName name="CAPA11" localSheetId="9">#REF!</definedName>
    <definedName name="CAPA11" localSheetId="10">#REF!</definedName>
    <definedName name="CAPA11" localSheetId="20">'Attach-3 (QR)'!#REF!</definedName>
    <definedName name="CAPA11">'Attach-3 (QR)'!#REF!</definedName>
    <definedName name="CAPA111" localSheetId="13">'[1]Attach-3 (QR)'!#REF!</definedName>
    <definedName name="CAPA111" localSheetId="23">'Attach-3 (QR)'!#REF!</definedName>
    <definedName name="CAPA111" localSheetId="2">'[2]Attach-3 (QR)'!#REF!</definedName>
    <definedName name="CAPA111" localSheetId="7">'[3]Attach-3 (QR)'!#REF!</definedName>
    <definedName name="CAPA111" localSheetId="9">#REF!</definedName>
    <definedName name="CAPA111" localSheetId="10">#REF!</definedName>
    <definedName name="CAPA111" localSheetId="20">'Attach-3 (QR)'!#REF!</definedName>
    <definedName name="CAPA111">'Attach-3 (QR)'!#REF!</definedName>
    <definedName name="CAPA2" localSheetId="13">'[1]Attach-3 (QR)'!#REF!</definedName>
    <definedName name="CAPA2" localSheetId="23">'Attach-3 (QR)'!#REF!</definedName>
    <definedName name="CAPA2" localSheetId="2">'[2]Attach-3 (QR)'!#REF!</definedName>
    <definedName name="CAPA2" localSheetId="7">'[3]Attach-3 (QR)'!#REF!</definedName>
    <definedName name="CAPA2" localSheetId="9">#REF!</definedName>
    <definedName name="CAPA2" localSheetId="10">#REF!</definedName>
    <definedName name="CAPA2" localSheetId="20">'Attach-3 (QR)'!#REF!</definedName>
    <definedName name="CAPA2">'Attach-3 (QR)'!#REF!</definedName>
    <definedName name="CAPA22" localSheetId="13">'[1]Attach-3 (QR)'!#REF!</definedName>
    <definedName name="CAPA22" localSheetId="23">'Attach-3 (QR)'!#REF!</definedName>
    <definedName name="CAPA22" localSheetId="2">'[2]Attach-3 (QR)'!#REF!</definedName>
    <definedName name="CAPA22" localSheetId="7">'[3]Attach-3 (QR)'!#REF!</definedName>
    <definedName name="CAPA22" localSheetId="9">#REF!</definedName>
    <definedName name="CAPA22" localSheetId="10">#REF!</definedName>
    <definedName name="CAPA22" localSheetId="20">'Attach-3 (QR)'!#REF!</definedName>
    <definedName name="CAPA22">'Attach-3 (QR)'!#REF!</definedName>
    <definedName name="CAPA222" localSheetId="13">'[1]Attach-3 (QR)'!#REF!</definedName>
    <definedName name="CAPA222" localSheetId="23">'Attach-3 (QR)'!#REF!</definedName>
    <definedName name="CAPA222" localSheetId="2">'[2]Attach-3 (QR)'!#REF!</definedName>
    <definedName name="CAPA222" localSheetId="7">'[3]Attach-3 (QR)'!#REF!</definedName>
    <definedName name="CAPA222" localSheetId="9">#REF!</definedName>
    <definedName name="CAPA222" localSheetId="10">#REF!</definedName>
    <definedName name="CAPA222" localSheetId="20">'Attach-3 (QR)'!#REF!</definedName>
    <definedName name="CAPA222">'Attach-3 (QR)'!#REF!</definedName>
    <definedName name="CAPA3" localSheetId="13">'[1]Attach-3 (QR)'!#REF!</definedName>
    <definedName name="CAPA3" localSheetId="23">'Attach-3 (QR)'!#REF!</definedName>
    <definedName name="CAPA3" localSheetId="2">'[2]Attach-3 (QR)'!#REF!</definedName>
    <definedName name="CAPA3" localSheetId="7">'[3]Attach-3 (QR)'!#REF!</definedName>
    <definedName name="CAPA3" localSheetId="9">#REF!</definedName>
    <definedName name="CAPA3" localSheetId="10">#REF!</definedName>
    <definedName name="CAPA3" localSheetId="20">'Attach-3 (QR)'!#REF!</definedName>
    <definedName name="CAPA3">'Attach-3 (QR)'!#REF!</definedName>
    <definedName name="CAPA33" localSheetId="13">'[1]Attach-3 (QR)'!#REF!</definedName>
    <definedName name="CAPA33" localSheetId="23">'Attach-3 (QR)'!#REF!</definedName>
    <definedName name="CAPA33" localSheetId="2">'[2]Attach-3 (QR)'!#REF!</definedName>
    <definedName name="CAPA33" localSheetId="7">'[3]Attach-3 (QR)'!#REF!</definedName>
    <definedName name="CAPA33" localSheetId="9">#REF!</definedName>
    <definedName name="CAPA33" localSheetId="10">#REF!</definedName>
    <definedName name="CAPA33" localSheetId="20">'Attach-3 (QR)'!#REF!</definedName>
    <definedName name="CAPA33">'Attach-3 (QR)'!#REF!</definedName>
    <definedName name="CAPA333" localSheetId="13">'[1]Attach-3 (QR)'!#REF!</definedName>
    <definedName name="CAPA333" localSheetId="23">'Attach-3 (QR)'!#REF!</definedName>
    <definedName name="CAPA333" localSheetId="2">'[2]Attach-3 (QR)'!#REF!</definedName>
    <definedName name="CAPA333" localSheetId="7">'[3]Attach-3 (QR)'!#REF!</definedName>
    <definedName name="CAPA333" localSheetId="9">#REF!</definedName>
    <definedName name="CAPA333" localSheetId="10">#REF!</definedName>
    <definedName name="CAPA333" localSheetId="20">'Attach-3 (QR)'!#REF!</definedName>
    <definedName name="CAPA333">'Attach-3 (QR)'!#REF!</definedName>
    <definedName name="CAPA4" localSheetId="13">'[1]Attach-3 (QR)'!#REF!</definedName>
    <definedName name="CAPA4" localSheetId="23">'Attach-3 (QR)'!#REF!</definedName>
    <definedName name="CAPA4" localSheetId="2">'[2]Attach-3 (QR)'!#REF!</definedName>
    <definedName name="CAPA4" localSheetId="7">'[3]Attach-3 (QR)'!#REF!</definedName>
    <definedName name="CAPA4" localSheetId="9">#REF!</definedName>
    <definedName name="CAPA4" localSheetId="10">#REF!</definedName>
    <definedName name="CAPA4" localSheetId="20">'Attach-3 (QR)'!#REF!</definedName>
    <definedName name="CAPA4">'Attach-3 (QR)'!#REF!</definedName>
    <definedName name="CAPA44" localSheetId="13">'[1]Attach-3 (QR)'!#REF!</definedName>
    <definedName name="CAPA44" localSheetId="23">'Attach-3 (QR)'!#REF!</definedName>
    <definedName name="CAPA44" localSheetId="2">'[2]Attach-3 (QR)'!#REF!</definedName>
    <definedName name="CAPA44" localSheetId="7">'[3]Attach-3 (QR)'!#REF!</definedName>
    <definedName name="CAPA44" localSheetId="9">#REF!</definedName>
    <definedName name="CAPA44" localSheetId="10">#REF!</definedName>
    <definedName name="CAPA44" localSheetId="20">'Attach-3 (QR)'!#REF!</definedName>
    <definedName name="CAPA44">'Attach-3 (QR)'!#REF!</definedName>
    <definedName name="CAPA444" localSheetId="13">'[1]Attach-3 (QR)'!#REF!</definedName>
    <definedName name="CAPA444" localSheetId="23">'Attach-3 (QR)'!#REF!</definedName>
    <definedName name="CAPA444" localSheetId="2">'[2]Attach-3 (QR)'!#REF!</definedName>
    <definedName name="CAPA444" localSheetId="7">'[3]Attach-3 (QR)'!#REF!</definedName>
    <definedName name="CAPA444" localSheetId="9">#REF!</definedName>
    <definedName name="CAPA444" localSheetId="10">#REF!</definedName>
    <definedName name="CAPA444" localSheetId="20">'Attach-3 (QR)'!#REF!</definedName>
    <definedName name="CAPA444">'Attach-3 (QR)'!#REF!</definedName>
    <definedName name="CAPA7" localSheetId="13">'[1]Attach-3 (QR)'!#REF!</definedName>
    <definedName name="CAPA7" localSheetId="23">'Attach-3 (QR)'!#REF!</definedName>
    <definedName name="CAPA7" localSheetId="2">'[2]Attach-3 (QR)'!#REF!</definedName>
    <definedName name="CAPA7" localSheetId="7">'[3]Attach-3 (QR)'!#REF!</definedName>
    <definedName name="CAPA7" localSheetId="9">#REF!</definedName>
    <definedName name="CAPA7" localSheetId="10">#REF!</definedName>
    <definedName name="CAPA7" localSheetId="20">'Attach-3 (QR)'!#REF!</definedName>
    <definedName name="CAPA7">'Attach-3 (QR)'!#REF!</definedName>
    <definedName name="CAPA77" localSheetId="13">'[1]Attach-3 (QR)'!#REF!</definedName>
    <definedName name="CAPA77" localSheetId="23">'Attach-3 (QR)'!#REF!</definedName>
    <definedName name="CAPA77" localSheetId="2">'[2]Attach-3 (QR)'!#REF!</definedName>
    <definedName name="CAPA77" localSheetId="7">'[3]Attach-3 (QR)'!#REF!</definedName>
    <definedName name="CAPA77" localSheetId="9">#REF!</definedName>
    <definedName name="CAPA77" localSheetId="10">#REF!</definedName>
    <definedName name="CAPA77" localSheetId="20">'Attach-3 (QR)'!#REF!</definedName>
    <definedName name="CAPA77">'Attach-3 (QR)'!#REF!</definedName>
    <definedName name="CAPA777" localSheetId="13">'[1]Attach-3 (QR)'!#REF!</definedName>
    <definedName name="CAPA777" localSheetId="23">'Attach-3 (QR)'!#REF!</definedName>
    <definedName name="CAPA777" localSheetId="2">'[2]Attach-3 (QR)'!#REF!</definedName>
    <definedName name="CAPA777" localSheetId="7">'[3]Attach-3 (QR)'!#REF!</definedName>
    <definedName name="CAPA777" localSheetId="9">#REF!</definedName>
    <definedName name="CAPA777" localSheetId="10">#REF!</definedName>
    <definedName name="CAPA777" localSheetId="20">'Attach-3 (QR)'!#REF!</definedName>
    <definedName name="CAPA777">'Attach-3 (QR)'!#REF!</definedName>
    <definedName name="COO" localSheetId="13">'[4]Sch-1a'!#REF!</definedName>
    <definedName name="COO" localSheetId="23">'[4]Sch-1a'!#REF!</definedName>
    <definedName name="COO" localSheetId="7">'[4]Sch-1a'!#REF!</definedName>
    <definedName name="COO" localSheetId="9">'[5]Sch-1a'!#REF!</definedName>
    <definedName name="COO" localSheetId="10">'[5]Sch-1a'!#REF!</definedName>
    <definedName name="COO" localSheetId="20">'[4]Sch-1a'!#REF!</definedName>
    <definedName name="COO" localSheetId="24">'[4]Sch-1a'!#REF!</definedName>
    <definedName name="COO" localSheetId="1">'[4]Sch-1a'!#REF!</definedName>
    <definedName name="COO">'[4]Sch-1a'!#REF!</definedName>
    <definedName name="date" localSheetId="13">#REF!</definedName>
    <definedName name="date" localSheetId="23">#REF!</definedName>
    <definedName name="date" localSheetId="7">#REF!</definedName>
    <definedName name="date" localSheetId="9">#REF!</definedName>
    <definedName name="date" localSheetId="20">#REF!</definedName>
    <definedName name="date">#REF!</definedName>
    <definedName name="iii" localSheetId="13">#REF!</definedName>
    <definedName name="iii" localSheetId="23">#REF!</definedName>
    <definedName name="iii" localSheetId="2">#REF!</definedName>
    <definedName name="iii" localSheetId="7">#REF!</definedName>
    <definedName name="iii" localSheetId="20">#REF!</definedName>
    <definedName name="iii">#REF!</definedName>
    <definedName name="LA">#REF!</definedName>
    <definedName name="logo1">"Picture 7"</definedName>
    <definedName name="MANU1" localSheetId="13">'[1]Attach-3 (QR)'!#REF!</definedName>
    <definedName name="MANU1" localSheetId="23">'Attach-3 (QR)'!#REF!</definedName>
    <definedName name="MANU1" localSheetId="2">'[2]Attach-3 (QR)'!#REF!</definedName>
    <definedName name="MANU1" localSheetId="7">'[3]Attach-3 (QR)'!#REF!</definedName>
    <definedName name="MANU1" localSheetId="9">#REF!</definedName>
    <definedName name="MANU1" localSheetId="10">#REF!</definedName>
    <definedName name="MANU1" localSheetId="20">'Attach-3 (QR)'!#REF!</definedName>
    <definedName name="MANU1">'Attach-3 (QR)'!#REF!</definedName>
    <definedName name="MANU11" localSheetId="13">'[1]Attach-3 (QR)'!#REF!</definedName>
    <definedName name="MANU11" localSheetId="23">'Attach-3 (QR)'!#REF!</definedName>
    <definedName name="MANU11" localSheetId="2">'[2]Attach-3 (QR)'!#REF!</definedName>
    <definedName name="MANU11" localSheetId="7">'[3]Attach-3 (QR)'!#REF!</definedName>
    <definedName name="MANU11" localSheetId="9">#REF!</definedName>
    <definedName name="MANU11" localSheetId="10">#REF!</definedName>
    <definedName name="MANU11" localSheetId="20">'Attach-3 (QR)'!#REF!</definedName>
    <definedName name="MANU11">'Attach-3 (QR)'!#REF!</definedName>
    <definedName name="MANU111" localSheetId="13">'[1]Attach-3 (QR)'!#REF!</definedName>
    <definedName name="MANU111" localSheetId="23">'Attach-3 (QR)'!#REF!</definedName>
    <definedName name="MANU111" localSheetId="2">'[2]Attach-3 (QR)'!#REF!</definedName>
    <definedName name="MANU111" localSheetId="7">'[3]Attach-3 (QR)'!#REF!</definedName>
    <definedName name="MANU111" localSheetId="9">#REF!</definedName>
    <definedName name="MANU111" localSheetId="10">#REF!</definedName>
    <definedName name="MANU111" localSheetId="20">'Attach-3 (QR)'!#REF!</definedName>
    <definedName name="MANU111">'Attach-3 (QR)'!#REF!</definedName>
    <definedName name="MANU2" localSheetId="13">'[1]Attach-3 (QR)'!#REF!</definedName>
    <definedName name="MANU2" localSheetId="23">'Attach-3 (QR)'!#REF!</definedName>
    <definedName name="MANU2" localSheetId="2">'[2]Attach-3 (QR)'!#REF!</definedName>
    <definedName name="MANU2" localSheetId="7">'[3]Attach-3 (QR)'!#REF!</definedName>
    <definedName name="MANU2" localSheetId="9">#REF!</definedName>
    <definedName name="MANU2" localSheetId="10">#REF!</definedName>
    <definedName name="MANU2" localSheetId="20">'Attach-3 (QR)'!#REF!</definedName>
    <definedName name="MANU2">'Attach-3 (QR)'!#REF!</definedName>
    <definedName name="MANU22" localSheetId="13">'[1]Attach-3 (QR)'!#REF!</definedName>
    <definedName name="MANU22" localSheetId="23">'Attach-3 (QR)'!#REF!</definedName>
    <definedName name="MANU22" localSheetId="2">'[2]Attach-3 (QR)'!#REF!</definedName>
    <definedName name="MANU22" localSheetId="7">'[3]Attach-3 (QR)'!#REF!</definedName>
    <definedName name="MANU22" localSheetId="9">#REF!</definedName>
    <definedName name="MANU22" localSheetId="10">#REF!</definedName>
    <definedName name="MANU22" localSheetId="20">'Attach-3 (QR)'!#REF!</definedName>
    <definedName name="MANU22">'Attach-3 (QR)'!#REF!</definedName>
    <definedName name="MANU222" localSheetId="13">'[1]Attach-3 (QR)'!#REF!</definedName>
    <definedName name="MANU222" localSheetId="23">'Attach-3 (QR)'!#REF!</definedName>
    <definedName name="MANU222" localSheetId="2">'[2]Attach-3 (QR)'!#REF!</definedName>
    <definedName name="MANU222" localSheetId="7">'[3]Attach-3 (QR)'!#REF!</definedName>
    <definedName name="MANU222" localSheetId="9">#REF!</definedName>
    <definedName name="MANU222" localSheetId="10">#REF!</definedName>
    <definedName name="MANU222" localSheetId="20">'Attach-3 (QR)'!#REF!</definedName>
    <definedName name="MANU222">'Attach-3 (QR)'!#REF!</definedName>
    <definedName name="MANU3" localSheetId="13">'[1]Attach-3 (QR)'!#REF!</definedName>
    <definedName name="MANU3" localSheetId="23">'Attach-3 (QR)'!#REF!</definedName>
    <definedName name="MANU3" localSheetId="2">'[2]Attach-3 (QR)'!#REF!</definedName>
    <definedName name="MANU3" localSheetId="7">'[3]Attach-3 (QR)'!#REF!</definedName>
    <definedName name="MANU3" localSheetId="9">#REF!</definedName>
    <definedName name="MANU3" localSheetId="10">#REF!</definedName>
    <definedName name="MANU3" localSheetId="20">'Attach-3 (QR)'!#REF!</definedName>
    <definedName name="MANU3">'Attach-3 (QR)'!#REF!</definedName>
    <definedName name="MANU33" localSheetId="13">'[1]Attach-3 (QR)'!#REF!</definedName>
    <definedName name="MANU33" localSheetId="23">'Attach-3 (QR)'!#REF!</definedName>
    <definedName name="MANU33" localSheetId="2">'[2]Attach-3 (QR)'!#REF!</definedName>
    <definedName name="MANU33" localSheetId="7">'[3]Attach-3 (QR)'!#REF!</definedName>
    <definedName name="MANU33" localSheetId="9">#REF!</definedName>
    <definedName name="MANU33" localSheetId="10">#REF!</definedName>
    <definedName name="MANU33" localSheetId="20">'Attach-3 (QR)'!#REF!</definedName>
    <definedName name="MANU33">'Attach-3 (QR)'!#REF!</definedName>
    <definedName name="MANU333" localSheetId="13">'[1]Attach-3 (QR)'!#REF!</definedName>
    <definedName name="MANU333" localSheetId="23">'Attach-3 (QR)'!#REF!</definedName>
    <definedName name="MANU333" localSheetId="2">'[2]Attach-3 (QR)'!#REF!</definedName>
    <definedName name="MANU333" localSheetId="7">'[3]Attach-3 (QR)'!#REF!</definedName>
    <definedName name="MANU333" localSheetId="9">#REF!</definedName>
    <definedName name="MANU333" localSheetId="10">#REF!</definedName>
    <definedName name="MANU333" localSheetId="20">'Attach-3 (QR)'!#REF!</definedName>
    <definedName name="MANU333">'Attach-3 (QR)'!#REF!</definedName>
    <definedName name="MANU4" localSheetId="13">'[1]Attach-3 (QR)'!#REF!</definedName>
    <definedName name="MANU4" localSheetId="23">'Attach-3 (QR)'!#REF!</definedName>
    <definedName name="MANU4" localSheetId="2">'[2]Attach-3 (QR)'!#REF!</definedName>
    <definedName name="MANU4" localSheetId="7">'[3]Attach-3 (QR)'!#REF!</definedName>
    <definedName name="MANU4" localSheetId="9">#REF!</definedName>
    <definedName name="MANU4" localSheetId="10">#REF!</definedName>
    <definedName name="MANU4" localSheetId="20">'Attach-3 (QR)'!#REF!</definedName>
    <definedName name="MANU4">'Attach-3 (QR)'!#REF!</definedName>
    <definedName name="MANU44" localSheetId="13">'[1]Attach-3 (QR)'!#REF!</definedName>
    <definedName name="MANU44" localSheetId="23">'Attach-3 (QR)'!#REF!</definedName>
    <definedName name="MANU44" localSheetId="2">'[2]Attach-3 (QR)'!#REF!</definedName>
    <definedName name="MANU44" localSheetId="7">'[3]Attach-3 (QR)'!#REF!</definedName>
    <definedName name="MANU44" localSheetId="9">#REF!</definedName>
    <definedName name="MANU44" localSheetId="10">#REF!</definedName>
    <definedName name="MANU44" localSheetId="20">'Attach-3 (QR)'!#REF!</definedName>
    <definedName name="MANU44">'Attach-3 (QR)'!#REF!</definedName>
    <definedName name="MANU444" localSheetId="13">'[1]Attach-3 (QR)'!#REF!</definedName>
    <definedName name="MANU444" localSheetId="23">'Attach-3 (QR)'!#REF!</definedName>
    <definedName name="MANU444" localSheetId="2">'[2]Attach-3 (QR)'!#REF!</definedName>
    <definedName name="MANU444" localSheetId="7">'[3]Attach-3 (QR)'!#REF!</definedName>
    <definedName name="MANU444" localSheetId="9">#REF!</definedName>
    <definedName name="MANU444" localSheetId="10">#REF!</definedName>
    <definedName name="MANU444" localSheetId="20">'Attach-3 (QR)'!#REF!</definedName>
    <definedName name="MANU444">'Attach-3 (QR)'!#REF!</definedName>
    <definedName name="MANU5" localSheetId="13">'[1]Attach-3 (QR)'!#REF!</definedName>
    <definedName name="MANU5" localSheetId="23">'Attach-3 (QR)'!#REF!</definedName>
    <definedName name="MANU5" localSheetId="2">'[2]Attach-3 (QR)'!#REF!</definedName>
    <definedName name="MANU5" localSheetId="7">'[3]Attach-3 (QR)'!#REF!</definedName>
    <definedName name="MANU5" localSheetId="9">#REF!</definedName>
    <definedName name="MANU5" localSheetId="10">#REF!</definedName>
    <definedName name="MANU5" localSheetId="20">'Attach-3 (QR)'!#REF!</definedName>
    <definedName name="MANU5">'Attach-3 (QR)'!#REF!</definedName>
    <definedName name="MANU55" localSheetId="13">'[1]Attach-3 (QR)'!#REF!</definedName>
    <definedName name="MANU55" localSheetId="23">'Attach-3 (QR)'!#REF!</definedName>
    <definedName name="MANU55" localSheetId="2">'[2]Attach-3 (QR)'!#REF!</definedName>
    <definedName name="MANU55" localSheetId="7">'[3]Attach-3 (QR)'!#REF!</definedName>
    <definedName name="MANU55" localSheetId="9">#REF!</definedName>
    <definedName name="MANU55" localSheetId="10">#REF!</definedName>
    <definedName name="MANU55" localSheetId="20">'Attach-3 (QR)'!#REF!</definedName>
    <definedName name="MANU55">'Attach-3 (QR)'!#REF!</definedName>
    <definedName name="MANU555" localSheetId="13">'[1]Attach-3 (QR)'!#REF!</definedName>
    <definedName name="MANU555" localSheetId="23">'Attach-3 (QR)'!#REF!</definedName>
    <definedName name="MANU555" localSheetId="2">'[2]Attach-3 (QR)'!#REF!</definedName>
    <definedName name="MANU555" localSheetId="7">'[3]Attach-3 (QR)'!#REF!</definedName>
    <definedName name="MANU555" localSheetId="9">#REF!</definedName>
    <definedName name="MANU555" localSheetId="10">#REF!</definedName>
    <definedName name="MANU555" localSheetId="20">'Attach-3 (QR)'!#REF!</definedName>
    <definedName name="MANU555">'Attach-3 (QR)'!#REF!</definedName>
    <definedName name="PATH1" localSheetId="13">'[1]Attach-3 (QR)'!#REF!</definedName>
    <definedName name="PATH1" localSheetId="23">'Attach-3 (QR)'!#REF!</definedName>
    <definedName name="PATH1" localSheetId="2">'[2]Attach-3 (QR)'!#REF!</definedName>
    <definedName name="PATH1" localSheetId="7">'[3]Attach-3 (QR)'!#REF!</definedName>
    <definedName name="PATH1" localSheetId="9">#REF!</definedName>
    <definedName name="PATH1" localSheetId="10">#REF!</definedName>
    <definedName name="PATH1" localSheetId="20">'Attach-3 (QR)'!#REF!</definedName>
    <definedName name="PATH1">'Attach-3 (QR)'!#REF!</definedName>
    <definedName name="PATH11" localSheetId="13">'[1]Attach-3 (QR)'!#REF!</definedName>
    <definedName name="PATH11" localSheetId="23">'Attach-3 (QR)'!#REF!</definedName>
    <definedName name="PATH11" localSheetId="2">'[2]Attach-3 (QR)'!#REF!</definedName>
    <definedName name="PATH11" localSheetId="7">'[3]Attach-3 (QR)'!#REF!</definedName>
    <definedName name="PATH11" localSheetId="9">#REF!</definedName>
    <definedName name="PATH11" localSheetId="10">#REF!</definedName>
    <definedName name="PATH11" localSheetId="20">'Attach-3 (QR)'!#REF!</definedName>
    <definedName name="PATH11">'Attach-3 (QR)'!#REF!</definedName>
    <definedName name="PATH111" localSheetId="13">'[1]Attach-3 (QR)'!#REF!</definedName>
    <definedName name="PATH111" localSheetId="23">'Attach-3 (QR)'!#REF!</definedName>
    <definedName name="PATH111" localSheetId="2">'[2]Attach-3 (QR)'!#REF!</definedName>
    <definedName name="PATH111" localSheetId="7">'[3]Attach-3 (QR)'!#REF!</definedName>
    <definedName name="PATH111" localSheetId="9">#REF!</definedName>
    <definedName name="PATH111" localSheetId="10">#REF!</definedName>
    <definedName name="PATH111" localSheetId="20">'Attach-3 (QR)'!#REF!</definedName>
    <definedName name="PATH111">'Attach-3 (QR)'!#REF!</definedName>
    <definedName name="PATH2" localSheetId="13">'[1]Attach-3 (QR)'!#REF!</definedName>
    <definedName name="PATH2" localSheetId="23">'Attach-3 (QR)'!#REF!</definedName>
    <definedName name="PATH2" localSheetId="2">'[2]Attach-3 (QR)'!#REF!</definedName>
    <definedName name="PATH2" localSheetId="7">'[3]Attach-3 (QR)'!#REF!</definedName>
    <definedName name="PATH2" localSheetId="9">#REF!</definedName>
    <definedName name="PATH2" localSheetId="10">#REF!</definedName>
    <definedName name="PATH2" localSheetId="20">'Attach-3 (QR)'!#REF!</definedName>
    <definedName name="PATH2">'Attach-3 (QR)'!#REF!</definedName>
    <definedName name="PATH22" localSheetId="13">'[1]Attach-3 (QR)'!#REF!</definedName>
    <definedName name="PATH22" localSheetId="23">'Attach-3 (QR)'!#REF!</definedName>
    <definedName name="PATH22" localSheetId="2">'[2]Attach-3 (QR)'!#REF!</definedName>
    <definedName name="PATH22" localSheetId="7">'[3]Attach-3 (QR)'!#REF!</definedName>
    <definedName name="PATH22" localSheetId="9">#REF!</definedName>
    <definedName name="PATH22" localSheetId="10">#REF!</definedName>
    <definedName name="PATH22" localSheetId="20">'Attach-3 (QR)'!#REF!</definedName>
    <definedName name="PATH22">'Attach-3 (QR)'!#REF!</definedName>
    <definedName name="PATH222" localSheetId="13">'[1]Attach-3 (QR)'!#REF!</definedName>
    <definedName name="PATH222" localSheetId="23">'Attach-3 (QR)'!#REF!</definedName>
    <definedName name="PATH222" localSheetId="2">'[2]Attach-3 (QR)'!#REF!</definedName>
    <definedName name="PATH222" localSheetId="7">'[3]Attach-3 (QR)'!#REF!</definedName>
    <definedName name="PATH222" localSheetId="9">#REF!</definedName>
    <definedName name="PATH222" localSheetId="10">#REF!</definedName>
    <definedName name="PATH222" localSheetId="20">'Attach-3 (QR)'!#REF!</definedName>
    <definedName name="PATH222">'Attach-3 (QR)'!#REF!</definedName>
    <definedName name="PATH3" localSheetId="13">'[1]Attach-3 (QR)'!#REF!</definedName>
    <definedName name="PATH3" localSheetId="23">'Attach-3 (QR)'!#REF!</definedName>
    <definedName name="PATH3" localSheetId="2">'[2]Attach-3 (QR)'!#REF!</definedName>
    <definedName name="PATH3" localSheetId="7">'[3]Attach-3 (QR)'!#REF!</definedName>
    <definedName name="PATH3" localSheetId="9">#REF!</definedName>
    <definedName name="PATH3" localSheetId="10">#REF!</definedName>
    <definedName name="PATH3" localSheetId="20">'Attach-3 (QR)'!#REF!</definedName>
    <definedName name="PATH3">'Attach-3 (QR)'!#REF!</definedName>
    <definedName name="PATH33" localSheetId="13">'[1]Attach-3 (QR)'!#REF!</definedName>
    <definedName name="PATH33" localSheetId="23">'Attach-3 (QR)'!#REF!</definedName>
    <definedName name="PATH33" localSheetId="2">'[2]Attach-3 (QR)'!#REF!</definedName>
    <definedName name="PATH33" localSheetId="7">'[3]Attach-3 (QR)'!#REF!</definedName>
    <definedName name="PATH33" localSheetId="9">#REF!</definedName>
    <definedName name="PATH33" localSheetId="10">#REF!</definedName>
    <definedName name="PATH33" localSheetId="20">'Attach-3 (QR)'!#REF!</definedName>
    <definedName name="PATH33">'Attach-3 (QR)'!#REF!</definedName>
    <definedName name="PATH333" localSheetId="13">'[1]Attach-3 (QR)'!#REF!</definedName>
    <definedName name="PATH333" localSheetId="23">'Attach-3 (QR)'!#REF!</definedName>
    <definedName name="PATH333" localSheetId="2">'[2]Attach-3 (QR)'!#REF!</definedName>
    <definedName name="PATH333" localSheetId="7">'[3]Attach-3 (QR)'!#REF!</definedName>
    <definedName name="PATH333" localSheetId="9">#REF!</definedName>
    <definedName name="PATH333" localSheetId="10">#REF!</definedName>
    <definedName name="PATH333" localSheetId="20">'Attach-3 (QR)'!#REF!</definedName>
    <definedName name="PATH333">'Attach-3 (QR)'!#REF!</definedName>
    <definedName name="PATH4" localSheetId="13">'[1]Attach-3 (QR)'!#REF!</definedName>
    <definedName name="PATH4" localSheetId="23">'Attach-3 (QR)'!#REF!</definedName>
    <definedName name="PATH4" localSheetId="2">'[2]Attach-3 (QR)'!#REF!</definedName>
    <definedName name="PATH4" localSheetId="7">'[3]Attach-3 (QR)'!#REF!</definedName>
    <definedName name="PATH4" localSheetId="9">#REF!</definedName>
    <definedName name="PATH4" localSheetId="10">#REF!</definedName>
    <definedName name="PATH4" localSheetId="20">'Attach-3 (QR)'!#REF!</definedName>
    <definedName name="PATH4">'Attach-3 (QR)'!#REF!</definedName>
    <definedName name="PATH44" localSheetId="13">'[1]Attach-3 (QR)'!#REF!</definedName>
    <definedName name="PATH44" localSheetId="23">'Attach-3 (QR)'!#REF!</definedName>
    <definedName name="PATH44" localSheetId="2">'[2]Attach-3 (QR)'!#REF!</definedName>
    <definedName name="PATH44" localSheetId="7">'[3]Attach-3 (QR)'!#REF!</definedName>
    <definedName name="PATH44" localSheetId="9">#REF!</definedName>
    <definedName name="PATH44" localSheetId="10">#REF!</definedName>
    <definedName name="PATH44" localSheetId="20">'Attach-3 (QR)'!#REF!</definedName>
    <definedName name="PATH44">'Attach-3 (QR)'!#REF!</definedName>
    <definedName name="PATH444" localSheetId="13">'[1]Attach-3 (QR)'!#REF!</definedName>
    <definedName name="PATH444" localSheetId="23">'Attach-3 (QR)'!#REF!</definedName>
    <definedName name="PATH444" localSheetId="2">'[2]Attach-3 (QR)'!#REF!</definedName>
    <definedName name="PATH444" localSheetId="7">'[3]Attach-3 (QR)'!#REF!</definedName>
    <definedName name="PATH444" localSheetId="9">#REF!</definedName>
    <definedName name="PATH444" localSheetId="10">#REF!</definedName>
    <definedName name="PATH444" localSheetId="20">'Attach-3 (QR)'!#REF!</definedName>
    <definedName name="PATH444">'Attach-3 (QR)'!#REF!</definedName>
    <definedName name="PATH5" localSheetId="13">'[1]Attach-3 (QR)'!#REF!</definedName>
    <definedName name="PATH5" localSheetId="23">'Attach-3 (QR)'!#REF!</definedName>
    <definedName name="PATH5" localSheetId="2">'[2]Attach-3 (QR)'!#REF!</definedName>
    <definedName name="PATH5" localSheetId="7">'[3]Attach-3 (QR)'!#REF!</definedName>
    <definedName name="PATH5" localSheetId="9">#REF!</definedName>
    <definedName name="PATH5" localSheetId="10">#REF!</definedName>
    <definedName name="PATH5" localSheetId="20">'Attach-3 (QR)'!#REF!</definedName>
    <definedName name="PATH5">'Attach-3 (QR)'!#REF!</definedName>
    <definedName name="PATH55" localSheetId="13">'[1]Attach-3 (QR)'!#REF!</definedName>
    <definedName name="PATH55" localSheetId="23">'Attach-3 (QR)'!#REF!</definedName>
    <definedName name="PATH55" localSheetId="2">'[2]Attach-3 (QR)'!#REF!</definedName>
    <definedName name="PATH55" localSheetId="7">'[3]Attach-3 (QR)'!#REF!</definedName>
    <definedName name="PATH55" localSheetId="9">#REF!</definedName>
    <definedName name="PATH55" localSheetId="10">#REF!</definedName>
    <definedName name="PATH55" localSheetId="20">'Attach-3 (QR)'!#REF!</definedName>
    <definedName name="PATH55">'Attach-3 (QR)'!#REF!</definedName>
    <definedName name="PATH555" localSheetId="13">'[1]Attach-3 (QR)'!#REF!</definedName>
    <definedName name="PATH555" localSheetId="23">'Attach-3 (QR)'!#REF!</definedName>
    <definedName name="PATH555" localSheetId="2">'[2]Attach-3 (QR)'!#REF!</definedName>
    <definedName name="PATH555" localSheetId="7">'[3]Attach-3 (QR)'!#REF!</definedName>
    <definedName name="PATH555" localSheetId="9">#REF!</definedName>
    <definedName name="PATH555" localSheetId="10">#REF!</definedName>
    <definedName name="PATH555" localSheetId="20">'Attach-3 (QR)'!#REF!</definedName>
    <definedName name="PATH555">'Attach-3 (QR)'!#REF!</definedName>
    <definedName name="PATHAR1" localSheetId="13">'[1]Attach-3 (QR)'!#REF!</definedName>
    <definedName name="PATHAR1" localSheetId="9">#REF!</definedName>
    <definedName name="PATHAR1" localSheetId="10">#REF!</definedName>
    <definedName name="PATHAR1">'Attach-3 (QR)'!#REF!</definedName>
    <definedName name="PATHAR2" localSheetId="13">'[1]Attach-3 (QR)'!#REF!</definedName>
    <definedName name="PATHAR2" localSheetId="9">#REF!</definedName>
    <definedName name="PATHAR2" localSheetId="10">#REF!</definedName>
    <definedName name="PATHAR2">'Attach-3 (QR)'!#REF!</definedName>
    <definedName name="PATHAR3" localSheetId="13">'[1]Attach-3 (QR)'!#REF!</definedName>
    <definedName name="PATHAR3" localSheetId="9">#REF!</definedName>
    <definedName name="PATHAR3" localSheetId="10">#REF!</definedName>
    <definedName name="PATHAR3">'Attach-3 (QR)'!#REF!</definedName>
    <definedName name="PATHJV1" localSheetId="13">'[1]Attach-3 (QR)'!#REF!</definedName>
    <definedName name="PATHJV1" localSheetId="23">'Attach-3 (QR)'!#REF!</definedName>
    <definedName name="PATHJV1" localSheetId="2">'[2]Attach-3 (QR)'!#REF!</definedName>
    <definedName name="PATHJV1" localSheetId="7">'[3]Attach-3 (QR)'!#REF!</definedName>
    <definedName name="PATHJV1" localSheetId="9">#REF!</definedName>
    <definedName name="PATHJV1" localSheetId="10">#REF!</definedName>
    <definedName name="PATHJV1" localSheetId="20">'Attach-3 (QR)'!#REF!</definedName>
    <definedName name="PATHJV1">'Attach-3 (QR)'!#REF!</definedName>
    <definedName name="PATHJV11" localSheetId="13">'[1]Attach-3 (QR)'!#REF!</definedName>
    <definedName name="PATHJV11" localSheetId="23">'Attach-3 (QR)'!#REF!</definedName>
    <definedName name="PATHJV11" localSheetId="2">'[2]Attach-3 (QR)'!#REF!</definedName>
    <definedName name="PATHJV11" localSheetId="7">'[3]Attach-3 (QR)'!#REF!</definedName>
    <definedName name="PATHJV11" localSheetId="9">#REF!</definedName>
    <definedName name="PATHJV11" localSheetId="10">#REF!</definedName>
    <definedName name="PATHJV11" localSheetId="20">'Attach-3 (QR)'!#REF!</definedName>
    <definedName name="PATHJV11">'Attach-3 (QR)'!#REF!</definedName>
    <definedName name="PATHJV111" localSheetId="13">'[1]Attach-3 (QR)'!#REF!</definedName>
    <definedName name="PATHJV111" localSheetId="23">'Attach-3 (QR)'!#REF!</definedName>
    <definedName name="PATHJV111" localSheetId="2">'[2]Attach-3 (QR)'!#REF!</definedName>
    <definedName name="PATHJV111" localSheetId="7">'[3]Attach-3 (QR)'!#REF!</definedName>
    <definedName name="PATHJV111" localSheetId="9">#REF!</definedName>
    <definedName name="PATHJV111" localSheetId="10">#REF!</definedName>
    <definedName name="PATHJV111" localSheetId="20">'Attach-3 (QR)'!#REF!</definedName>
    <definedName name="PATHJV111">'Attach-3 (QR)'!#REF!</definedName>
    <definedName name="PATHJV2" localSheetId="13">'[1]Attach-3 (QR)'!#REF!</definedName>
    <definedName name="PATHJV2" localSheetId="23">'Attach-3 (QR)'!#REF!</definedName>
    <definedName name="PATHJV2" localSheetId="2">'[2]Attach-3 (QR)'!#REF!</definedName>
    <definedName name="PATHJV2" localSheetId="7">'[3]Attach-3 (QR)'!#REF!</definedName>
    <definedName name="PATHJV2" localSheetId="9">#REF!</definedName>
    <definedName name="PATHJV2" localSheetId="10">#REF!</definedName>
    <definedName name="PATHJV2" localSheetId="20">'Attach-3 (QR)'!#REF!</definedName>
    <definedName name="PATHJV2">'Attach-3 (QR)'!#REF!</definedName>
    <definedName name="PATHJV22" localSheetId="13">'[1]Attach-3 (QR)'!#REF!</definedName>
    <definedName name="PATHJV22" localSheetId="23">'Attach-3 (QR)'!#REF!</definedName>
    <definedName name="PATHJV22" localSheetId="2">'[2]Attach-3 (QR)'!#REF!</definedName>
    <definedName name="PATHJV22" localSheetId="7">'[3]Attach-3 (QR)'!#REF!</definedName>
    <definedName name="PATHJV22" localSheetId="9">#REF!</definedName>
    <definedName name="PATHJV22" localSheetId="10">#REF!</definedName>
    <definedName name="PATHJV22" localSheetId="20">'Attach-3 (QR)'!#REF!</definedName>
    <definedName name="PATHJV22">'Attach-3 (QR)'!#REF!</definedName>
    <definedName name="PATHJV222" localSheetId="13">'[1]Attach-3 (QR)'!#REF!</definedName>
    <definedName name="PATHJV222" localSheetId="23">'Attach-3 (QR)'!#REF!</definedName>
    <definedName name="PATHJV222" localSheetId="2">'[2]Attach-3 (QR)'!#REF!</definedName>
    <definedName name="PATHJV222" localSheetId="7">'[3]Attach-3 (QR)'!#REF!</definedName>
    <definedName name="PATHJV222" localSheetId="9">#REF!</definedName>
    <definedName name="PATHJV222" localSheetId="10">#REF!</definedName>
    <definedName name="PATHJV222" localSheetId="20">'Attach-3 (QR)'!#REF!</definedName>
    <definedName name="PATHJV222">'Attach-3 (QR)'!#REF!</definedName>
    <definedName name="PATHJV3" localSheetId="13">'[1]Attach-3 (QR)'!#REF!</definedName>
    <definedName name="PATHJV3" localSheetId="23">'Attach-3 (QR)'!#REF!</definedName>
    <definedName name="PATHJV3" localSheetId="2">'[2]Attach-3 (QR)'!#REF!</definedName>
    <definedName name="PATHJV3" localSheetId="7">'[3]Attach-3 (QR)'!#REF!</definedName>
    <definedName name="PATHJV3" localSheetId="9">#REF!</definedName>
    <definedName name="PATHJV3" localSheetId="10">#REF!</definedName>
    <definedName name="PATHJV3" localSheetId="20">'Attach-3 (QR)'!#REF!</definedName>
    <definedName name="PATHJV3">'Attach-3 (QR)'!#REF!</definedName>
    <definedName name="PATHJV33" localSheetId="13">'[1]Attach-3 (QR)'!#REF!</definedName>
    <definedName name="PATHJV33" localSheetId="23">'Attach-3 (QR)'!#REF!</definedName>
    <definedName name="PATHJV33" localSheetId="2">'[2]Attach-3 (QR)'!#REF!</definedName>
    <definedName name="PATHJV33" localSheetId="7">'[3]Attach-3 (QR)'!#REF!</definedName>
    <definedName name="PATHJV33" localSheetId="9">#REF!</definedName>
    <definedName name="PATHJV33" localSheetId="10">#REF!</definedName>
    <definedName name="PATHJV33" localSheetId="20">'Attach-3 (QR)'!#REF!</definedName>
    <definedName name="PATHJV33">'Attach-3 (QR)'!#REF!</definedName>
    <definedName name="PATHJV333" localSheetId="13">'[1]Attach-3 (QR)'!#REF!</definedName>
    <definedName name="PATHJV333" localSheetId="23">'Attach-3 (QR)'!#REF!</definedName>
    <definedName name="PATHJV333" localSheetId="2">'[2]Attach-3 (QR)'!#REF!</definedName>
    <definedName name="PATHJV333" localSheetId="7">'[3]Attach-3 (QR)'!#REF!</definedName>
    <definedName name="PATHJV333" localSheetId="9">#REF!</definedName>
    <definedName name="PATHJV333" localSheetId="10">#REF!</definedName>
    <definedName name="PATHJV333" localSheetId="20">'Attach-3 (QR)'!#REF!</definedName>
    <definedName name="PATHJV333">'Attach-3 (QR)'!#REF!</definedName>
    <definedName name="PATHJVPR1" localSheetId="13">'[1]Attach-3 (QR)'!#REF!</definedName>
    <definedName name="PATHJVPR1" localSheetId="9">#REF!</definedName>
    <definedName name="PATHJVPR1" localSheetId="10">#REF!</definedName>
    <definedName name="PATHJVPR1">'Attach-3 (QR)'!#REF!</definedName>
    <definedName name="PATHJVPR11" localSheetId="13">'[1]Attach-3 (QR)'!#REF!</definedName>
    <definedName name="PATHJVPR11" localSheetId="23">'Attach-3 (QR)'!#REF!</definedName>
    <definedName name="PATHJVPR11" localSheetId="2">'[2]Attach-3 (QR)'!#REF!</definedName>
    <definedName name="PATHJVPR11" localSheetId="7">'[3]Attach-3 (QR)'!#REF!</definedName>
    <definedName name="PATHJVPR11" localSheetId="9">#REF!</definedName>
    <definedName name="PATHJVPR11" localSheetId="10">#REF!</definedName>
    <definedName name="PATHJVPR11" localSheetId="20">'Attach-3 (QR)'!#REF!</definedName>
    <definedName name="PATHJVPR11">'Attach-3 (QR)'!#REF!</definedName>
    <definedName name="PATHJVPR111" localSheetId="13">'[1]Attach-3 (QR)'!#REF!</definedName>
    <definedName name="PATHJVPR111" localSheetId="23">'Attach-3 (QR)'!#REF!</definedName>
    <definedName name="PATHJVPR111" localSheetId="2">'[2]Attach-3 (QR)'!#REF!</definedName>
    <definedName name="PATHJVPR111" localSheetId="7">'[3]Attach-3 (QR)'!#REF!</definedName>
    <definedName name="PATHJVPR111" localSheetId="9">#REF!</definedName>
    <definedName name="PATHJVPR111" localSheetId="10">#REF!</definedName>
    <definedName name="PATHJVPR111" localSheetId="20">'Attach-3 (QR)'!#REF!</definedName>
    <definedName name="PATHJVPR111">'Attach-3 (QR)'!#REF!</definedName>
    <definedName name="PATHJVPR2" localSheetId="13">'[1]Attach-3 (QR)'!#REF!</definedName>
    <definedName name="PATHJVPR2" localSheetId="9">#REF!</definedName>
    <definedName name="PATHJVPR2" localSheetId="10">#REF!</definedName>
    <definedName name="PATHJVPR2">'Attach-3 (QR)'!#REF!</definedName>
    <definedName name="PATHJVPR22" localSheetId="13">'[1]Attach-3 (QR)'!#REF!</definedName>
    <definedName name="PATHJVPR22" localSheetId="23">'Attach-3 (QR)'!#REF!</definedName>
    <definedName name="PATHJVPR22" localSheetId="2">'[2]Attach-3 (QR)'!#REF!</definedName>
    <definedName name="PATHJVPR22" localSheetId="7">'[3]Attach-3 (QR)'!#REF!</definedName>
    <definedName name="PATHJVPR22" localSheetId="9">#REF!</definedName>
    <definedName name="PATHJVPR22" localSheetId="10">#REF!</definedName>
    <definedName name="PATHJVPR22" localSheetId="20">'Attach-3 (QR)'!#REF!</definedName>
    <definedName name="PATHJVPR22">'Attach-3 (QR)'!#REF!</definedName>
    <definedName name="PATHJVPR222" localSheetId="13">'[1]Attach-3 (QR)'!#REF!</definedName>
    <definedName name="PATHJVPR222" localSheetId="23">'Attach-3 (QR)'!#REF!</definedName>
    <definedName name="PATHJVPR222" localSheetId="2">'[2]Attach-3 (QR)'!#REF!</definedName>
    <definedName name="PATHJVPR222" localSheetId="7">'[3]Attach-3 (QR)'!#REF!</definedName>
    <definedName name="PATHJVPR222" localSheetId="9">#REF!</definedName>
    <definedName name="PATHJVPR222" localSheetId="10">#REF!</definedName>
    <definedName name="PATHJVPR222" localSheetId="20">'Attach-3 (QR)'!#REF!</definedName>
    <definedName name="PATHJVPR222">'Attach-3 (QR)'!#REF!</definedName>
    <definedName name="PATHLA1" localSheetId="13">'[1]Attach-3 (QR)'!#REF!</definedName>
    <definedName name="PATHLA1" localSheetId="23">'Attach-3 (QR)'!#REF!</definedName>
    <definedName name="PATHLA1" localSheetId="2">'[2]Attach-3 (QR)'!#REF!</definedName>
    <definedName name="PATHLA1" localSheetId="7">'[3]Attach-3 (QR)'!#REF!</definedName>
    <definedName name="PATHLA1" localSheetId="9">#REF!</definedName>
    <definedName name="PATHLA1" localSheetId="10">#REF!</definedName>
    <definedName name="PATHLA1" localSheetId="20">'Attach-3 (QR)'!#REF!</definedName>
    <definedName name="PATHLA1">'Attach-3 (QR)'!#REF!</definedName>
    <definedName name="PATHLA2" localSheetId="13">'[1]Attach-3 (QR)'!#REF!</definedName>
    <definedName name="PATHLA2" localSheetId="23">'Attach-3 (QR)'!#REF!</definedName>
    <definedName name="PATHLA2" localSheetId="2">'[2]Attach-3 (QR)'!#REF!</definedName>
    <definedName name="PATHLA2" localSheetId="7">'[3]Attach-3 (QR)'!#REF!</definedName>
    <definedName name="PATHLA2" localSheetId="9">#REF!</definedName>
    <definedName name="PATHLA2" localSheetId="10">#REF!</definedName>
    <definedName name="PATHLA2" localSheetId="20">'Attach-3 (QR)'!#REF!</definedName>
    <definedName name="PATHLA2">'Attach-3 (QR)'!#REF!</definedName>
    <definedName name="PATHLA3" localSheetId="13">'[1]Attach-3 (QR)'!#REF!</definedName>
    <definedName name="PATHLA3" localSheetId="23">'Attach-3 (QR)'!#REF!</definedName>
    <definedName name="PATHLA3" localSheetId="2">'[2]Attach-3 (QR)'!#REF!</definedName>
    <definedName name="PATHLA3" localSheetId="7">'[3]Attach-3 (QR)'!#REF!</definedName>
    <definedName name="PATHLA3" localSheetId="9">#REF!</definedName>
    <definedName name="PATHLA3" localSheetId="10">#REF!</definedName>
    <definedName name="PATHLA3" localSheetId="20">'Attach-3 (QR)'!#REF!</definedName>
    <definedName name="PATHLA3">'Attach-3 (QR)'!#REF!</definedName>
    <definedName name="PATHLP1" localSheetId="13">'[1]Attach-3 (QR)'!#REF!</definedName>
    <definedName name="PATHLP1" localSheetId="9">#REF!</definedName>
    <definedName name="PATHLP1" localSheetId="10">#REF!</definedName>
    <definedName name="PATHLP1">'Attach-3 (QR)'!#REF!</definedName>
    <definedName name="PATHLP2" localSheetId="13">'[1]Attach-3 (QR)'!#REF!</definedName>
    <definedName name="PATHLP2" localSheetId="23">'Attach-3 (QR)'!#REF!</definedName>
    <definedName name="PATHLP2" localSheetId="2">'[2]Attach-3 (QR)'!#REF!</definedName>
    <definedName name="PATHLP2" localSheetId="7">'[3]Attach-3 (QR)'!#REF!</definedName>
    <definedName name="PATHLP2" localSheetId="9">#REF!</definedName>
    <definedName name="PATHLP2" localSheetId="10">#REF!</definedName>
    <definedName name="PATHLP2" localSheetId="20">'Attach-3 (QR)'!#REF!</definedName>
    <definedName name="PATHLP2">'Attach-3 (QR)'!#REF!</definedName>
    <definedName name="PATHLP3" localSheetId="13">'[1]Attach-3 (QR)'!#REF!</definedName>
    <definedName name="PATHLP3" localSheetId="23">'Attach-3 (QR)'!#REF!</definedName>
    <definedName name="PATHLP3" localSheetId="2">'[2]Attach-3 (QR)'!#REF!</definedName>
    <definedName name="PATHLP3" localSheetId="7">'[3]Attach-3 (QR)'!#REF!</definedName>
    <definedName name="PATHLP3" localSheetId="9">#REF!</definedName>
    <definedName name="PATHLP3" localSheetId="10">#REF!</definedName>
    <definedName name="PATHLP3" localSheetId="20">'Attach-3 (QR)'!#REF!</definedName>
    <definedName name="PATHLP3">'Attach-3 (QR)'!#REF!</definedName>
    <definedName name="PATHPR1" localSheetId="13">'[1]Attach-3 (QR)'!#REF!</definedName>
    <definedName name="PATHPR1" localSheetId="9">#REF!</definedName>
    <definedName name="PATHPR1" localSheetId="10">#REF!</definedName>
    <definedName name="PATHPR1">'Attach-3 (QR)'!#REF!</definedName>
    <definedName name="PATHPR2" localSheetId="13">'[1]Attach-3 (QR)'!#REF!</definedName>
    <definedName name="PATHPR2" localSheetId="23">'Attach-3 (QR)'!#REF!</definedName>
    <definedName name="PATHPR2" localSheetId="2">'[2]Attach-3 (QR)'!#REF!</definedName>
    <definedName name="PATHPR2" localSheetId="7">'[3]Attach-3 (QR)'!#REF!</definedName>
    <definedName name="PATHPR2" localSheetId="9">#REF!</definedName>
    <definedName name="PATHPR2" localSheetId="10">#REF!</definedName>
    <definedName name="PATHPR2" localSheetId="20">'Attach-3 (QR)'!#REF!</definedName>
    <definedName name="PATHPR2">'Attach-3 (QR)'!#REF!</definedName>
    <definedName name="_xlnm.Print_Area" localSheetId="11">'Attach 10'!$A$1:$F$34</definedName>
    <definedName name="_xlnm.Print_Area" localSheetId="12">'Attach 11'!$A$1:$E$70</definedName>
    <definedName name="_xlnm.Print_Area" localSheetId="13">'Attach 12'!$A$1:$F$92</definedName>
    <definedName name="_xlnm.Print_Area" localSheetId="14">'Attach 13'!$A$1:$E$21</definedName>
    <definedName name="_xlnm.Print_Area" localSheetId="15">'Attach 14'!$A$1:$E$25</definedName>
    <definedName name="_xlnm.Print_Area" localSheetId="16">'Attach 14 IP'!$A$8:$I$224</definedName>
    <definedName name="_xlnm.Print_Area" localSheetId="17">'Attach 15'!$A$1:$E$92</definedName>
    <definedName name="_xlnm.Print_Area" localSheetId="18">'Attach 16'!$A$1:$L$84</definedName>
    <definedName name="_xlnm.Print_Area" localSheetId="19">'Attach 17'!$A$1:$J$24</definedName>
    <definedName name="_xlnm.Print_Area" localSheetId="21">'Attach 19'!$A$1:$J$27</definedName>
    <definedName name="_xlnm.Print_Area" localSheetId="22">'Attach 23-A'!$A$1:$J$23</definedName>
    <definedName name="_xlnm.Print_Area" localSheetId="23">'Attach 23-B'!$A$1:$J$28</definedName>
    <definedName name="_xlnm.Print_Area" localSheetId="2">'Attach 3(JV)'!$A$1:$E$25</definedName>
    <definedName name="_xlnm.Print_Area" localSheetId="4">'Attach 4'!$A$1:$G$22</definedName>
    <definedName name="_xlnm.Print_Area" localSheetId="5">'Attach 4 (A)'!$A$1:$E$59</definedName>
    <definedName name="_xlnm.Print_Area" localSheetId="6">'Attach 5'!$A$1:$E$71</definedName>
    <definedName name="_xlnm.Print_Area" localSheetId="7">'Attach 5A'!$A$1:$F$71</definedName>
    <definedName name="_xlnm.Print_Area" localSheetId="8">'Attach 6'!$A$1:$E$51</definedName>
    <definedName name="_xlnm.Print_Area" localSheetId="9">'Attach 7'!$A$1:$E$28</definedName>
    <definedName name="_xlnm.Print_Area" localSheetId="10">'Attach 9'!$A$1:$F$44</definedName>
    <definedName name="_xlnm.Print_Area" localSheetId="20">'Attach. 18'!$A$8:$I$148</definedName>
    <definedName name="_xlnm.Print_Area" localSheetId="3">'Attach-3 (QR)'!$A$1:$I$722</definedName>
    <definedName name="_xlnm.Print_Area" localSheetId="24">'Bid Form 1st Env.'!$A$23:$AN$146</definedName>
    <definedName name="_xlnm.Print_Area" localSheetId="0">Cover!$A$1:$F$20</definedName>
    <definedName name="_xlnm.Print_Area" localSheetId="1">'Name of Bidder'!$B$1:$C$36</definedName>
    <definedName name="_xlnm.Print_Titles" localSheetId="10">'Attach 9'!$18:$18</definedName>
    <definedName name="printedname" localSheetId="13">#REF!</definedName>
    <definedName name="printedname" localSheetId="23">#REF!</definedName>
    <definedName name="printedname" localSheetId="7">#REF!</definedName>
    <definedName name="printedname" localSheetId="9">#REF!</definedName>
    <definedName name="printedname" localSheetId="20">#REF!</definedName>
    <definedName name="printedname">#REF!</definedName>
    <definedName name="qw">#REF!</definedName>
    <definedName name="rao">#REF!</definedName>
    <definedName name="_xlnm.Recorder" localSheetId="13">#REF!</definedName>
    <definedName name="_xlnm.Recorder" localSheetId="23">#REF!</definedName>
    <definedName name="_xlnm.Recorder" localSheetId="7">#REF!</definedName>
    <definedName name="_xlnm.Recorder" localSheetId="20">#REF!</definedName>
    <definedName name="_xlnm.Recorder" localSheetId="3">#REF!</definedName>
    <definedName name="_xlnm.Recorder" localSheetId="24">#REF!</definedName>
    <definedName name="_xlnm.Recorder" localSheetId="1">#REF!</definedName>
    <definedName name="_xlnm.Recorder">#REF!</definedName>
    <definedName name="sss">'[6]Attach-3 (QR)'!#REF!</definedName>
    <definedName name="TEST" localSheetId="13">#REF!</definedName>
    <definedName name="TEST" localSheetId="23">#REF!</definedName>
    <definedName name="TEST" localSheetId="7">#REF!</definedName>
    <definedName name="TEST" localSheetId="20">#REF!</definedName>
    <definedName name="TEST" localSheetId="3">#REF!</definedName>
    <definedName name="TEST" localSheetId="24">#REF!</definedName>
    <definedName name="TEST" localSheetId="1">#REF!</definedName>
    <definedName name="TEST">#REF!</definedName>
    <definedName name="TO">#REF!</definedName>
    <definedName name="ttt" localSheetId="13">#REF!</definedName>
    <definedName name="ttt" localSheetId="23">#REF!</definedName>
    <definedName name="ttt" localSheetId="2">#REF!</definedName>
    <definedName name="ttt" localSheetId="7">#REF!</definedName>
    <definedName name="ttt" localSheetId="20">#REF!</definedName>
    <definedName name="ttt">#REF!</definedName>
    <definedName name="typeofbidder" localSheetId="13">#REF!</definedName>
    <definedName name="typeofbidder" localSheetId="23">#REF!</definedName>
    <definedName name="typeofbidder" localSheetId="7">#REF!</definedName>
    <definedName name="typeofbidder" localSheetId="20">#REF!</definedName>
    <definedName name="typeofbidder">#REF!</definedName>
    <definedName name="uuu" localSheetId="13">#REF!</definedName>
    <definedName name="uuu" localSheetId="23">#REF!</definedName>
    <definedName name="uuu" localSheetId="2">#REF!</definedName>
    <definedName name="uuu" localSheetId="7">#REF!</definedName>
    <definedName name="uuu" localSheetId="20">#REF!</definedName>
    <definedName name="uuu">#REF!</definedName>
    <definedName name="yyy" localSheetId="13">#REF!</definedName>
    <definedName name="yyy" localSheetId="23">#REF!</definedName>
    <definedName name="yyy" localSheetId="2">#REF!</definedName>
    <definedName name="yyy" localSheetId="7">#REF!</definedName>
    <definedName name="yyy" localSheetId="20">#REF!</definedName>
    <definedName name="yyy">#REF!</definedName>
    <definedName name="Z_05855B4F_D61E_4C97_B759_B2F96767F6F8_.wvu.PrintArea" localSheetId="9" hidden="1">'Attach 7'!$A$1:$E$28</definedName>
    <definedName name="Z_0FC51CD5_DCF7_4595_9A9F_DDC9120F829F_.wvu.Cols" localSheetId="12" hidden="1">'Attach 11'!$F:$F</definedName>
    <definedName name="Z_0FC51CD5_DCF7_4595_9A9F_DDC9120F829F_.wvu.Cols" localSheetId="13" hidden="1">'Attach 12'!$G:$I</definedName>
    <definedName name="Z_0FC51CD5_DCF7_4595_9A9F_DDC9120F829F_.wvu.Cols" localSheetId="16" hidden="1">'Attach 14 IP'!$K:$P</definedName>
    <definedName name="Z_0FC51CD5_DCF7_4595_9A9F_DDC9120F829F_.wvu.Cols" localSheetId="17" hidden="1">'Attach 15'!$H:$H,'Attach 15'!$L:$N</definedName>
    <definedName name="Z_0FC51CD5_DCF7_4595_9A9F_DDC9120F829F_.wvu.Cols" localSheetId="18" hidden="1">'Attach 16'!$N:$N</definedName>
    <definedName name="Z_0FC51CD5_DCF7_4595_9A9F_DDC9120F829F_.wvu.Cols" localSheetId="4" hidden="1">'Attach 4'!$H:$I</definedName>
    <definedName name="Z_0FC51CD5_DCF7_4595_9A9F_DDC9120F829F_.wvu.Cols" localSheetId="5" hidden="1">'Attach 4 (A)'!$F:$F</definedName>
    <definedName name="Z_0FC51CD5_DCF7_4595_9A9F_DDC9120F829F_.wvu.Cols" localSheetId="6" hidden="1">'Attach 5'!$F:$F</definedName>
    <definedName name="Z_0FC51CD5_DCF7_4595_9A9F_DDC9120F829F_.wvu.Cols" localSheetId="7" hidden="1">'Attach 5A'!$F:$F,'Attach 5A'!$I:$I</definedName>
    <definedName name="Z_0FC51CD5_DCF7_4595_9A9F_DDC9120F829F_.wvu.Cols" localSheetId="8" hidden="1">'Attach 6'!$F:$F</definedName>
    <definedName name="Z_0FC51CD5_DCF7_4595_9A9F_DDC9120F829F_.wvu.Cols" localSheetId="10" hidden="1">'Attach 9'!$H:$H</definedName>
    <definedName name="Z_0FC51CD5_DCF7_4595_9A9F_DDC9120F829F_.wvu.Cols" localSheetId="20" hidden="1">'Attach. 18'!$K:$Q</definedName>
    <definedName name="Z_0FC51CD5_DCF7_4595_9A9F_DDC9120F829F_.wvu.Cols" localSheetId="3" hidden="1">'Attach-3 (QR)'!$M:$Q</definedName>
    <definedName name="Z_0FC51CD5_DCF7_4595_9A9F_DDC9120F829F_.wvu.Cols" localSheetId="24" hidden="1">'Bid Form 1st Env.'!$G:$AN,'Bid Form 1st Env.'!$AS:$AW</definedName>
    <definedName name="Z_0FC51CD5_DCF7_4595_9A9F_DDC9120F829F_.wvu.Cols" localSheetId="1" hidden="1">'Name of Bidder'!$A:$A,'Name of Bidder'!$E:$I</definedName>
    <definedName name="Z_0FC51CD5_DCF7_4595_9A9F_DDC9120F829F_.wvu.Cols" localSheetId="25" hidden="1">'N-W (Cr.)'!$C:$C,'N-W (Cr.)'!$F:$U</definedName>
    <definedName name="Z_0FC51CD5_DCF7_4595_9A9F_DDC9120F829F_.wvu.Cols" localSheetId="26" hidden="1">'N-W(cr.)-2'!$C:$C,'N-W(cr.)-2'!$F:$U</definedName>
    <definedName name="Z_0FC51CD5_DCF7_4595_9A9F_DDC9120F829F_.wvu.PrintArea" localSheetId="11" hidden="1">'Attach 10'!$A$1:$F$34</definedName>
    <definedName name="Z_0FC51CD5_DCF7_4595_9A9F_DDC9120F829F_.wvu.PrintArea" localSheetId="12" hidden="1">'Attach 11'!$A$1:$E$70</definedName>
    <definedName name="Z_0FC51CD5_DCF7_4595_9A9F_DDC9120F829F_.wvu.PrintArea" localSheetId="13" hidden="1">'Attach 12'!$A$1:$F$92</definedName>
    <definedName name="Z_0FC51CD5_DCF7_4595_9A9F_DDC9120F829F_.wvu.PrintArea" localSheetId="14" hidden="1">'Attach 13'!$A$1:$E$21</definedName>
    <definedName name="Z_0FC51CD5_DCF7_4595_9A9F_DDC9120F829F_.wvu.PrintArea" localSheetId="15" hidden="1">'Attach 14'!$A$1:$E$25</definedName>
    <definedName name="Z_0FC51CD5_DCF7_4595_9A9F_DDC9120F829F_.wvu.PrintArea" localSheetId="16" hidden="1">'Attach 14 IP'!$A$8:$I$224</definedName>
    <definedName name="Z_0FC51CD5_DCF7_4595_9A9F_DDC9120F829F_.wvu.PrintArea" localSheetId="17" hidden="1">'Attach 15'!$A$1:$E$92</definedName>
    <definedName name="Z_0FC51CD5_DCF7_4595_9A9F_DDC9120F829F_.wvu.PrintArea" localSheetId="18" hidden="1">'Attach 16'!$A$1:$L$84</definedName>
    <definedName name="Z_0FC51CD5_DCF7_4595_9A9F_DDC9120F829F_.wvu.PrintArea" localSheetId="19" hidden="1">'Attach 17'!$A$1:$J$24</definedName>
    <definedName name="Z_0FC51CD5_DCF7_4595_9A9F_DDC9120F829F_.wvu.PrintArea" localSheetId="21" hidden="1">'Attach 19'!$A$1:$J$27</definedName>
    <definedName name="Z_0FC51CD5_DCF7_4595_9A9F_DDC9120F829F_.wvu.PrintArea" localSheetId="22" hidden="1">'Attach 23-A'!$A$1:$J$23</definedName>
    <definedName name="Z_0FC51CD5_DCF7_4595_9A9F_DDC9120F829F_.wvu.PrintArea" localSheetId="23" hidden="1">'Attach 23-B'!$A$1:$J$28</definedName>
    <definedName name="Z_0FC51CD5_DCF7_4595_9A9F_DDC9120F829F_.wvu.PrintArea" localSheetId="2" hidden="1">'Attach 3(JV)'!$A$1:$E$25</definedName>
    <definedName name="Z_0FC51CD5_DCF7_4595_9A9F_DDC9120F829F_.wvu.PrintArea" localSheetId="4" hidden="1">'Attach 4'!$A$1:$G$22</definedName>
    <definedName name="Z_0FC51CD5_DCF7_4595_9A9F_DDC9120F829F_.wvu.PrintArea" localSheetId="5" hidden="1">'Attach 4 (A)'!$A$1:$E$59</definedName>
    <definedName name="Z_0FC51CD5_DCF7_4595_9A9F_DDC9120F829F_.wvu.PrintArea" localSheetId="6" hidden="1">'Attach 5'!$A$1:$E$71</definedName>
    <definedName name="Z_0FC51CD5_DCF7_4595_9A9F_DDC9120F829F_.wvu.PrintArea" localSheetId="7" hidden="1">'Attach 5A'!$A$1:$F$71</definedName>
    <definedName name="Z_0FC51CD5_DCF7_4595_9A9F_DDC9120F829F_.wvu.PrintArea" localSheetId="8" hidden="1">'Attach 6'!$A$1:$E$51</definedName>
    <definedName name="Z_0FC51CD5_DCF7_4595_9A9F_DDC9120F829F_.wvu.PrintArea" localSheetId="9" hidden="1">'Attach 7'!$A$1:$E$28</definedName>
    <definedName name="Z_0FC51CD5_DCF7_4595_9A9F_DDC9120F829F_.wvu.PrintArea" localSheetId="10" hidden="1">'Attach 9'!$A$1:$F$44</definedName>
    <definedName name="Z_0FC51CD5_DCF7_4595_9A9F_DDC9120F829F_.wvu.PrintArea" localSheetId="20" hidden="1">'Attach. 18'!$A$8:$I$148</definedName>
    <definedName name="Z_0FC51CD5_DCF7_4595_9A9F_DDC9120F829F_.wvu.PrintArea" localSheetId="3" hidden="1">'Attach-3 (QR)'!$A$1:$I$722</definedName>
    <definedName name="Z_0FC51CD5_DCF7_4595_9A9F_DDC9120F829F_.wvu.PrintArea" localSheetId="24" hidden="1">'Bid Form 1st Env.'!$A$23:$AN$154</definedName>
    <definedName name="Z_0FC51CD5_DCF7_4595_9A9F_DDC9120F829F_.wvu.PrintArea" localSheetId="0" hidden="1">Cover!$A$1:$F$20</definedName>
    <definedName name="Z_0FC51CD5_DCF7_4595_9A9F_DDC9120F829F_.wvu.PrintArea" localSheetId="1" hidden="1">'Name of Bidder'!$B$1:$C$36</definedName>
    <definedName name="Z_0FC51CD5_DCF7_4595_9A9F_DDC9120F829F_.wvu.PrintTitles" localSheetId="10" hidden="1">'Attach 9'!$18:$18</definedName>
    <definedName name="Z_0FC51CD5_DCF7_4595_9A9F_DDC9120F829F_.wvu.Rows" localSheetId="11" hidden="1">'Attach 10'!$15:$25,'Attach 10'!$29:$32</definedName>
    <definedName name="Z_0FC51CD5_DCF7_4595_9A9F_DDC9120F829F_.wvu.Rows" localSheetId="13" hidden="1">'Attach 12'!$19:$88</definedName>
    <definedName name="Z_0FC51CD5_DCF7_4595_9A9F_DDC9120F829F_.wvu.Rows" localSheetId="16" hidden="1">'Attach 14 IP'!$44:$46</definedName>
    <definedName name="Z_0FC51CD5_DCF7_4595_9A9F_DDC9120F829F_.wvu.Rows" localSheetId="17" hidden="1">'Attach 15'!$16:$16</definedName>
    <definedName name="Z_0FC51CD5_DCF7_4595_9A9F_DDC9120F829F_.wvu.Rows" localSheetId="4" hidden="1">'Attach 4'!$26:$26</definedName>
    <definedName name="Z_0FC51CD5_DCF7_4595_9A9F_DDC9120F829F_.wvu.Rows" localSheetId="6" hidden="1">'Attach 5'!$23:$28</definedName>
    <definedName name="Z_0FC51CD5_DCF7_4595_9A9F_DDC9120F829F_.wvu.Rows" localSheetId="7" hidden="1">'Attach 5A'!$23:$28</definedName>
    <definedName name="Z_0FC51CD5_DCF7_4595_9A9F_DDC9120F829F_.wvu.Rows" localSheetId="20" hidden="1">'Attach. 18'!$43:$45</definedName>
    <definedName name="Z_0FC51CD5_DCF7_4595_9A9F_DDC9120F829F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0FC51CD5_DCF7_4595_9A9F_DDC9120F829F_.wvu.Rows" localSheetId="24" hidden="1">'Bid Form 1st Env.'!$21:$22,'Bid Form 1st Env.'!$81:$82,'Bid Form 1st Env.'!$90:$90,'Bid Form 1st Env.'!$92:$93,'Bid Form 1st Env.'!$98:$98,'Bid Form 1st Env.'!$100:$100,'Bid Form 1st Env.'!$118:$118,'Bid Form 1st Env.'!$150:$150</definedName>
    <definedName name="Z_0FC51CD5_DCF7_4595_9A9F_DDC9120F829F_.wvu.Rows" localSheetId="0" hidden="1">Cover!$9:$9</definedName>
    <definedName name="Z_0FC51CD5_DCF7_4595_9A9F_DDC9120F829F_.wvu.Rows" localSheetId="1" hidden="1">'Name of Bidder'!$27:$30</definedName>
    <definedName name="Z_0FC51CD5_DCF7_4595_9A9F_DDC9120F829F_.wvu.Rows" localSheetId="25" hidden="1">'N-W (Cr.)'!$1:$119</definedName>
    <definedName name="Z_0FC51CD5_DCF7_4595_9A9F_DDC9120F829F_.wvu.Rows" localSheetId="26" hidden="1">'N-W(cr.)-2'!$1:$119</definedName>
    <definedName name="Z_10C5F276_B641_4058_B015_CD9DBF21498B_.wvu.Cols" localSheetId="12" hidden="1">'Attach 11'!$F:$F</definedName>
    <definedName name="Z_10C5F276_B641_4058_B015_CD9DBF21498B_.wvu.Cols" localSheetId="13" hidden="1">'Attach 12'!$G:$G,'Attach 12'!$I:$I</definedName>
    <definedName name="Z_10C5F276_B641_4058_B015_CD9DBF21498B_.wvu.Cols" localSheetId="16" hidden="1">'Attach 14 IP'!$K:$P</definedName>
    <definedName name="Z_10C5F276_B641_4058_B015_CD9DBF21498B_.wvu.Cols" localSheetId="18" hidden="1">'Attach 16'!$N:$N</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20" hidden="1">'Attach. 18'!$K:$Q</definedName>
    <definedName name="Z_10C5F276_B641_4058_B015_CD9DBF21498B_.wvu.Cols" localSheetId="3" hidden="1">'Attach-3 (QR)'!$N:$P</definedName>
    <definedName name="Z_10C5F276_B641_4058_B015_CD9DBF21498B_.wvu.Cols" localSheetId="24" hidden="1">'Bid Form 1st Env.'!$G:$H,'Bid Form 1st Env.'!$J:$BF</definedName>
    <definedName name="Z_10C5F276_B641_4058_B015_CD9DBF21498B_.wvu.Cols" localSheetId="1" hidden="1">'Name of Bidder'!$A:$A,'Name of Bidder'!$D:$I</definedName>
    <definedName name="Z_10C5F276_B641_4058_B015_CD9DBF21498B_.wvu.Cols" localSheetId="25" hidden="1">'N-W (Cr.)'!$C:$C,'N-W (Cr.)'!$F:$U</definedName>
    <definedName name="Z_10C5F276_B641_4058_B015_CD9DBF21498B_.wvu.PrintArea" localSheetId="11" hidden="1">'Attach 10'!$A$1:$F$34</definedName>
    <definedName name="Z_10C5F276_B641_4058_B015_CD9DBF21498B_.wvu.PrintArea" localSheetId="12" hidden="1">'Attach 11'!$A$1:$E$70</definedName>
    <definedName name="Z_10C5F276_B641_4058_B015_CD9DBF21498B_.wvu.PrintArea" localSheetId="13" hidden="1">'Attach 12'!$A$1:$F$87</definedName>
    <definedName name="Z_10C5F276_B641_4058_B015_CD9DBF21498B_.wvu.PrintArea" localSheetId="14" hidden="1">'Attach 13'!$A$1:$E$21</definedName>
    <definedName name="Z_10C5F276_B641_4058_B015_CD9DBF21498B_.wvu.PrintArea" localSheetId="15" hidden="1">'Attach 14'!$A$1:$E$25</definedName>
    <definedName name="Z_10C5F276_B641_4058_B015_CD9DBF21498B_.wvu.PrintArea" localSheetId="16" hidden="1">'Attach 14 IP'!$A$8:$I$223</definedName>
    <definedName name="Z_10C5F276_B641_4058_B015_CD9DBF21498B_.wvu.PrintArea" localSheetId="18" hidden="1">'Attach 16'!$A$1:$L$84</definedName>
    <definedName name="Z_10C5F276_B641_4058_B015_CD9DBF21498B_.wvu.PrintArea" localSheetId="19" hidden="1">'Attach 17'!$A$1:$J$24</definedName>
    <definedName name="Z_10C5F276_B641_4058_B015_CD9DBF21498B_.wvu.PrintArea" localSheetId="21" hidden="1">'Attach 19'!$A$1:$J$27</definedName>
    <definedName name="Z_10C5F276_B641_4058_B015_CD9DBF21498B_.wvu.PrintArea" localSheetId="22" hidden="1">'Attach 23-A'!$A$1:$J$23</definedName>
    <definedName name="Z_10C5F276_B641_4058_B015_CD9DBF21498B_.wvu.PrintArea" localSheetId="23"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20" hidden="1">'Attach. 18'!$A$8:$I$148</definedName>
    <definedName name="Z_10C5F276_B641_4058_B015_CD9DBF21498B_.wvu.PrintArea" localSheetId="3" hidden="1">'Attach-3 (QR)'!$A$1:$I$722</definedName>
    <definedName name="Z_10C5F276_B641_4058_B015_CD9DBF21498B_.wvu.PrintArea" localSheetId="24" hidden="1">'Bid Form 1st Env.'!$A$24:$F$154</definedName>
    <definedName name="Z_10C5F276_B641_4058_B015_CD9DBF21498B_.wvu.PrintArea" localSheetId="0" hidden="1">Cover!$A$1:$F$20</definedName>
    <definedName name="Z_10C5F276_B641_4058_B015_CD9DBF21498B_.wvu.PrintArea" localSheetId="1" hidden="1">'Name of Bidder'!$B$1:$C$36</definedName>
    <definedName name="Z_10C5F276_B641_4058_B015_CD9DBF21498B_.wvu.Rows" localSheetId="11" hidden="1">'Attach 10'!$15:$25</definedName>
    <definedName name="Z_10C5F276_B641_4058_B015_CD9DBF21498B_.wvu.Rows" localSheetId="13" hidden="1">'Attach 12'!$28:$49,'Attach 12'!$62:$69,'Attach 12'!#REF!,'Attach 12'!#REF!,'Attach 12'!#REF!,'Attach 12'!#REF!,'Attach 12'!#REF!,'Attach 12'!$86:$86,'Attach 12'!#REF!,'Attach 12'!#REF!,'Attach 12'!$89:$176</definedName>
    <definedName name="Z_10C5F276_B641_4058_B015_CD9DBF21498B_.wvu.Rows" localSheetId="16" hidden="1">'Attach 14 IP'!$44:$46</definedName>
    <definedName name="Z_10C5F276_B641_4058_B015_CD9DBF21498B_.wvu.Rows" localSheetId="18" hidden="1">'Attach 16'!$52:$58</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20" hidden="1">'Attach. 18'!$43:$45</definedName>
    <definedName name="Z_10C5F276_B641_4058_B015_CD9DBF21498B_.wvu.Rows" localSheetId="3" hidden="1">'Attach-3 (QR)'!#REF!,'Attach-3 (QR)'!#REF!,'Attach-3 (QR)'!#REF!,'Attach-3 (QR)'!#REF!,'Attach-3 (QR)'!#REF!,'Attach-3 (QR)'!#REF!,'Attach-3 (QR)'!#REF!,'Attach-3 (QR)'!#REF!,'Attach-3 (QR)'!#REF!,'Attach-3 (QR)'!#REF!,'Attach-3 (QR)'!#REF!</definedName>
    <definedName name="Z_10C5F276_B641_4058_B015_CD9DBF21498B_.wvu.Rows" localSheetId="24" hidden="1">'Bid Form 1st Env.'!$100:$100,'Bid Form 1st Env.'!#REF!</definedName>
    <definedName name="Z_10C5F276_B641_4058_B015_CD9DBF21498B_.wvu.Rows" localSheetId="0" hidden="1">Cover!$9:$9</definedName>
    <definedName name="Z_10C5F276_B641_4058_B015_CD9DBF21498B_.wvu.Rows" localSheetId="1" hidden="1">'Name of Bidder'!$27:$30</definedName>
    <definedName name="Z_10C5F276_B641_4058_B015_CD9DBF21498B_.wvu.Rows" localSheetId="25" hidden="1">'N-W (Cr.)'!$1:$119</definedName>
    <definedName name="Z_1586E746_E770_4DE8_8EE8_42BC4CF5206B_.wvu.Cols" localSheetId="12" hidden="1">'Attach 11'!$F:$F</definedName>
    <definedName name="Z_1586E746_E770_4DE8_8EE8_42BC4CF5206B_.wvu.Cols" localSheetId="16" hidden="1">'Attach 14 IP'!$K:$P</definedName>
    <definedName name="Z_1586E746_E770_4DE8_8EE8_42BC4CF5206B_.wvu.Cols" localSheetId="18"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20" hidden="1">'Attach. 18'!$K:$P</definedName>
    <definedName name="Z_1586E746_E770_4DE8_8EE8_42BC4CF5206B_.wvu.Cols" localSheetId="3" hidden="1">'Attach-3 (QR)'!$L:$N</definedName>
    <definedName name="Z_1586E746_E770_4DE8_8EE8_42BC4CF5206B_.wvu.Cols" localSheetId="24" hidden="1">'Bid Form 1st Env.'!$G:$BM</definedName>
    <definedName name="Z_1586E746_E770_4DE8_8EE8_42BC4CF5206B_.wvu.Cols" localSheetId="1" hidden="1">'Name of Bidder'!$A:$A,'Name of Bidder'!$E:$H</definedName>
    <definedName name="Z_1586E746_E770_4DE8_8EE8_42BC4CF5206B_.wvu.Cols" localSheetId="25" hidden="1">'N-W (Cr.)'!$C:$C,'N-W (Cr.)'!$F:$U</definedName>
    <definedName name="Z_1586E746_E770_4DE8_8EE8_42BC4CF5206B_.wvu.PrintArea" localSheetId="11" hidden="1">'Attach 10'!$A$1:$E$34</definedName>
    <definedName name="Z_1586E746_E770_4DE8_8EE8_42BC4CF5206B_.wvu.PrintArea" localSheetId="12" hidden="1">'Attach 11'!$A$1:$E$71</definedName>
    <definedName name="Z_1586E746_E770_4DE8_8EE8_42BC4CF5206B_.wvu.PrintArea" localSheetId="14" hidden="1">'Attach 13'!$A$1:$E$23</definedName>
    <definedName name="Z_1586E746_E770_4DE8_8EE8_42BC4CF5206B_.wvu.PrintArea" localSheetId="15" hidden="1">'Attach 14'!$A$1:$E$27</definedName>
    <definedName name="Z_1586E746_E770_4DE8_8EE8_42BC4CF5206B_.wvu.PrintArea" localSheetId="16" hidden="1">'Attach 14 IP'!$A$8:$I$223</definedName>
    <definedName name="Z_1586E746_E770_4DE8_8EE8_42BC4CF5206B_.wvu.PrintArea" localSheetId="18" hidden="1">'Attach 16'!$A$1:$L$86</definedName>
    <definedName name="Z_1586E746_E770_4DE8_8EE8_42BC4CF5206B_.wvu.PrintArea" localSheetId="19" hidden="1">'Attach 17'!$A$1:$J$24</definedName>
    <definedName name="Z_1586E746_E770_4DE8_8EE8_42BC4CF5206B_.wvu.PrintArea" localSheetId="21" hidden="1">'Attach 19'!$A$1:$J$27</definedName>
    <definedName name="Z_1586E746_E770_4DE8_8EE8_42BC4CF5206B_.wvu.PrintArea" localSheetId="23"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9'!$A$1:$F$44</definedName>
    <definedName name="Z_1586E746_E770_4DE8_8EE8_42BC4CF5206B_.wvu.PrintArea" localSheetId="20" hidden="1">'Attach. 18'!$A$8:$I$148</definedName>
    <definedName name="Z_1586E746_E770_4DE8_8EE8_42BC4CF5206B_.wvu.PrintArea" localSheetId="3" hidden="1">'Attach-3 (QR)'!$A$1:$I$722</definedName>
    <definedName name="Z_1586E746_E770_4DE8_8EE8_42BC4CF5206B_.wvu.PrintArea" localSheetId="24" hidden="1">'Bid Form 1st Env.'!$A$24:$F$154</definedName>
    <definedName name="Z_1586E746_E770_4DE8_8EE8_42BC4CF5206B_.wvu.PrintArea" localSheetId="0" hidden="1">Cover!$A$1:$F$20</definedName>
    <definedName name="Z_1586E746_E770_4DE8_8EE8_42BC4CF5206B_.wvu.PrintArea" localSheetId="1" hidden="1">'Name of Bidder'!$B$1:$C$36</definedName>
    <definedName name="Z_1586E746_E770_4DE8_8EE8_42BC4CF5206B_.wvu.PrintTitles" localSheetId="10" hidden="1">'Attach 9'!$18:$18</definedName>
    <definedName name="Z_1586E746_E770_4DE8_8EE8_42BC4CF5206B_.wvu.Rows" localSheetId="16" hidden="1">'Attach 14 IP'!$44:$46</definedName>
    <definedName name="Z_1586E746_E770_4DE8_8EE8_42BC4CF5206B_.wvu.Rows" localSheetId="18" hidden="1">'Attach 16'!$52:$58</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0" hidden="1">'Attach. 18'!$43:$45</definedName>
    <definedName name="Z_1586E746_E770_4DE8_8EE8_42BC4CF5206B_.wvu.Rows" localSheetId="24" hidden="1">'Bid Form 1st Env.'!$100:$100</definedName>
    <definedName name="Z_1586E746_E770_4DE8_8EE8_42BC4CF5206B_.wvu.Rows" localSheetId="1" hidden="1">'Name of Bidder'!$27:$30</definedName>
    <definedName name="Z_1586E746_E770_4DE8_8EE8_42BC4CF5206B_.wvu.Rows" localSheetId="25" hidden="1">'N-W (Cr.)'!$1:$119</definedName>
    <definedName name="Z_15A19D23_A9FD_4FC1_B7B0_F2D16BDFC729_.wvu.PrintArea" localSheetId="9" hidden="1">'Attach 7'!$A$1:$E$28</definedName>
    <definedName name="Z_1C70608C_646A_4043_A222_6253B5006A93_.wvu.Cols" localSheetId="13" hidden="1">'Attach 12'!$I:$J</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1" hidden="1">'Attach 10'!$A$1:$E$40</definedName>
    <definedName name="Z_1C70608C_646A_4043_A222_6253B5006A93_.wvu.PrintArea" localSheetId="12" hidden="1">'Attach 11'!$A$1:$E$54</definedName>
    <definedName name="Z_1C70608C_646A_4043_A222_6253B5006A93_.wvu.PrintArea" localSheetId="13" hidden="1">'Attach 12'!$B$1:$G$87</definedName>
    <definedName name="Z_1C70608C_646A_4043_A222_6253B5006A93_.wvu.PrintArea" localSheetId="14" hidden="1">'Attach 13'!$A$1:$E$25</definedName>
    <definedName name="Z_1C70608C_646A_4043_A222_6253B5006A93_.wvu.PrintArea" localSheetId="15" hidden="1">'Attach 14'!$A$1:$E$29</definedName>
    <definedName name="Z_1C70608C_646A_4043_A222_6253B5006A93_.wvu.PrintArea" localSheetId="16" hidden="1">'Attach 14 IP'!$A$8:$I$236</definedName>
    <definedName name="Z_1C70608C_646A_4043_A222_6253B5006A93_.wvu.PrintArea" localSheetId="18" hidden="1">'Attach 16'!$A$1:$L$86</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9'!$A$1:$F$44</definedName>
    <definedName name="Z_1C70608C_646A_4043_A222_6253B5006A93_.wvu.PrintArea" localSheetId="20" hidden="1">'Attach. 18'!$A$8:$I$161</definedName>
    <definedName name="Z_1C70608C_646A_4043_A222_6253B5006A93_.wvu.PrintTitles" localSheetId="13" hidden="1">'Attach 12'!#REF!</definedName>
    <definedName name="Z_1C70608C_646A_4043_A222_6253B5006A93_.wvu.PrintTitles" localSheetId="10" hidden="1">'Attach 9'!$18:$18</definedName>
    <definedName name="Z_1C70608C_646A_4043_A222_6253B5006A93_.wvu.Rows" localSheetId="13" hidden="1">'Attach 12'!#REF!</definedName>
    <definedName name="Z_1C70608C_646A_4043_A222_6253B5006A93_.wvu.Rows" localSheetId="16" hidden="1">'Attach 14 IP'!$44:$46</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0" hidden="1">'Attach. 18'!$43:$45</definedName>
    <definedName name="Z_1FD9ACA5_802E_4240_ABEA_3FAA854014ED_.wvu.Cols" localSheetId="3" hidden="1">'Attach-3 (QR)'!$J:$L</definedName>
    <definedName name="Z_1FD9ACA5_802E_4240_ABEA_3FAA854014ED_.wvu.PrintArea" localSheetId="3" hidden="1">'Attach-3 (QR)'!$A$1:$I$722</definedName>
    <definedName name="Z_1FD9ACA5_802E_4240_ABEA_3FAA854014ED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2" hidden="1">'Attach 11'!$F:$F</definedName>
    <definedName name="Z_20A53A97_D2BD_4E7F_8ABC_E5DF94CF88E8_.wvu.Cols" localSheetId="16" hidden="1">'Attach 14 IP'!$K:$P</definedName>
    <definedName name="Z_20A53A97_D2BD_4E7F_8ABC_E5DF94CF88E8_.wvu.Cols" localSheetId="18"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9'!$F:$F,'Attach 9'!$J:$M</definedName>
    <definedName name="Z_20A53A97_D2BD_4E7F_8ABC_E5DF94CF88E8_.wvu.Cols" localSheetId="20" hidden="1">'Attach. 18'!$K:$P</definedName>
    <definedName name="Z_20A53A97_D2BD_4E7F_8ABC_E5DF94CF88E8_.wvu.Cols" localSheetId="3" hidden="1">'Attach-3 (QR)'!$N:$P</definedName>
    <definedName name="Z_20A53A97_D2BD_4E7F_8ABC_E5DF94CF88E8_.wvu.Cols" localSheetId="24" hidden="1">'Bid Form 1st Env.'!$G:$BM</definedName>
    <definedName name="Z_20A53A97_D2BD_4E7F_8ABC_E5DF94CF88E8_.wvu.Cols" localSheetId="1" hidden="1">'Name of Bidder'!$A:$A,'Name of Bidder'!$E:$H</definedName>
    <definedName name="Z_20A53A97_D2BD_4E7F_8ABC_E5DF94CF88E8_.wvu.Cols" localSheetId="25" hidden="1">'N-W (Cr.)'!$C:$C,'N-W (Cr.)'!$F:$U</definedName>
    <definedName name="Z_20A53A97_D2BD_4E7F_8ABC_E5DF94CF88E8_.wvu.PrintArea" localSheetId="11" hidden="1">'Attach 10'!$A$1:$E$34</definedName>
    <definedName name="Z_20A53A97_D2BD_4E7F_8ABC_E5DF94CF88E8_.wvu.PrintArea" localSheetId="12" hidden="1">'Attach 11'!$A$1:$E$71</definedName>
    <definedName name="Z_20A53A97_D2BD_4E7F_8ABC_E5DF94CF88E8_.wvu.PrintArea" localSheetId="14" hidden="1">'Attach 13'!$A$1:$E$23</definedName>
    <definedName name="Z_20A53A97_D2BD_4E7F_8ABC_E5DF94CF88E8_.wvu.PrintArea" localSheetId="15" hidden="1">'Attach 14'!$A$1:$E$27</definedName>
    <definedName name="Z_20A53A97_D2BD_4E7F_8ABC_E5DF94CF88E8_.wvu.PrintArea" localSheetId="16" hidden="1">'Attach 14 IP'!$A$8:$I$223</definedName>
    <definedName name="Z_20A53A97_D2BD_4E7F_8ABC_E5DF94CF88E8_.wvu.PrintArea" localSheetId="18" hidden="1">'Attach 16'!$A$1:$L$86</definedName>
    <definedName name="Z_20A53A97_D2BD_4E7F_8ABC_E5DF94CF88E8_.wvu.PrintArea" localSheetId="19" hidden="1">'Attach 17'!$A$1:$J$24</definedName>
    <definedName name="Z_20A53A97_D2BD_4E7F_8ABC_E5DF94CF88E8_.wvu.PrintArea" localSheetId="21" hidden="1">'Attach 19'!$A$1:$J$27</definedName>
    <definedName name="Z_20A53A97_D2BD_4E7F_8ABC_E5DF94CF88E8_.wvu.PrintArea" localSheetId="23"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9'!$A$1:$F$44</definedName>
    <definedName name="Z_20A53A97_D2BD_4E7F_8ABC_E5DF94CF88E8_.wvu.PrintArea" localSheetId="20" hidden="1">'Attach. 18'!$A$8:$I$148</definedName>
    <definedName name="Z_20A53A97_D2BD_4E7F_8ABC_E5DF94CF88E8_.wvu.PrintArea" localSheetId="3" hidden="1">'Attach-3 (QR)'!$A$1:$I$722</definedName>
    <definedName name="Z_20A53A97_D2BD_4E7F_8ABC_E5DF94CF88E8_.wvu.PrintArea" localSheetId="24" hidden="1">'Bid Form 1st Env.'!$A$24:$F$154</definedName>
    <definedName name="Z_20A53A97_D2BD_4E7F_8ABC_E5DF94CF88E8_.wvu.PrintArea" localSheetId="0" hidden="1">Cover!$A$1:$F$20</definedName>
    <definedName name="Z_20A53A97_D2BD_4E7F_8ABC_E5DF94CF88E8_.wvu.PrintArea" localSheetId="1" hidden="1">'Name of Bidder'!$B$1:$C$36</definedName>
    <definedName name="Z_20A53A97_D2BD_4E7F_8ABC_E5DF94CF88E8_.wvu.PrintTitles" localSheetId="10" hidden="1">'Attach 9'!$18:$18</definedName>
    <definedName name="Z_20A53A97_D2BD_4E7F_8ABC_E5DF94CF88E8_.wvu.Rows" localSheetId="16" hidden="1">'Attach 14 IP'!$44:$46</definedName>
    <definedName name="Z_20A53A97_D2BD_4E7F_8ABC_E5DF94CF88E8_.wvu.Rows" localSheetId="18" hidden="1">'Attach 16'!$52:$58</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9'!$19:$19</definedName>
    <definedName name="Z_20A53A97_D2BD_4E7F_8ABC_E5DF94CF88E8_.wvu.Rows" localSheetId="20" hidden="1">'Attach. 18'!$43:$45</definedName>
    <definedName name="Z_20A53A97_D2BD_4E7F_8ABC_E5DF94CF88E8_.wvu.Rows" localSheetId="3" hidden="1">'Attach-3 (QR)'!#REF!,'Attach-3 (QR)'!#REF!,'Attach-3 (QR)'!#REF!,'Attach-3 (QR)'!#REF!,'Attach-3 (QR)'!#REF!,'Attach-3 (QR)'!#REF!</definedName>
    <definedName name="Z_20A53A97_D2BD_4E7F_8ABC_E5DF94CF88E8_.wvu.Rows" localSheetId="24" hidden="1">'Bid Form 1st Env.'!$100:$100</definedName>
    <definedName name="Z_20A53A97_D2BD_4E7F_8ABC_E5DF94CF88E8_.wvu.Rows" localSheetId="0" hidden="1">Cover!$9:$9</definedName>
    <definedName name="Z_20A53A97_D2BD_4E7F_8ABC_E5DF94CF88E8_.wvu.Rows" localSheetId="1" hidden="1">'Name of Bidder'!$27:$30</definedName>
    <definedName name="Z_20A53A97_D2BD_4E7F_8ABC_E5DF94CF88E8_.wvu.Rows" localSheetId="25" hidden="1">'N-W (Cr.)'!$1:$119</definedName>
    <definedName name="Z_237D8718_39ED_4FFE_B3B2_D1192F8D2E87_.wvu.Cols" localSheetId="13" hidden="1">'Attach 12'!$I:$J</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1" hidden="1">'Attach 10'!$A$1:$E$40</definedName>
    <definedName name="Z_237D8718_39ED_4FFE_B3B2_D1192F8D2E87_.wvu.PrintArea" localSheetId="12" hidden="1">'Attach 11'!$A$1:$E$54</definedName>
    <definedName name="Z_237D8718_39ED_4FFE_B3B2_D1192F8D2E87_.wvu.PrintArea" localSheetId="13" hidden="1">'Attach 12'!$B$1:$G$87</definedName>
    <definedName name="Z_237D8718_39ED_4FFE_B3B2_D1192F8D2E87_.wvu.PrintArea" localSheetId="14" hidden="1">'Attach 13'!$A$1:$E$25</definedName>
    <definedName name="Z_237D8718_39ED_4FFE_B3B2_D1192F8D2E87_.wvu.PrintArea" localSheetId="15" hidden="1">'Attach 14'!$A$1:$E$29</definedName>
    <definedName name="Z_237D8718_39ED_4FFE_B3B2_D1192F8D2E87_.wvu.PrintArea" localSheetId="16" hidden="1">'Attach 14 IP'!$A$8:$I$236</definedName>
    <definedName name="Z_237D8718_39ED_4FFE_B3B2_D1192F8D2E87_.wvu.PrintArea" localSheetId="18" hidden="1">'Attach 16'!$A$1:$L$86</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9'!$A$1:$F$44</definedName>
    <definedName name="Z_237D8718_39ED_4FFE_B3B2_D1192F8D2E87_.wvu.PrintArea" localSheetId="20" hidden="1">'Attach. 18'!$A$8:$I$161</definedName>
    <definedName name="Z_237D8718_39ED_4FFE_B3B2_D1192F8D2E87_.wvu.PrintTitles" localSheetId="13" hidden="1">'Attach 12'!#REF!</definedName>
    <definedName name="Z_237D8718_39ED_4FFE_B3B2_D1192F8D2E87_.wvu.PrintTitles" localSheetId="10" hidden="1">'Attach 9'!$18:$18</definedName>
    <definedName name="Z_237D8718_39ED_4FFE_B3B2_D1192F8D2E87_.wvu.Rows" localSheetId="16" hidden="1">'Attach 14 IP'!$44:$46</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0" hidden="1">'Attach. 18'!$43:$45</definedName>
    <definedName name="Z_240327DD_375F_45D4_BA52_89AFD79FE6A1_.wvu.PrintArea" localSheetId="9" hidden="1">'Attach 7'!$A$1:$E$28</definedName>
    <definedName name="Z_24767711_6F0F_4960_B6A0_5D16317C52CA_.wvu.Cols" localSheetId="12" hidden="1">'Attach 11'!$F:$F</definedName>
    <definedName name="Z_24767711_6F0F_4960_B6A0_5D16317C52CA_.wvu.Cols" localSheetId="13" hidden="1">'Attach 12'!$G:$I</definedName>
    <definedName name="Z_24767711_6F0F_4960_B6A0_5D16317C52CA_.wvu.Cols" localSheetId="16" hidden="1">'Attach 14 IP'!$K:$P</definedName>
    <definedName name="Z_24767711_6F0F_4960_B6A0_5D16317C52CA_.wvu.Cols" localSheetId="17" hidden="1">'Attach 15'!$H:$H,'Attach 15'!$L:$N</definedName>
    <definedName name="Z_24767711_6F0F_4960_B6A0_5D16317C52CA_.wvu.Cols" localSheetId="18" hidden="1">'Attach 16'!$N:$N</definedName>
    <definedName name="Z_24767711_6F0F_4960_B6A0_5D16317C52CA_.wvu.Cols" localSheetId="4" hidden="1">'Attach 4'!$H:$I</definedName>
    <definedName name="Z_24767711_6F0F_4960_B6A0_5D16317C52CA_.wvu.Cols" localSheetId="5" hidden="1">'Attach 4 (A)'!$F:$F</definedName>
    <definedName name="Z_24767711_6F0F_4960_B6A0_5D16317C52CA_.wvu.Cols" localSheetId="6" hidden="1">'Attach 5'!$F:$F</definedName>
    <definedName name="Z_24767711_6F0F_4960_B6A0_5D16317C52CA_.wvu.Cols" localSheetId="7" hidden="1">'Attach 5A'!$F:$F,'Attach 5A'!$I:$I</definedName>
    <definedName name="Z_24767711_6F0F_4960_B6A0_5D16317C52CA_.wvu.Cols" localSheetId="8" hidden="1">'Attach 6'!$F:$F</definedName>
    <definedName name="Z_24767711_6F0F_4960_B6A0_5D16317C52CA_.wvu.Cols" localSheetId="10" hidden="1">'Attach 9'!$G:$J</definedName>
    <definedName name="Z_24767711_6F0F_4960_B6A0_5D16317C52CA_.wvu.Cols" localSheetId="20" hidden="1">'Attach. 18'!$K:$Q</definedName>
    <definedName name="Z_24767711_6F0F_4960_B6A0_5D16317C52CA_.wvu.Cols" localSheetId="3" hidden="1">'Attach-3 (QR)'!$M:$Q</definedName>
    <definedName name="Z_24767711_6F0F_4960_B6A0_5D16317C52CA_.wvu.Cols" localSheetId="24" hidden="1">'Bid Form 1st Env.'!$G:$AN,'Bid Form 1st Env.'!$AS:$AW</definedName>
    <definedName name="Z_24767711_6F0F_4960_B6A0_5D16317C52CA_.wvu.Cols" localSheetId="1" hidden="1">'Name of Bidder'!$A:$A,'Name of Bidder'!$E:$I</definedName>
    <definedName name="Z_24767711_6F0F_4960_B6A0_5D16317C52CA_.wvu.Cols" localSheetId="25" hidden="1">'N-W (Cr.)'!$C:$C,'N-W (Cr.)'!$F:$U</definedName>
    <definedName name="Z_24767711_6F0F_4960_B6A0_5D16317C52CA_.wvu.Cols" localSheetId="26" hidden="1">'N-W(cr.)-2'!$C:$C,'N-W(cr.)-2'!$F:$U</definedName>
    <definedName name="Z_24767711_6F0F_4960_B6A0_5D16317C52CA_.wvu.PrintArea" localSheetId="11" hidden="1">'Attach 10'!$A$1:$F$34</definedName>
    <definedName name="Z_24767711_6F0F_4960_B6A0_5D16317C52CA_.wvu.PrintArea" localSheetId="12" hidden="1">'Attach 11'!$A$1:$E$70</definedName>
    <definedName name="Z_24767711_6F0F_4960_B6A0_5D16317C52CA_.wvu.PrintArea" localSheetId="13" hidden="1">'Attach 12'!$A$1:$F$92</definedName>
    <definedName name="Z_24767711_6F0F_4960_B6A0_5D16317C52CA_.wvu.PrintArea" localSheetId="14" hidden="1">'Attach 13'!$A$1:$E$21</definedName>
    <definedName name="Z_24767711_6F0F_4960_B6A0_5D16317C52CA_.wvu.PrintArea" localSheetId="15" hidden="1">'Attach 14'!$A$1:$E$25</definedName>
    <definedName name="Z_24767711_6F0F_4960_B6A0_5D16317C52CA_.wvu.PrintArea" localSheetId="16" hidden="1">'Attach 14 IP'!$A$8:$I$224</definedName>
    <definedName name="Z_24767711_6F0F_4960_B6A0_5D16317C52CA_.wvu.PrintArea" localSheetId="17" hidden="1">'Attach 15'!$A$1:$E$92</definedName>
    <definedName name="Z_24767711_6F0F_4960_B6A0_5D16317C52CA_.wvu.PrintArea" localSheetId="18" hidden="1">'Attach 16'!$A$1:$L$84</definedName>
    <definedName name="Z_24767711_6F0F_4960_B6A0_5D16317C52CA_.wvu.PrintArea" localSheetId="19" hidden="1">'Attach 17'!$A$1:$J$24</definedName>
    <definedName name="Z_24767711_6F0F_4960_B6A0_5D16317C52CA_.wvu.PrintArea" localSheetId="21" hidden="1">'Attach 19'!$A$1:$J$27</definedName>
    <definedName name="Z_24767711_6F0F_4960_B6A0_5D16317C52CA_.wvu.PrintArea" localSheetId="22" hidden="1">'Attach 23-A'!$A$1:$J$23</definedName>
    <definedName name="Z_24767711_6F0F_4960_B6A0_5D16317C52CA_.wvu.PrintArea" localSheetId="23" hidden="1">'Attach 23-B'!$A$1:$J$28</definedName>
    <definedName name="Z_24767711_6F0F_4960_B6A0_5D16317C52CA_.wvu.PrintArea" localSheetId="2" hidden="1">'Attach 3(JV)'!$A$1:$E$25</definedName>
    <definedName name="Z_24767711_6F0F_4960_B6A0_5D16317C52CA_.wvu.PrintArea" localSheetId="4" hidden="1">'Attach 4'!$A$1:$G$22</definedName>
    <definedName name="Z_24767711_6F0F_4960_B6A0_5D16317C52CA_.wvu.PrintArea" localSheetId="5" hidden="1">'Attach 4 (A)'!$A$1:$E$59</definedName>
    <definedName name="Z_24767711_6F0F_4960_B6A0_5D16317C52CA_.wvu.PrintArea" localSheetId="6" hidden="1">'Attach 5'!$A$1:$E$71</definedName>
    <definedName name="Z_24767711_6F0F_4960_B6A0_5D16317C52CA_.wvu.PrintArea" localSheetId="7" hidden="1">'Attach 5A'!$A$1:$F$71</definedName>
    <definedName name="Z_24767711_6F0F_4960_B6A0_5D16317C52CA_.wvu.PrintArea" localSheetId="8" hidden="1">'Attach 6'!$A$1:$E$51</definedName>
    <definedName name="Z_24767711_6F0F_4960_B6A0_5D16317C52CA_.wvu.PrintArea" localSheetId="9" hidden="1">'Attach 7'!$A$1:$E$28</definedName>
    <definedName name="Z_24767711_6F0F_4960_B6A0_5D16317C52CA_.wvu.PrintArea" localSheetId="10" hidden="1">'Attach 9'!$A$1:$F$44</definedName>
    <definedName name="Z_24767711_6F0F_4960_B6A0_5D16317C52CA_.wvu.PrintArea" localSheetId="20" hidden="1">'Attach. 18'!$A$8:$I$148</definedName>
    <definedName name="Z_24767711_6F0F_4960_B6A0_5D16317C52CA_.wvu.PrintArea" localSheetId="3" hidden="1">'Attach-3 (QR)'!$A$1:$I$722</definedName>
    <definedName name="Z_24767711_6F0F_4960_B6A0_5D16317C52CA_.wvu.PrintArea" localSheetId="24" hidden="1">'Bid Form 1st Env.'!$A$23:$AO$154</definedName>
    <definedName name="Z_24767711_6F0F_4960_B6A0_5D16317C52CA_.wvu.PrintArea" localSheetId="0" hidden="1">Cover!$A$1:$F$20</definedName>
    <definedName name="Z_24767711_6F0F_4960_B6A0_5D16317C52CA_.wvu.PrintArea" localSheetId="1" hidden="1">'Name of Bidder'!$B$1:$C$36</definedName>
    <definedName name="Z_24767711_6F0F_4960_B6A0_5D16317C52CA_.wvu.PrintTitles" localSheetId="10" hidden="1">'Attach 9'!$18:$18</definedName>
    <definedName name="Z_24767711_6F0F_4960_B6A0_5D16317C52CA_.wvu.Rows" localSheetId="11" hidden="1">'Attach 10'!$15:$25,'Attach 10'!$29:$32</definedName>
    <definedName name="Z_24767711_6F0F_4960_B6A0_5D16317C52CA_.wvu.Rows" localSheetId="13" hidden="1">'Attach 12'!$19:$88</definedName>
    <definedName name="Z_24767711_6F0F_4960_B6A0_5D16317C52CA_.wvu.Rows" localSheetId="16" hidden="1">'Attach 14 IP'!$44:$46</definedName>
    <definedName name="Z_24767711_6F0F_4960_B6A0_5D16317C52CA_.wvu.Rows" localSheetId="17" hidden="1">'Attach 15'!$16:$16</definedName>
    <definedName name="Z_24767711_6F0F_4960_B6A0_5D16317C52CA_.wvu.Rows" localSheetId="4" hidden="1">'Attach 4'!$26:$26</definedName>
    <definedName name="Z_24767711_6F0F_4960_B6A0_5D16317C52CA_.wvu.Rows" localSheetId="6" hidden="1">'Attach 5'!$23:$28</definedName>
    <definedName name="Z_24767711_6F0F_4960_B6A0_5D16317C52CA_.wvu.Rows" localSheetId="7" hidden="1">'Attach 5A'!$23:$28</definedName>
    <definedName name="Z_24767711_6F0F_4960_B6A0_5D16317C52CA_.wvu.Rows" localSheetId="20" hidden="1">'Attach. 18'!$43:$45</definedName>
    <definedName name="Z_24767711_6F0F_4960_B6A0_5D16317C52CA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24767711_6F0F_4960_B6A0_5D16317C52CA_.wvu.Rows" localSheetId="24" hidden="1">'Bid Form 1st Env.'!$21:$22,'Bid Form 1st Env.'!$46:$48,'Bid Form 1st Env.'!$90:$90,'Bid Form 1st Env.'!$92:$93,'Bid Form 1st Env.'!$98:$98,'Bid Form 1st Env.'!$100:$100,'Bid Form 1st Env.'!$118:$118,'Bid Form 1st Env.'!$150:$150</definedName>
    <definedName name="Z_24767711_6F0F_4960_B6A0_5D16317C52CA_.wvu.Rows" localSheetId="0" hidden="1">Cover!$9:$9</definedName>
    <definedName name="Z_24767711_6F0F_4960_B6A0_5D16317C52CA_.wvu.Rows" localSheetId="1" hidden="1">'Name of Bidder'!$27:$30</definedName>
    <definedName name="Z_24767711_6F0F_4960_B6A0_5D16317C52CA_.wvu.Rows" localSheetId="25" hidden="1">'N-W (Cr.)'!$1:$119</definedName>
    <definedName name="Z_24767711_6F0F_4960_B6A0_5D16317C52CA_.wvu.Rows" localSheetId="26" hidden="1">'N-W(cr.)-2'!$1:$119</definedName>
    <definedName name="Z_265106DA_0305_46BE_8A98_0935A189448A_.wvu.Cols" localSheetId="12" hidden="1">'Attach 11'!$F:$F</definedName>
    <definedName name="Z_265106DA_0305_46BE_8A98_0935A189448A_.wvu.Cols" localSheetId="13" hidden="1">'Attach 12'!$G:$I</definedName>
    <definedName name="Z_265106DA_0305_46BE_8A98_0935A189448A_.wvu.Cols" localSheetId="16" hidden="1">'Attach 14 IP'!$K:$P</definedName>
    <definedName name="Z_265106DA_0305_46BE_8A98_0935A189448A_.wvu.Cols" localSheetId="17" hidden="1">'Attach 15'!$H:$H,'Attach 15'!$L:$N</definedName>
    <definedName name="Z_265106DA_0305_46BE_8A98_0935A189448A_.wvu.Cols" localSheetId="18" hidden="1">'Attach 16'!$N:$N</definedName>
    <definedName name="Z_265106DA_0305_46BE_8A98_0935A189448A_.wvu.Cols" localSheetId="4" hidden="1">'Attach 4'!$H:$I</definedName>
    <definedName name="Z_265106DA_0305_46BE_8A98_0935A189448A_.wvu.Cols" localSheetId="5" hidden="1">'Attach 4 (A)'!$F:$F</definedName>
    <definedName name="Z_265106DA_0305_46BE_8A98_0935A189448A_.wvu.Cols" localSheetId="6" hidden="1">'Attach 5'!$F:$F</definedName>
    <definedName name="Z_265106DA_0305_46BE_8A98_0935A189448A_.wvu.Cols" localSheetId="7" hidden="1">'Attach 5A'!$F:$F,'Attach 5A'!$I:$I</definedName>
    <definedName name="Z_265106DA_0305_46BE_8A98_0935A189448A_.wvu.Cols" localSheetId="8" hidden="1">'Attach 6'!$F:$F</definedName>
    <definedName name="Z_265106DA_0305_46BE_8A98_0935A189448A_.wvu.Cols" localSheetId="10" hidden="1">'Attach 9'!$G:$I</definedName>
    <definedName name="Z_265106DA_0305_46BE_8A98_0935A189448A_.wvu.Cols" localSheetId="20" hidden="1">'Attach. 18'!$K:$Q</definedName>
    <definedName name="Z_265106DA_0305_46BE_8A98_0935A189448A_.wvu.Cols" localSheetId="3" hidden="1">'Attach-3 (QR)'!$M:$Q</definedName>
    <definedName name="Z_265106DA_0305_46BE_8A98_0935A189448A_.wvu.Cols" localSheetId="24" hidden="1">'Bid Form 1st Env.'!$G:$AN,'Bid Form 1st Env.'!$AS:$AW</definedName>
    <definedName name="Z_265106DA_0305_46BE_8A98_0935A189448A_.wvu.Cols" localSheetId="1" hidden="1">'Name of Bidder'!$A:$A,'Name of Bidder'!$E:$I</definedName>
    <definedName name="Z_265106DA_0305_46BE_8A98_0935A189448A_.wvu.Cols" localSheetId="25" hidden="1">'N-W (Cr.)'!$C:$C,'N-W (Cr.)'!$F:$U</definedName>
    <definedName name="Z_265106DA_0305_46BE_8A98_0935A189448A_.wvu.Cols" localSheetId="26" hidden="1">'N-W(cr.)-2'!$C:$C,'N-W(cr.)-2'!$F:$U</definedName>
    <definedName name="Z_265106DA_0305_46BE_8A98_0935A189448A_.wvu.PrintArea" localSheetId="11" hidden="1">'Attach 10'!$A$1:$F$34</definedName>
    <definedName name="Z_265106DA_0305_46BE_8A98_0935A189448A_.wvu.PrintArea" localSheetId="12" hidden="1">'Attach 11'!$A$1:$E$70</definedName>
    <definedName name="Z_265106DA_0305_46BE_8A98_0935A189448A_.wvu.PrintArea" localSheetId="13" hidden="1">'Attach 12'!$A$1:$F$92</definedName>
    <definedName name="Z_265106DA_0305_46BE_8A98_0935A189448A_.wvu.PrintArea" localSheetId="14" hidden="1">'Attach 13'!$A$1:$E$21</definedName>
    <definedName name="Z_265106DA_0305_46BE_8A98_0935A189448A_.wvu.PrintArea" localSheetId="15" hidden="1">'Attach 14'!$A$1:$E$25</definedName>
    <definedName name="Z_265106DA_0305_46BE_8A98_0935A189448A_.wvu.PrintArea" localSheetId="16" hidden="1">'Attach 14 IP'!$A$8:$I$224</definedName>
    <definedName name="Z_265106DA_0305_46BE_8A98_0935A189448A_.wvu.PrintArea" localSheetId="17" hidden="1">'Attach 15'!$A$1:$E$92</definedName>
    <definedName name="Z_265106DA_0305_46BE_8A98_0935A189448A_.wvu.PrintArea" localSheetId="18" hidden="1">'Attach 16'!$A$1:$L$84</definedName>
    <definedName name="Z_265106DA_0305_46BE_8A98_0935A189448A_.wvu.PrintArea" localSheetId="19" hidden="1">'Attach 17'!$A$1:$J$24</definedName>
    <definedName name="Z_265106DA_0305_46BE_8A98_0935A189448A_.wvu.PrintArea" localSheetId="21" hidden="1">'Attach 19'!$A$1:$J$27</definedName>
    <definedName name="Z_265106DA_0305_46BE_8A98_0935A189448A_.wvu.PrintArea" localSheetId="22" hidden="1">'Attach 23-A'!$A$1:$J$23</definedName>
    <definedName name="Z_265106DA_0305_46BE_8A98_0935A189448A_.wvu.PrintArea" localSheetId="23" hidden="1">'Attach 23-B'!$A$1:$J$28</definedName>
    <definedName name="Z_265106DA_0305_46BE_8A98_0935A189448A_.wvu.PrintArea" localSheetId="2" hidden="1">'Attach 3(JV)'!$A$1:$E$25</definedName>
    <definedName name="Z_265106DA_0305_46BE_8A98_0935A189448A_.wvu.PrintArea" localSheetId="4" hidden="1">'Attach 4'!$A$1:$G$22</definedName>
    <definedName name="Z_265106DA_0305_46BE_8A98_0935A189448A_.wvu.PrintArea" localSheetId="5" hidden="1">'Attach 4 (A)'!$A$1:$E$59</definedName>
    <definedName name="Z_265106DA_0305_46BE_8A98_0935A189448A_.wvu.PrintArea" localSheetId="6" hidden="1">'Attach 5'!$A$1:$E$71</definedName>
    <definedName name="Z_265106DA_0305_46BE_8A98_0935A189448A_.wvu.PrintArea" localSheetId="7" hidden="1">'Attach 5A'!$A$1:$F$71</definedName>
    <definedName name="Z_265106DA_0305_46BE_8A98_0935A189448A_.wvu.PrintArea" localSheetId="8" hidden="1">'Attach 6'!$A$1:$E$51</definedName>
    <definedName name="Z_265106DA_0305_46BE_8A98_0935A189448A_.wvu.PrintArea" localSheetId="9" hidden="1">'Attach 7'!$A$1:$E$28</definedName>
    <definedName name="Z_265106DA_0305_46BE_8A98_0935A189448A_.wvu.PrintArea" localSheetId="10" hidden="1">'Attach 9'!$A$1:$F$44</definedName>
    <definedName name="Z_265106DA_0305_46BE_8A98_0935A189448A_.wvu.PrintArea" localSheetId="20" hidden="1">'Attach. 18'!$A$8:$I$148</definedName>
    <definedName name="Z_265106DA_0305_46BE_8A98_0935A189448A_.wvu.PrintArea" localSheetId="3" hidden="1">'Attach-3 (QR)'!$A$1:$I$722</definedName>
    <definedName name="Z_265106DA_0305_46BE_8A98_0935A189448A_.wvu.PrintArea" localSheetId="24" hidden="1">'Bid Form 1st Env.'!$A$23:$AP$154</definedName>
    <definedName name="Z_265106DA_0305_46BE_8A98_0935A189448A_.wvu.PrintArea" localSheetId="0" hidden="1">Cover!$A$1:$F$20</definedName>
    <definedName name="Z_265106DA_0305_46BE_8A98_0935A189448A_.wvu.PrintArea" localSheetId="1" hidden="1">'Name of Bidder'!$B$1:$C$36</definedName>
    <definedName name="Z_265106DA_0305_46BE_8A98_0935A189448A_.wvu.PrintTitles" localSheetId="10" hidden="1">'Attach 9'!$18:$18</definedName>
    <definedName name="Z_265106DA_0305_46BE_8A98_0935A189448A_.wvu.Rows" localSheetId="11" hidden="1">'Attach 10'!$15:$25,'Attach 10'!$29:$32</definedName>
    <definedName name="Z_265106DA_0305_46BE_8A98_0935A189448A_.wvu.Rows" localSheetId="13" hidden="1">'Attach 12'!$71:$75</definedName>
    <definedName name="Z_265106DA_0305_46BE_8A98_0935A189448A_.wvu.Rows" localSheetId="16" hidden="1">'Attach 14 IP'!$44:$46</definedName>
    <definedName name="Z_265106DA_0305_46BE_8A98_0935A189448A_.wvu.Rows" localSheetId="17" hidden="1">'Attach 15'!$16:$16</definedName>
    <definedName name="Z_265106DA_0305_46BE_8A98_0935A189448A_.wvu.Rows" localSheetId="4" hidden="1">'Attach 4'!$26:$26</definedName>
    <definedName name="Z_265106DA_0305_46BE_8A98_0935A189448A_.wvu.Rows" localSheetId="6" hidden="1">'Attach 5'!$23:$28</definedName>
    <definedName name="Z_265106DA_0305_46BE_8A98_0935A189448A_.wvu.Rows" localSheetId="7" hidden="1">'Attach 5A'!$23:$28</definedName>
    <definedName name="Z_265106DA_0305_46BE_8A98_0935A189448A_.wvu.Rows" localSheetId="20" hidden="1">'Attach. 18'!$43:$45</definedName>
    <definedName name="Z_265106DA_0305_46BE_8A98_0935A189448A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5106DA_0305_46BE_8A98_0935A189448A_.wvu.Rows" localSheetId="24" hidden="1">'Bid Form 1st Env.'!$21:$22,'Bid Form 1st Env.'!$90:$90,'Bid Form 1st Env.'!$92:$93,'Bid Form 1st Env.'!$98:$98,'Bid Form 1st Env.'!$100:$100,'Bid Form 1st Env.'!$118:$118,'Bid Form 1st Env.'!$150:$150</definedName>
    <definedName name="Z_265106DA_0305_46BE_8A98_0935A189448A_.wvu.Rows" localSheetId="0" hidden="1">Cover!$9:$9</definedName>
    <definedName name="Z_265106DA_0305_46BE_8A98_0935A189448A_.wvu.Rows" localSheetId="1" hidden="1">'Name of Bidder'!$27:$30</definedName>
    <definedName name="Z_265106DA_0305_46BE_8A98_0935A189448A_.wvu.Rows" localSheetId="25" hidden="1">'N-W (Cr.)'!$1:$119</definedName>
    <definedName name="Z_265106DA_0305_46BE_8A98_0935A189448A_.wvu.Rows" localSheetId="26" hidden="1">'N-W(cr.)-2'!$1:$119</definedName>
    <definedName name="Z_26C9F440_2701_423F_9FDB_7DFF079DC7F8_.wvu.Cols" localSheetId="12" hidden="1">'Attach 11'!$F:$F</definedName>
    <definedName name="Z_26C9F440_2701_423F_9FDB_7DFF079DC7F8_.wvu.Cols" localSheetId="13" hidden="1">'Attach 12'!$G:$I</definedName>
    <definedName name="Z_26C9F440_2701_423F_9FDB_7DFF079DC7F8_.wvu.Cols" localSheetId="16" hidden="1">'Attach 14 IP'!$K:$P</definedName>
    <definedName name="Z_26C9F440_2701_423F_9FDB_7DFF079DC7F8_.wvu.Cols" localSheetId="17" hidden="1">'Attach 15'!$H:$H,'Attach 15'!$L:$N</definedName>
    <definedName name="Z_26C9F440_2701_423F_9FDB_7DFF079DC7F8_.wvu.Cols" localSheetId="18" hidden="1">'Attach 16'!$N:$N</definedName>
    <definedName name="Z_26C9F440_2701_423F_9FDB_7DFF079DC7F8_.wvu.Cols" localSheetId="4" hidden="1">'Attach 4'!$H:$I</definedName>
    <definedName name="Z_26C9F440_2701_423F_9FDB_7DFF079DC7F8_.wvu.Cols" localSheetId="5" hidden="1">'Attach 4 (A)'!$F:$F</definedName>
    <definedName name="Z_26C9F440_2701_423F_9FDB_7DFF079DC7F8_.wvu.Cols" localSheetId="6" hidden="1">'Attach 5'!$F:$F</definedName>
    <definedName name="Z_26C9F440_2701_423F_9FDB_7DFF079DC7F8_.wvu.Cols" localSheetId="7" hidden="1">'Attach 5A'!$F:$F,'Attach 5A'!$I:$I</definedName>
    <definedName name="Z_26C9F440_2701_423F_9FDB_7DFF079DC7F8_.wvu.Cols" localSheetId="8" hidden="1">'Attach 6'!$F:$F</definedName>
    <definedName name="Z_26C9F440_2701_423F_9FDB_7DFF079DC7F8_.wvu.Cols" localSheetId="10" hidden="1">'Attach 9'!$G:$I</definedName>
    <definedName name="Z_26C9F440_2701_423F_9FDB_7DFF079DC7F8_.wvu.Cols" localSheetId="20" hidden="1">'Attach. 18'!$K:$Q</definedName>
    <definedName name="Z_26C9F440_2701_423F_9FDB_7DFF079DC7F8_.wvu.Cols" localSheetId="3" hidden="1">'Attach-3 (QR)'!$M:$Q</definedName>
    <definedName name="Z_26C9F440_2701_423F_9FDB_7DFF079DC7F8_.wvu.Cols" localSheetId="24" hidden="1">'Bid Form 1st Env.'!$G:$AN,'Bid Form 1st Env.'!$AS:$AW</definedName>
    <definedName name="Z_26C9F440_2701_423F_9FDB_7DFF079DC7F8_.wvu.Cols" localSheetId="1" hidden="1">'Name of Bidder'!$A:$A,'Name of Bidder'!$E:$I</definedName>
    <definedName name="Z_26C9F440_2701_423F_9FDB_7DFF079DC7F8_.wvu.Cols" localSheetId="25" hidden="1">'N-W (Cr.)'!$C:$C,'N-W (Cr.)'!$F:$U</definedName>
    <definedName name="Z_26C9F440_2701_423F_9FDB_7DFF079DC7F8_.wvu.Cols" localSheetId="26" hidden="1">'N-W(cr.)-2'!$C:$C,'N-W(cr.)-2'!$F:$U</definedName>
    <definedName name="Z_26C9F440_2701_423F_9FDB_7DFF079DC7F8_.wvu.PrintArea" localSheetId="11" hidden="1">'Attach 10'!$A$1:$F$34</definedName>
    <definedName name="Z_26C9F440_2701_423F_9FDB_7DFF079DC7F8_.wvu.PrintArea" localSheetId="12" hidden="1">'Attach 11'!$A$1:$E$70</definedName>
    <definedName name="Z_26C9F440_2701_423F_9FDB_7DFF079DC7F8_.wvu.PrintArea" localSheetId="13" hidden="1">'Attach 12'!$A$1:$F$92</definedName>
    <definedName name="Z_26C9F440_2701_423F_9FDB_7DFF079DC7F8_.wvu.PrintArea" localSheetId="14" hidden="1">'Attach 13'!$A$1:$E$21</definedName>
    <definedName name="Z_26C9F440_2701_423F_9FDB_7DFF079DC7F8_.wvu.PrintArea" localSheetId="15" hidden="1">'Attach 14'!$A$1:$E$25</definedName>
    <definedName name="Z_26C9F440_2701_423F_9FDB_7DFF079DC7F8_.wvu.PrintArea" localSheetId="16" hidden="1">'Attach 14 IP'!$A$8:$I$224</definedName>
    <definedName name="Z_26C9F440_2701_423F_9FDB_7DFF079DC7F8_.wvu.PrintArea" localSheetId="17" hidden="1">'Attach 15'!$A$1:$E$92</definedName>
    <definedName name="Z_26C9F440_2701_423F_9FDB_7DFF079DC7F8_.wvu.PrintArea" localSheetId="18" hidden="1">'Attach 16'!$A$1:$L$84</definedName>
    <definedName name="Z_26C9F440_2701_423F_9FDB_7DFF079DC7F8_.wvu.PrintArea" localSheetId="19" hidden="1">'Attach 17'!$A$1:$J$24</definedName>
    <definedName name="Z_26C9F440_2701_423F_9FDB_7DFF079DC7F8_.wvu.PrintArea" localSheetId="21" hidden="1">'Attach 19'!$A$1:$J$27</definedName>
    <definedName name="Z_26C9F440_2701_423F_9FDB_7DFF079DC7F8_.wvu.PrintArea" localSheetId="22" hidden="1">'Attach 23-A'!$A$1:$J$23</definedName>
    <definedName name="Z_26C9F440_2701_423F_9FDB_7DFF079DC7F8_.wvu.PrintArea" localSheetId="23" hidden="1">'Attach 23-B'!$A$1:$J$28</definedName>
    <definedName name="Z_26C9F440_2701_423F_9FDB_7DFF079DC7F8_.wvu.PrintArea" localSheetId="2" hidden="1">'Attach 3(JV)'!$A$1:$E$25</definedName>
    <definedName name="Z_26C9F440_2701_423F_9FDB_7DFF079DC7F8_.wvu.PrintArea" localSheetId="4" hidden="1">'Attach 4'!$A$1:$G$22</definedName>
    <definedName name="Z_26C9F440_2701_423F_9FDB_7DFF079DC7F8_.wvu.PrintArea" localSheetId="5" hidden="1">'Attach 4 (A)'!$A$1:$E$59</definedName>
    <definedName name="Z_26C9F440_2701_423F_9FDB_7DFF079DC7F8_.wvu.PrintArea" localSheetId="6" hidden="1">'Attach 5'!$A$1:$E$71</definedName>
    <definedName name="Z_26C9F440_2701_423F_9FDB_7DFF079DC7F8_.wvu.PrintArea" localSheetId="7" hidden="1">'Attach 5A'!$A$1:$F$71</definedName>
    <definedName name="Z_26C9F440_2701_423F_9FDB_7DFF079DC7F8_.wvu.PrintArea" localSheetId="8" hidden="1">'Attach 6'!$A$1:$E$51</definedName>
    <definedName name="Z_26C9F440_2701_423F_9FDB_7DFF079DC7F8_.wvu.PrintArea" localSheetId="9" hidden="1">'Attach 7'!$A$1:$E$28</definedName>
    <definedName name="Z_26C9F440_2701_423F_9FDB_7DFF079DC7F8_.wvu.PrintArea" localSheetId="10" hidden="1">'Attach 9'!$A$1:$F$44</definedName>
    <definedName name="Z_26C9F440_2701_423F_9FDB_7DFF079DC7F8_.wvu.PrintArea" localSheetId="20" hidden="1">'Attach. 18'!$A$8:$I$148</definedName>
    <definedName name="Z_26C9F440_2701_423F_9FDB_7DFF079DC7F8_.wvu.PrintArea" localSheetId="3" hidden="1">'Attach-3 (QR)'!$A$1:$I$722</definedName>
    <definedName name="Z_26C9F440_2701_423F_9FDB_7DFF079DC7F8_.wvu.PrintArea" localSheetId="24" hidden="1">'Bid Form 1st Env.'!$A$23:$AP$154</definedName>
    <definedName name="Z_26C9F440_2701_423F_9FDB_7DFF079DC7F8_.wvu.PrintArea" localSheetId="0" hidden="1">Cover!$A$1:$F$20</definedName>
    <definedName name="Z_26C9F440_2701_423F_9FDB_7DFF079DC7F8_.wvu.PrintArea" localSheetId="1" hidden="1">'Name of Bidder'!$B$1:$C$36</definedName>
    <definedName name="Z_26C9F440_2701_423F_9FDB_7DFF079DC7F8_.wvu.PrintTitles" localSheetId="10" hidden="1">'Attach 9'!$18:$18</definedName>
    <definedName name="Z_26C9F440_2701_423F_9FDB_7DFF079DC7F8_.wvu.Rows" localSheetId="11" hidden="1">'Attach 10'!$15:$25,'Attach 10'!$29:$32</definedName>
    <definedName name="Z_26C9F440_2701_423F_9FDB_7DFF079DC7F8_.wvu.Rows" localSheetId="13" hidden="1">'Attach 12'!$71:$75</definedName>
    <definedName name="Z_26C9F440_2701_423F_9FDB_7DFF079DC7F8_.wvu.Rows" localSheetId="16" hidden="1">'Attach 14 IP'!$44:$46</definedName>
    <definedName name="Z_26C9F440_2701_423F_9FDB_7DFF079DC7F8_.wvu.Rows" localSheetId="17" hidden="1">'Attach 15'!$16:$16</definedName>
    <definedName name="Z_26C9F440_2701_423F_9FDB_7DFF079DC7F8_.wvu.Rows" localSheetId="4" hidden="1">'Attach 4'!$26:$26</definedName>
    <definedName name="Z_26C9F440_2701_423F_9FDB_7DFF079DC7F8_.wvu.Rows" localSheetId="6" hidden="1">'Attach 5'!$23:$28</definedName>
    <definedName name="Z_26C9F440_2701_423F_9FDB_7DFF079DC7F8_.wvu.Rows" localSheetId="7" hidden="1">'Attach 5A'!$23:$28</definedName>
    <definedName name="Z_26C9F440_2701_423F_9FDB_7DFF079DC7F8_.wvu.Rows" localSheetId="20" hidden="1">'Attach. 18'!$43:$45</definedName>
    <definedName name="Z_26C9F440_2701_423F_9FDB_7DFF079DC7F8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C9F440_2701_423F_9FDB_7DFF079DC7F8_.wvu.Rows" localSheetId="24" hidden="1">'Bid Form 1st Env.'!$21:$22,'Bid Form 1st Env.'!$90:$90,'Bid Form 1st Env.'!$92:$93,'Bid Form 1st Env.'!$98:$98,'Bid Form 1st Env.'!$100:$100,'Bid Form 1st Env.'!$118:$118,'Bid Form 1st Env.'!$150:$150</definedName>
    <definedName name="Z_26C9F440_2701_423F_9FDB_7DFF079DC7F8_.wvu.Rows" localSheetId="0" hidden="1">Cover!$9:$9</definedName>
    <definedName name="Z_26C9F440_2701_423F_9FDB_7DFF079DC7F8_.wvu.Rows" localSheetId="1" hidden="1">'Name of Bidder'!$27:$30</definedName>
    <definedName name="Z_26C9F440_2701_423F_9FDB_7DFF079DC7F8_.wvu.Rows" localSheetId="25" hidden="1">'N-W (Cr.)'!$1:$119</definedName>
    <definedName name="Z_26C9F440_2701_423F_9FDB_7DFF079DC7F8_.wvu.Rows" localSheetId="26" hidden="1">'N-W(cr.)-2'!$1:$119</definedName>
    <definedName name="Z_280EA05C_4582_4B0F_895F_5C9134A73222_.wvu.Cols" localSheetId="12" hidden="1">'Attach 11'!$F:$F</definedName>
    <definedName name="Z_280EA05C_4582_4B0F_895F_5C9134A73222_.wvu.Cols" localSheetId="16" hidden="1">'Attach 14 IP'!$K:$P</definedName>
    <definedName name="Z_280EA05C_4582_4B0F_895F_5C9134A73222_.wvu.Cols" localSheetId="18"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9'!$G:$L</definedName>
    <definedName name="Z_280EA05C_4582_4B0F_895F_5C9134A73222_.wvu.Cols" localSheetId="20" hidden="1">'Attach. 18'!$K:$P</definedName>
    <definedName name="Z_280EA05C_4582_4B0F_895F_5C9134A73222_.wvu.Cols" localSheetId="3" hidden="1">'Attach-3 (QR)'!$N:$P</definedName>
    <definedName name="Z_280EA05C_4582_4B0F_895F_5C9134A73222_.wvu.Cols" localSheetId="24" hidden="1">'Bid Form 1st Env.'!$G:$BM</definedName>
    <definedName name="Z_280EA05C_4582_4B0F_895F_5C9134A73222_.wvu.Cols" localSheetId="1" hidden="1">'Name of Bidder'!$A:$A,'Name of Bidder'!$E:$H</definedName>
    <definedName name="Z_280EA05C_4582_4B0F_895F_5C9134A73222_.wvu.Cols" localSheetId="25" hidden="1">'N-W (Cr.)'!$C:$C,'N-W (Cr.)'!$F:$U</definedName>
    <definedName name="Z_280EA05C_4582_4B0F_895F_5C9134A73222_.wvu.PrintArea" localSheetId="11" hidden="1">'Attach 10'!$A$1:$E$34</definedName>
    <definedName name="Z_280EA05C_4582_4B0F_895F_5C9134A73222_.wvu.PrintArea" localSheetId="12" hidden="1">'Attach 11'!$A$1:$E$71</definedName>
    <definedName name="Z_280EA05C_4582_4B0F_895F_5C9134A73222_.wvu.PrintArea" localSheetId="14" hidden="1">'Attach 13'!$A$1:$E$23</definedName>
    <definedName name="Z_280EA05C_4582_4B0F_895F_5C9134A73222_.wvu.PrintArea" localSheetId="15" hidden="1">'Attach 14'!$A$1:$E$27</definedName>
    <definedName name="Z_280EA05C_4582_4B0F_895F_5C9134A73222_.wvu.PrintArea" localSheetId="16" hidden="1">'Attach 14 IP'!$A$8:$I$223</definedName>
    <definedName name="Z_280EA05C_4582_4B0F_895F_5C9134A73222_.wvu.PrintArea" localSheetId="18" hidden="1">'Attach 16'!$A$1:$L$86</definedName>
    <definedName name="Z_280EA05C_4582_4B0F_895F_5C9134A73222_.wvu.PrintArea" localSheetId="19" hidden="1">'Attach 17'!$A$1:$J$24</definedName>
    <definedName name="Z_280EA05C_4582_4B0F_895F_5C9134A73222_.wvu.PrintArea" localSheetId="21" hidden="1">'Attach 19'!$A$1:$J$27</definedName>
    <definedName name="Z_280EA05C_4582_4B0F_895F_5C9134A73222_.wvu.PrintArea" localSheetId="23"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9'!$A$1:$F$44</definedName>
    <definedName name="Z_280EA05C_4582_4B0F_895F_5C9134A73222_.wvu.PrintArea" localSheetId="20" hidden="1">'Attach. 18'!$A$8:$I$148</definedName>
    <definedName name="Z_280EA05C_4582_4B0F_895F_5C9134A73222_.wvu.PrintArea" localSheetId="3" hidden="1">'Attach-3 (QR)'!$A$1:$I$722</definedName>
    <definedName name="Z_280EA05C_4582_4B0F_895F_5C9134A73222_.wvu.PrintArea" localSheetId="24" hidden="1">'Bid Form 1st Env.'!$A$24:$F$154</definedName>
    <definedName name="Z_280EA05C_4582_4B0F_895F_5C9134A73222_.wvu.PrintArea" localSheetId="0" hidden="1">Cover!$A$1:$F$20</definedName>
    <definedName name="Z_280EA05C_4582_4B0F_895F_5C9134A73222_.wvu.PrintArea" localSheetId="1" hidden="1">'Name of Bidder'!$B$1:$C$36</definedName>
    <definedName name="Z_280EA05C_4582_4B0F_895F_5C9134A73222_.wvu.PrintTitles" localSheetId="10" hidden="1">'Attach 9'!$18:$18</definedName>
    <definedName name="Z_280EA05C_4582_4B0F_895F_5C9134A73222_.wvu.Rows" localSheetId="16" hidden="1">'Attach 14 IP'!$44:$46</definedName>
    <definedName name="Z_280EA05C_4582_4B0F_895F_5C9134A73222_.wvu.Rows" localSheetId="18" hidden="1">'Attach 16'!$52:$58</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9'!$19:$19</definedName>
    <definedName name="Z_280EA05C_4582_4B0F_895F_5C9134A73222_.wvu.Rows" localSheetId="20" hidden="1">'Attach. 18'!$43:$45</definedName>
    <definedName name="Z_280EA05C_4582_4B0F_895F_5C9134A73222_.wvu.Rows" localSheetId="3" hidden="1">'Attach-3 (QR)'!#REF!,'Attach-3 (QR)'!#REF!,'Attach-3 (QR)'!#REF!,'Attach-3 (QR)'!#REF!,'Attach-3 (QR)'!#REF!,'Attach-3 (QR)'!#REF!</definedName>
    <definedName name="Z_280EA05C_4582_4B0F_895F_5C9134A73222_.wvu.Rows" localSheetId="24" hidden="1">'Bid Form 1st Env.'!$100:$100</definedName>
    <definedName name="Z_280EA05C_4582_4B0F_895F_5C9134A73222_.wvu.Rows" localSheetId="0" hidden="1">Cover!$9:$9</definedName>
    <definedName name="Z_280EA05C_4582_4B0F_895F_5C9134A73222_.wvu.Rows" localSheetId="1" hidden="1">'Name of Bidder'!$27:$30</definedName>
    <definedName name="Z_280EA05C_4582_4B0F_895F_5C9134A73222_.wvu.Rows" localSheetId="25" hidden="1">'N-W (Cr.)'!$1:$119</definedName>
    <definedName name="Z_308F00E9_5A71_4486_BCFD_DF8513C1906D_.wvu.Cols" localSheetId="12" hidden="1">'Attach 11'!$F:$F</definedName>
    <definedName name="Z_308F00E9_5A71_4486_BCFD_DF8513C1906D_.wvu.Cols" localSheetId="13" hidden="1">'Attach 12'!$I:$I</definedName>
    <definedName name="Z_308F00E9_5A71_4486_BCFD_DF8513C1906D_.wvu.Cols" localSheetId="16" hidden="1">'Attach 14 IP'!$K:$P</definedName>
    <definedName name="Z_308F00E9_5A71_4486_BCFD_DF8513C1906D_.wvu.Cols" localSheetId="18" hidden="1">'Attach 16'!$N:$N</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20" hidden="1">'Attach. 18'!$K:$P</definedName>
    <definedName name="Z_308F00E9_5A71_4486_BCFD_DF8513C1906D_.wvu.Cols" localSheetId="3" hidden="1">'Attach-3 (QR)'!$N:$P</definedName>
    <definedName name="Z_308F00E9_5A71_4486_BCFD_DF8513C1906D_.wvu.Cols" localSheetId="24" hidden="1">'Bid Form 1st Env.'!$G:$AU</definedName>
    <definedName name="Z_308F00E9_5A71_4486_BCFD_DF8513C1906D_.wvu.Cols" localSheetId="1" hidden="1">'Name of Bidder'!$A:$A,'Name of Bidder'!$E:$H</definedName>
    <definedName name="Z_308F00E9_5A71_4486_BCFD_DF8513C1906D_.wvu.Cols" localSheetId="25" hidden="1">'N-W (Cr.)'!$C:$C,'N-W (Cr.)'!$F:$U</definedName>
    <definedName name="Z_308F00E9_5A71_4486_BCFD_DF8513C1906D_.wvu.PrintArea" localSheetId="11" hidden="1">'Attach 10'!$A$1:$F$34</definedName>
    <definedName name="Z_308F00E9_5A71_4486_BCFD_DF8513C1906D_.wvu.PrintArea" localSheetId="12" hidden="1">'Attach 11'!$A$1:$E$70</definedName>
    <definedName name="Z_308F00E9_5A71_4486_BCFD_DF8513C1906D_.wvu.PrintArea" localSheetId="13" hidden="1">'Attach 12'!$A$1:$F$87</definedName>
    <definedName name="Z_308F00E9_5A71_4486_BCFD_DF8513C1906D_.wvu.PrintArea" localSheetId="14" hidden="1">'Attach 13'!$A$1:$E$21</definedName>
    <definedName name="Z_308F00E9_5A71_4486_BCFD_DF8513C1906D_.wvu.PrintArea" localSheetId="15" hidden="1">'Attach 14'!$A$1:$E$25</definedName>
    <definedName name="Z_308F00E9_5A71_4486_BCFD_DF8513C1906D_.wvu.PrintArea" localSheetId="16" hidden="1">'Attach 14 IP'!$A$8:$I$223</definedName>
    <definedName name="Z_308F00E9_5A71_4486_BCFD_DF8513C1906D_.wvu.PrintArea" localSheetId="18" hidden="1">'Attach 16'!$A$1:$L$84</definedName>
    <definedName name="Z_308F00E9_5A71_4486_BCFD_DF8513C1906D_.wvu.PrintArea" localSheetId="19" hidden="1">'Attach 17'!$A$1:$J$24</definedName>
    <definedName name="Z_308F00E9_5A71_4486_BCFD_DF8513C1906D_.wvu.PrintArea" localSheetId="21" hidden="1">'Attach 19'!$A$1:$J$27</definedName>
    <definedName name="Z_308F00E9_5A71_4486_BCFD_DF8513C1906D_.wvu.PrintArea" localSheetId="23"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20" hidden="1">'Attach. 18'!$A$8:$I$148</definedName>
    <definedName name="Z_308F00E9_5A71_4486_BCFD_DF8513C1906D_.wvu.PrintArea" localSheetId="3" hidden="1">'Attach-3 (QR)'!$A$1:$I$722</definedName>
    <definedName name="Z_308F00E9_5A71_4486_BCFD_DF8513C1906D_.wvu.PrintArea" localSheetId="24" hidden="1">'Bid Form 1st Env.'!$A$24:$F$154</definedName>
    <definedName name="Z_308F00E9_5A71_4486_BCFD_DF8513C1906D_.wvu.PrintArea" localSheetId="0" hidden="1">Cover!$A$1:$F$20</definedName>
    <definedName name="Z_308F00E9_5A71_4486_BCFD_DF8513C1906D_.wvu.PrintArea" localSheetId="1" hidden="1">'Name of Bidder'!$B$1:$C$36</definedName>
    <definedName name="Z_308F00E9_5A71_4486_BCFD_DF8513C1906D_.wvu.Rows" localSheetId="11" hidden="1">'Attach 10'!$12:$19</definedName>
    <definedName name="Z_308F00E9_5A71_4486_BCFD_DF8513C1906D_.wvu.Rows" localSheetId="13" hidden="1">'Attach 12'!$17:$28,'Attach 12'!#REF!,'Attach 12'!$29:$29,'Attach 12'!$46:$46,'Attach 12'!#REF!,'Attach 12'!#REF!,'Attach 12'!#REF!,'Attach 12'!#REF!,'Attach 12'!#REF!,'Attach 12'!$89:$176</definedName>
    <definedName name="Z_308F00E9_5A71_4486_BCFD_DF8513C1906D_.wvu.Rows" localSheetId="16" hidden="1">'Attach 14 IP'!$44:$46</definedName>
    <definedName name="Z_308F00E9_5A71_4486_BCFD_DF8513C1906D_.wvu.Rows" localSheetId="18" hidden="1">'Attach 16'!$52:$58</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20" hidden="1">'Attach. 18'!$43:$45</definedName>
    <definedName name="Z_308F00E9_5A71_4486_BCFD_DF8513C1906D_.wvu.Rows" localSheetId="3" hidden="1">'Attach-3 (QR)'!#REF!,'Attach-3 (QR)'!#REF!,'Attach-3 (QR)'!#REF!,'Attach-3 (QR)'!#REF!,'Attach-3 (QR)'!#REF!,'Attach-3 (QR)'!#REF!,'Attach-3 (QR)'!#REF!,'Attach-3 (QR)'!#REF!,'Attach-3 (QR)'!#REF!</definedName>
    <definedName name="Z_308F00E9_5A71_4486_BCFD_DF8513C1906D_.wvu.Rows" localSheetId="24" hidden="1">'Bid Form 1st Env.'!$69:$69,'Bid Form 1st Env.'!$100:$100,'Bid Form 1st Env.'!#REF!</definedName>
    <definedName name="Z_308F00E9_5A71_4486_BCFD_DF8513C1906D_.wvu.Rows" localSheetId="0" hidden="1">Cover!$9:$9</definedName>
    <definedName name="Z_308F00E9_5A71_4486_BCFD_DF8513C1906D_.wvu.Rows" localSheetId="1" hidden="1">'Name of Bidder'!$27:$30</definedName>
    <definedName name="Z_308F00E9_5A71_4486_BCFD_DF8513C1906D_.wvu.Rows" localSheetId="25" hidden="1">'N-W (Cr.)'!$1:$119</definedName>
    <definedName name="Z_30E57F47_2338_458C_930A_44F048960490_.wvu.Cols" localSheetId="12" hidden="1">'Attach 11'!$F:$F</definedName>
    <definedName name="Z_30E57F47_2338_458C_930A_44F048960490_.wvu.Cols" localSheetId="13" hidden="1">'Attach 12'!$G:$G,'Attach 12'!$I:$I</definedName>
    <definedName name="Z_30E57F47_2338_458C_930A_44F048960490_.wvu.Cols" localSheetId="16" hidden="1">'Attach 14 IP'!$K:$P</definedName>
    <definedName name="Z_30E57F47_2338_458C_930A_44F048960490_.wvu.Cols" localSheetId="18" hidden="1">'Attach 16'!$N:$N</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20" hidden="1">'Attach. 18'!$K:$P</definedName>
    <definedName name="Z_30E57F47_2338_458C_930A_44F048960490_.wvu.Cols" localSheetId="3" hidden="1">'Attach-3 (QR)'!$N:$P</definedName>
    <definedName name="Z_30E57F47_2338_458C_930A_44F048960490_.wvu.Cols" localSheetId="24" hidden="1">'Bid Form 1st Env.'!$G:$H,'Bid Form 1st Env.'!$J:$BF</definedName>
    <definedName name="Z_30E57F47_2338_458C_930A_44F048960490_.wvu.Cols" localSheetId="1" hidden="1">'Name of Bidder'!$A:$A,'Name of Bidder'!$D:$H</definedName>
    <definedName name="Z_30E57F47_2338_458C_930A_44F048960490_.wvu.Cols" localSheetId="25" hidden="1">'N-W (Cr.)'!$C:$C,'N-W (Cr.)'!$F:$U</definedName>
    <definedName name="Z_30E57F47_2338_458C_930A_44F048960490_.wvu.PrintArea" localSheetId="11" hidden="1">'Attach 10'!$A$1:$F$34</definedName>
    <definedName name="Z_30E57F47_2338_458C_930A_44F048960490_.wvu.PrintArea" localSheetId="12" hidden="1">'Attach 11'!$A$1:$E$70</definedName>
    <definedName name="Z_30E57F47_2338_458C_930A_44F048960490_.wvu.PrintArea" localSheetId="13" hidden="1">'Attach 12'!$A$1:$F$87</definedName>
    <definedName name="Z_30E57F47_2338_458C_930A_44F048960490_.wvu.PrintArea" localSheetId="14" hidden="1">'Attach 13'!$A$1:$E$21</definedName>
    <definedName name="Z_30E57F47_2338_458C_930A_44F048960490_.wvu.PrintArea" localSheetId="15" hidden="1">'Attach 14'!$A$1:$E$25</definedName>
    <definedName name="Z_30E57F47_2338_458C_930A_44F048960490_.wvu.PrintArea" localSheetId="16" hidden="1">'Attach 14 IP'!$A$8:$I$223</definedName>
    <definedName name="Z_30E57F47_2338_458C_930A_44F048960490_.wvu.PrintArea" localSheetId="18" hidden="1">'Attach 16'!$A$1:$L$84</definedName>
    <definedName name="Z_30E57F47_2338_458C_930A_44F048960490_.wvu.PrintArea" localSheetId="19" hidden="1">'Attach 17'!$A$1:$J$24</definedName>
    <definedName name="Z_30E57F47_2338_458C_930A_44F048960490_.wvu.PrintArea" localSheetId="21" hidden="1">'Attach 19'!$A$1:$J$27</definedName>
    <definedName name="Z_30E57F47_2338_458C_930A_44F048960490_.wvu.PrintArea" localSheetId="22" hidden="1">'Attach 23-A'!$A$1:$J$23</definedName>
    <definedName name="Z_30E57F47_2338_458C_930A_44F048960490_.wvu.PrintArea" localSheetId="23"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20" hidden="1">'Attach. 18'!$A$8:$I$148</definedName>
    <definedName name="Z_30E57F47_2338_458C_930A_44F048960490_.wvu.PrintArea" localSheetId="3" hidden="1">'Attach-3 (QR)'!$A$1:$I$722</definedName>
    <definedName name="Z_30E57F47_2338_458C_930A_44F048960490_.wvu.PrintArea" localSheetId="24" hidden="1">'Bid Form 1st Env.'!$A$24:$F$154</definedName>
    <definedName name="Z_30E57F47_2338_458C_930A_44F048960490_.wvu.PrintArea" localSheetId="0" hidden="1">Cover!$A$1:$F$20</definedName>
    <definedName name="Z_30E57F47_2338_458C_930A_44F048960490_.wvu.PrintArea" localSheetId="1" hidden="1">'Name of Bidder'!$B$1:$C$36</definedName>
    <definedName name="Z_30E57F47_2338_458C_930A_44F048960490_.wvu.Rows" localSheetId="11" hidden="1">'Attach 10'!$17:$18</definedName>
    <definedName name="Z_30E57F47_2338_458C_930A_44F048960490_.wvu.Rows" localSheetId="13" hidden="1">'Attach 12'!$28:$30,'Attach 12'!$43:$44,'Attach 12'!$46:$46,'Attach 12'!$62:$69,'Attach 12'!#REF!,'Attach 12'!#REF!,'Attach 12'!#REF!,'Attach 12'!#REF!,'Attach 12'!#REF!,'Attach 12'!#REF!,'Attach 12'!$86:$86,'Attach 12'!#REF!,'Attach 12'!#REF!,'Attach 12'!$89:$176</definedName>
    <definedName name="Z_30E57F47_2338_458C_930A_44F048960490_.wvu.Rows" localSheetId="16" hidden="1">'Attach 14 IP'!$44:$46</definedName>
    <definedName name="Z_30E57F47_2338_458C_930A_44F048960490_.wvu.Rows" localSheetId="18" hidden="1">'Attach 16'!$52:$58</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20" hidden="1">'Attach. 18'!$43:$45</definedName>
    <definedName name="Z_30E57F47_2338_458C_930A_44F048960490_.wvu.Rows" localSheetId="3" hidden="1">'Attach-3 (QR)'!$72:$73,'Attach-3 (QR)'!#REF!,'Attach-3 (QR)'!#REF!,'Attach-3 (QR)'!#REF!,'Attach-3 (QR)'!#REF!,'Attach-3 (QR)'!#REF!,'Attach-3 (QR)'!#REF!,'Attach-3 (QR)'!#REF!,'Attach-3 (QR)'!#REF!,'Attach-3 (QR)'!#REF!,'Attach-3 (QR)'!#REF!,'Attach-3 (QR)'!#REF!</definedName>
    <definedName name="Z_30E57F47_2338_458C_930A_44F048960490_.wvu.Rows" localSheetId="24" hidden="1">'Bid Form 1st Env.'!$100:$100,'Bid Form 1st Env.'!#REF!</definedName>
    <definedName name="Z_30E57F47_2338_458C_930A_44F048960490_.wvu.Rows" localSheetId="0" hidden="1">Cover!$9:$9</definedName>
    <definedName name="Z_30E57F47_2338_458C_930A_44F048960490_.wvu.Rows" localSheetId="1" hidden="1">'Name of Bidder'!$27:$30</definedName>
    <definedName name="Z_30E57F47_2338_458C_930A_44F048960490_.wvu.Rows" localSheetId="25" hidden="1">'N-W (Cr.)'!$1:$119</definedName>
    <definedName name="Z_310C668A_8F32_46E5_8798_717B86834286_.wvu.Cols" localSheetId="13" hidden="1">'Attach 12'!$I:$I</definedName>
    <definedName name="Z_310C668A_8F32_46E5_8798_717B86834286_.wvu.PrintArea" localSheetId="13" hidden="1">'Attach 12'!$A$1:$F$87</definedName>
    <definedName name="Z_310C668A_8F32_46E5_8798_717B86834286_.wvu.Rows" localSheetId="13" hidden="1">'Attach 12'!$28:$28,'Attach 12'!#REF!,'Attach 12'!#REF!,'Attach 12'!#REF!,'Attach 12'!$89:$176</definedName>
    <definedName name="Z_3365131F_6BE7_432A_859B_F41B794BB9E6_.wvu.Cols" localSheetId="12" hidden="1">'Attach 11'!$F:$F</definedName>
    <definedName name="Z_3365131F_6BE7_432A_859B_F41B794BB9E6_.wvu.Cols" localSheetId="13" hidden="1">'Attach 12'!$I:$I</definedName>
    <definedName name="Z_3365131F_6BE7_432A_859B_F41B794BB9E6_.wvu.Cols" localSheetId="16" hidden="1">'Attach 14 IP'!$K:$P</definedName>
    <definedName name="Z_3365131F_6BE7_432A_859B_F41B794BB9E6_.wvu.Cols" localSheetId="18" hidden="1">'Attach 16'!$N:$N</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20" hidden="1">'Attach. 18'!$K:$P</definedName>
    <definedName name="Z_3365131F_6BE7_432A_859B_F41B794BB9E6_.wvu.Cols" localSheetId="3" hidden="1">'Attach-3 (QR)'!$N:$P</definedName>
    <definedName name="Z_3365131F_6BE7_432A_859B_F41B794BB9E6_.wvu.Cols" localSheetId="24" hidden="1">'Bid Form 1st Env.'!$G:$BF</definedName>
    <definedName name="Z_3365131F_6BE7_432A_859B_F41B794BB9E6_.wvu.Cols" localSheetId="1" hidden="1">'Name of Bidder'!$A:$A,'Name of Bidder'!$E:$H</definedName>
    <definedName name="Z_3365131F_6BE7_432A_859B_F41B794BB9E6_.wvu.Cols" localSheetId="25" hidden="1">'N-W (Cr.)'!$C:$C,'N-W (Cr.)'!$F:$U</definedName>
    <definedName name="Z_3365131F_6BE7_432A_859B_F41B794BB9E6_.wvu.PrintArea" localSheetId="11" hidden="1">'Attach 10'!$A$1:$F$34</definedName>
    <definedName name="Z_3365131F_6BE7_432A_859B_F41B794BB9E6_.wvu.PrintArea" localSheetId="12" hidden="1">'Attach 11'!$A$1:$E$70</definedName>
    <definedName name="Z_3365131F_6BE7_432A_859B_F41B794BB9E6_.wvu.PrintArea" localSheetId="13" hidden="1">'Attach 12'!$A$1:$F$87</definedName>
    <definedName name="Z_3365131F_6BE7_432A_859B_F41B794BB9E6_.wvu.PrintArea" localSheetId="14" hidden="1">'Attach 13'!$A$1:$E$21</definedName>
    <definedName name="Z_3365131F_6BE7_432A_859B_F41B794BB9E6_.wvu.PrintArea" localSheetId="15" hidden="1">'Attach 14'!$A$1:$E$25</definedName>
    <definedName name="Z_3365131F_6BE7_432A_859B_F41B794BB9E6_.wvu.PrintArea" localSheetId="16" hidden="1">'Attach 14 IP'!$A$8:$I$223</definedName>
    <definedName name="Z_3365131F_6BE7_432A_859B_F41B794BB9E6_.wvu.PrintArea" localSheetId="18" hidden="1">'Attach 16'!$A$1:$L$84</definedName>
    <definedName name="Z_3365131F_6BE7_432A_859B_F41B794BB9E6_.wvu.PrintArea" localSheetId="19" hidden="1">'Attach 17'!$A$1:$J$24</definedName>
    <definedName name="Z_3365131F_6BE7_432A_859B_F41B794BB9E6_.wvu.PrintArea" localSheetId="21" hidden="1">'Attach 19'!$A$1:$J$27</definedName>
    <definedName name="Z_3365131F_6BE7_432A_859B_F41B794BB9E6_.wvu.PrintArea" localSheetId="23"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20" hidden="1">'Attach. 18'!$A$8:$I$148</definedName>
    <definedName name="Z_3365131F_6BE7_432A_859B_F41B794BB9E6_.wvu.PrintArea" localSheetId="3" hidden="1">'Attach-3 (QR)'!$A$1:$I$722</definedName>
    <definedName name="Z_3365131F_6BE7_432A_859B_F41B794BB9E6_.wvu.PrintArea" localSheetId="24" hidden="1">'Bid Form 1st Env.'!$A$24:$F$154</definedName>
    <definedName name="Z_3365131F_6BE7_432A_859B_F41B794BB9E6_.wvu.PrintArea" localSheetId="0" hidden="1">Cover!$A$1:$F$20</definedName>
    <definedName name="Z_3365131F_6BE7_432A_859B_F41B794BB9E6_.wvu.PrintArea" localSheetId="1" hidden="1">'Name of Bidder'!$B$1:$C$36</definedName>
    <definedName name="Z_3365131F_6BE7_432A_859B_F41B794BB9E6_.wvu.Rows" localSheetId="11" hidden="1">'Attach 10'!$12:$19</definedName>
    <definedName name="Z_3365131F_6BE7_432A_859B_F41B794BB9E6_.wvu.Rows" localSheetId="13" hidden="1">'Attach 12'!$28:$75,'Attach 12'!#REF!,'Attach 12'!#REF!,'Attach 12'!#REF!,'Attach 12'!$86:$86,'Attach 12'!#REF!,'Attach 12'!#REF!,'Attach 12'!$89:$176</definedName>
    <definedName name="Z_3365131F_6BE7_432A_859B_F41B794BB9E6_.wvu.Rows" localSheetId="16" hidden="1">'Attach 14 IP'!$44:$46</definedName>
    <definedName name="Z_3365131F_6BE7_432A_859B_F41B794BB9E6_.wvu.Rows" localSheetId="18" hidden="1">'Attach 16'!$52:$58</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20" hidden="1">'Attach. 18'!$43:$45</definedName>
    <definedName name="Z_3365131F_6BE7_432A_859B_F41B794BB9E6_.wvu.Rows" localSheetId="3" hidden="1">'Attach-3 (QR)'!#REF!,'Attach-3 (QR)'!#REF!,'Attach-3 (QR)'!#REF!,'Attach-3 (QR)'!#REF!,'Attach-3 (QR)'!#REF!,'Attach-3 (QR)'!#REF!,'Attach-3 (QR)'!#REF!,'Attach-3 (QR)'!#REF!,'Attach-3 (QR)'!#REF!,'Attach-3 (QR)'!#REF!</definedName>
    <definedName name="Z_3365131F_6BE7_432A_859B_F41B794BB9E6_.wvu.Rows" localSheetId="24" hidden="1">'Bid Form 1st Env.'!$100:$100,'Bid Form 1st Env.'!#REF!</definedName>
    <definedName name="Z_3365131F_6BE7_432A_859B_F41B794BB9E6_.wvu.Rows" localSheetId="0" hidden="1">Cover!$9:$9</definedName>
    <definedName name="Z_3365131F_6BE7_432A_859B_F41B794BB9E6_.wvu.Rows" localSheetId="1" hidden="1">'Name of Bidder'!$27:$30</definedName>
    <definedName name="Z_3365131F_6BE7_432A_859B_F41B794BB9E6_.wvu.Rows" localSheetId="25" hidden="1">'N-W (Cr.)'!$1:$119</definedName>
    <definedName name="Z_340562B9_6CEE_4962_8D7D_CA1C6778F52C_.wvu.PrintArea" localSheetId="9" hidden="1">'Attach 7'!$A$1:$E$28</definedName>
    <definedName name="Z_38BECF6E_1A53_4F98_87B9_44F2C5F77E08_.wvu.PrintArea" localSheetId="9" hidden="1">'Attach 7'!$A$1:$E$28</definedName>
    <definedName name="Z_42E95D05_5FE4_4BDE_99D8_8A5175191762_.wvu.Cols" localSheetId="12" hidden="1">'Attach 11'!$F:$F</definedName>
    <definedName name="Z_42E95D05_5FE4_4BDE_99D8_8A5175191762_.wvu.Cols" localSheetId="13" hidden="1">'Attach 12'!$G:$G,'Attach 12'!$I:$I</definedName>
    <definedName name="Z_42E95D05_5FE4_4BDE_99D8_8A5175191762_.wvu.Cols" localSheetId="16" hidden="1">'Attach 14 IP'!$K:$P</definedName>
    <definedName name="Z_42E95D05_5FE4_4BDE_99D8_8A5175191762_.wvu.Cols" localSheetId="18" hidden="1">'Attach 16'!$N:$N</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20" hidden="1">'Attach. 18'!$K:$Q</definedName>
    <definedName name="Z_42E95D05_5FE4_4BDE_99D8_8A5175191762_.wvu.Cols" localSheetId="3" hidden="1">'Attach-3 (QR)'!$N:$P</definedName>
    <definedName name="Z_42E95D05_5FE4_4BDE_99D8_8A5175191762_.wvu.Cols" localSheetId="24" hidden="1">'Bid Form 1st Env.'!$G:$H,'Bid Form 1st Env.'!$J:$BF</definedName>
    <definedName name="Z_42E95D05_5FE4_4BDE_99D8_8A5175191762_.wvu.Cols" localSheetId="1" hidden="1">'Name of Bidder'!$A:$A,'Name of Bidder'!$D:$I</definedName>
    <definedName name="Z_42E95D05_5FE4_4BDE_99D8_8A5175191762_.wvu.Cols" localSheetId="25" hidden="1">'N-W (Cr.)'!$C:$C,'N-W (Cr.)'!$F:$U</definedName>
    <definedName name="Z_42E95D05_5FE4_4BDE_99D8_8A5175191762_.wvu.PrintArea" localSheetId="11" hidden="1">'Attach 10'!$A$1:$F$34</definedName>
    <definedName name="Z_42E95D05_5FE4_4BDE_99D8_8A5175191762_.wvu.PrintArea" localSheetId="12" hidden="1">'Attach 11'!$A$1:$E$70</definedName>
    <definedName name="Z_42E95D05_5FE4_4BDE_99D8_8A5175191762_.wvu.PrintArea" localSheetId="13" hidden="1">'Attach 12'!$A$1:$F$87</definedName>
    <definedName name="Z_42E95D05_5FE4_4BDE_99D8_8A5175191762_.wvu.PrintArea" localSheetId="14" hidden="1">'Attach 13'!$A$1:$E$21</definedName>
    <definedName name="Z_42E95D05_5FE4_4BDE_99D8_8A5175191762_.wvu.PrintArea" localSheetId="15" hidden="1">'Attach 14'!$A$1:$E$25</definedName>
    <definedName name="Z_42E95D05_5FE4_4BDE_99D8_8A5175191762_.wvu.PrintArea" localSheetId="16" hidden="1">'Attach 14 IP'!$A$8:$I$223</definedName>
    <definedName name="Z_42E95D05_5FE4_4BDE_99D8_8A5175191762_.wvu.PrintArea" localSheetId="18" hidden="1">'Attach 16'!$A$1:$L$84</definedName>
    <definedName name="Z_42E95D05_5FE4_4BDE_99D8_8A5175191762_.wvu.PrintArea" localSheetId="19" hidden="1">'Attach 17'!$A$1:$J$24</definedName>
    <definedName name="Z_42E95D05_5FE4_4BDE_99D8_8A5175191762_.wvu.PrintArea" localSheetId="21" hidden="1">'Attach 19'!$A$1:$J$27</definedName>
    <definedName name="Z_42E95D05_5FE4_4BDE_99D8_8A5175191762_.wvu.PrintArea" localSheetId="22" hidden="1">'Attach 23-A'!$A$1:$J$23</definedName>
    <definedName name="Z_42E95D05_5FE4_4BDE_99D8_8A5175191762_.wvu.PrintArea" localSheetId="23"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20" hidden="1">'Attach. 18'!$A$8:$I$148</definedName>
    <definedName name="Z_42E95D05_5FE4_4BDE_99D8_8A5175191762_.wvu.PrintArea" localSheetId="3" hidden="1">'Attach-3 (QR)'!$A$1:$I$722</definedName>
    <definedName name="Z_42E95D05_5FE4_4BDE_99D8_8A5175191762_.wvu.PrintArea" localSheetId="24" hidden="1">'Bid Form 1st Env.'!$A$1:$F$154</definedName>
    <definedName name="Z_42E95D05_5FE4_4BDE_99D8_8A5175191762_.wvu.PrintArea" localSheetId="0" hidden="1">Cover!$A$1:$F$20</definedName>
    <definedName name="Z_42E95D05_5FE4_4BDE_99D8_8A5175191762_.wvu.PrintArea" localSheetId="1" hidden="1">'Name of Bidder'!$B$1:$C$36</definedName>
    <definedName name="Z_42E95D05_5FE4_4BDE_99D8_8A5175191762_.wvu.Rows" localSheetId="11" hidden="1">'Attach 10'!$15:$25,'Attach 10'!$29:$32</definedName>
    <definedName name="Z_42E95D05_5FE4_4BDE_99D8_8A5175191762_.wvu.Rows" localSheetId="13" hidden="1">'Attach 12'!$17:$86,'Attach 12'!#REF!,'Attach 12'!#REF!,'Attach 12'!$89:$176</definedName>
    <definedName name="Z_42E95D05_5FE4_4BDE_99D8_8A5175191762_.wvu.Rows" localSheetId="16" hidden="1">'Attach 14 IP'!$44:$46</definedName>
    <definedName name="Z_42E95D05_5FE4_4BDE_99D8_8A5175191762_.wvu.Rows" localSheetId="18" hidden="1">'Attach 16'!$52:$58</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20" hidden="1">'Attach. 18'!$43:$45</definedName>
    <definedName name="Z_42E95D05_5FE4_4BDE_99D8_8A5175191762_.wvu.Rows" localSheetId="3" hidden="1">'Attach-3 (QR)'!#REF!,'Attach-3 (QR)'!#REF!,'Attach-3 (QR)'!#REF!,'Attach-3 (QR)'!#REF!,'Attach-3 (QR)'!#REF!,'Attach-3 (QR)'!#REF!,'Attach-3 (QR)'!#REF!,'Attach-3 (QR)'!#REF!,'Attach-3 (QR)'!#REF!,'Attach-3 (QR)'!#REF!,'Attach-3 (QR)'!#REF!,'Attach-3 (QR)'!#REF!</definedName>
    <definedName name="Z_42E95D05_5FE4_4BDE_99D8_8A5175191762_.wvu.Rows" localSheetId="24" hidden="1">'Bid Form 1st Env.'!$100:$100,'Bid Form 1st Env.'!#REF!,'Bid Form 1st Env.'!$150:$150</definedName>
    <definedName name="Z_42E95D05_5FE4_4BDE_99D8_8A5175191762_.wvu.Rows" localSheetId="0" hidden="1">Cover!$9:$9</definedName>
    <definedName name="Z_42E95D05_5FE4_4BDE_99D8_8A5175191762_.wvu.Rows" localSheetId="1" hidden="1">'Name of Bidder'!$27:$30</definedName>
    <definedName name="Z_42E95D05_5FE4_4BDE_99D8_8A5175191762_.wvu.Rows" localSheetId="25" hidden="1">'N-W (Cr.)'!$1:$119</definedName>
    <definedName name="Z_43BCBF1E_CDCF_4541_8D79_87EDCECBC1FD_.wvu.PrintArea" localSheetId="9" hidden="1">'Attach 7'!$A$1:$E$28</definedName>
    <definedName name="Z_477F7E43_D393_45BA_B99B_D838E4629B5D_.wvu.PrintArea" localSheetId="9" hidden="1">'Attach 7'!$A$1:$E$28</definedName>
    <definedName name="Z_494F6778_23FE_4AAC_B37D_6C7543FC13B9_.wvu.Cols" localSheetId="3" hidden="1">'Attach-3 (QR)'!$J:$L</definedName>
    <definedName name="Z_494F6778_23FE_4AAC_B37D_6C7543FC13B9_.wvu.PrintArea" localSheetId="9" hidden="1">'Attach 7'!$A$1:$E$28</definedName>
    <definedName name="Z_494F6778_23FE_4AAC_B37D_6C7543FC13B9_.wvu.PrintArea" localSheetId="3" hidden="1">'Attach-3 (QR)'!$A$1:$I$722</definedName>
    <definedName name="Z_494F6778_23FE_4AAC_B37D_6C7543FC13B9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2" hidden="1">'Attach 11'!$F:$F</definedName>
    <definedName name="Z_564AA8DD_E850_4E6F_BA1D_8F79D1361145_.wvu.Cols" localSheetId="13" hidden="1">'Attach 12'!$I:$I</definedName>
    <definedName name="Z_564AA8DD_E850_4E6F_BA1D_8F79D1361145_.wvu.Cols" localSheetId="16" hidden="1">'Attach 14 IP'!$K:$P</definedName>
    <definedName name="Z_564AA8DD_E850_4E6F_BA1D_8F79D1361145_.wvu.Cols" localSheetId="18" hidden="1">'Attach 16'!$N:$N</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20" hidden="1">'Attach. 18'!$K:$P</definedName>
    <definedName name="Z_564AA8DD_E850_4E6F_BA1D_8F79D1361145_.wvu.Cols" localSheetId="3" hidden="1">'Attach-3 (QR)'!$N:$P</definedName>
    <definedName name="Z_564AA8DD_E850_4E6F_BA1D_8F79D1361145_.wvu.Cols" localSheetId="24" hidden="1">'Bid Form 1st Env.'!$G:$H,'Bid Form 1st Env.'!$J:$BF</definedName>
    <definedName name="Z_564AA8DD_E850_4E6F_BA1D_8F79D1361145_.wvu.Cols" localSheetId="1" hidden="1">'Name of Bidder'!$A:$A,'Name of Bidder'!$D:$I</definedName>
    <definedName name="Z_564AA8DD_E850_4E6F_BA1D_8F79D1361145_.wvu.Cols" localSheetId="25" hidden="1">'N-W (Cr.)'!$C:$C,'N-W (Cr.)'!$F:$U</definedName>
    <definedName name="Z_564AA8DD_E850_4E6F_BA1D_8F79D1361145_.wvu.PrintArea" localSheetId="11" hidden="1">'Attach 10'!$A$1:$F$34</definedName>
    <definedName name="Z_564AA8DD_E850_4E6F_BA1D_8F79D1361145_.wvu.PrintArea" localSheetId="12" hidden="1">'Attach 11'!$A$1:$E$70</definedName>
    <definedName name="Z_564AA8DD_E850_4E6F_BA1D_8F79D1361145_.wvu.PrintArea" localSheetId="13" hidden="1">'Attach 12'!$A$1:$F$87</definedName>
    <definedName name="Z_564AA8DD_E850_4E6F_BA1D_8F79D1361145_.wvu.PrintArea" localSheetId="14" hidden="1">'Attach 13'!$A$1:$E$21</definedName>
    <definedName name="Z_564AA8DD_E850_4E6F_BA1D_8F79D1361145_.wvu.PrintArea" localSheetId="15" hidden="1">'Attach 14'!$A$1:$E$25</definedName>
    <definedName name="Z_564AA8DD_E850_4E6F_BA1D_8F79D1361145_.wvu.PrintArea" localSheetId="16" hidden="1">'Attach 14 IP'!$A$8:$I$223</definedName>
    <definedName name="Z_564AA8DD_E850_4E6F_BA1D_8F79D1361145_.wvu.PrintArea" localSheetId="18" hidden="1">'Attach 16'!$A$1:$L$84</definedName>
    <definedName name="Z_564AA8DD_E850_4E6F_BA1D_8F79D1361145_.wvu.PrintArea" localSheetId="19" hidden="1">'Attach 17'!$A$1:$J$24</definedName>
    <definedName name="Z_564AA8DD_E850_4E6F_BA1D_8F79D1361145_.wvu.PrintArea" localSheetId="21" hidden="1">'Attach 19'!$A$1:$J$27</definedName>
    <definedName name="Z_564AA8DD_E850_4E6F_BA1D_8F79D1361145_.wvu.PrintArea" localSheetId="22" hidden="1">'Attach 23-A'!$A$1:$J$23</definedName>
    <definedName name="Z_564AA8DD_E850_4E6F_BA1D_8F79D1361145_.wvu.PrintArea" localSheetId="23"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20" hidden="1">'Attach. 18'!$A$8:$I$148</definedName>
    <definedName name="Z_564AA8DD_E850_4E6F_BA1D_8F79D1361145_.wvu.PrintArea" localSheetId="3" hidden="1">'Attach-3 (QR)'!$A$1:$I$722</definedName>
    <definedName name="Z_564AA8DD_E850_4E6F_BA1D_8F79D1361145_.wvu.PrintArea" localSheetId="24" hidden="1">'Bid Form 1st Env.'!$A$24:$F$154</definedName>
    <definedName name="Z_564AA8DD_E850_4E6F_BA1D_8F79D1361145_.wvu.PrintArea" localSheetId="0" hidden="1">Cover!$A$1:$F$20</definedName>
    <definedName name="Z_564AA8DD_E850_4E6F_BA1D_8F79D1361145_.wvu.PrintArea" localSheetId="1" hidden="1">'Name of Bidder'!$B$1:$C$36</definedName>
    <definedName name="Z_564AA8DD_E850_4E6F_BA1D_8F79D1361145_.wvu.Rows" localSheetId="13" hidden="1">'Attach 12'!$18:$29,'Attach 12'!$31:$46,'Attach 12'!#REF!,'Attach 12'!#REF!,'Attach 12'!$86:$86,'Attach 12'!#REF!,'Attach 12'!#REF!,'Attach 12'!$89:$176</definedName>
    <definedName name="Z_564AA8DD_E850_4E6F_BA1D_8F79D1361145_.wvu.Rows" localSheetId="16" hidden="1">'Attach 14 IP'!$44:$46</definedName>
    <definedName name="Z_564AA8DD_E850_4E6F_BA1D_8F79D1361145_.wvu.Rows" localSheetId="18" hidden="1">'Attach 16'!$52:$58</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20" hidden="1">'Attach. 18'!$43:$45</definedName>
    <definedName name="Z_564AA8DD_E850_4E6F_BA1D_8F79D1361145_.wvu.Rows" localSheetId="3" hidden="1">'Attach-3 (QR)'!#REF!,'Attach-3 (QR)'!#REF!,'Attach-3 (QR)'!#REF!,'Attach-3 (QR)'!#REF!,'Attach-3 (QR)'!#REF!,'Attach-3 (QR)'!#REF!,'Attach-3 (QR)'!#REF!,'Attach-3 (QR)'!#REF!,'Attach-3 (QR)'!#REF!,'Attach-3 (QR)'!#REF!</definedName>
    <definedName name="Z_564AA8DD_E850_4E6F_BA1D_8F79D1361145_.wvu.Rows" localSheetId="24" hidden="1">'Bid Form 1st Env.'!$100:$100,'Bid Form 1st Env.'!#REF!</definedName>
    <definedName name="Z_564AA8DD_E850_4E6F_BA1D_8F79D1361145_.wvu.Rows" localSheetId="0" hidden="1">Cover!$9:$9</definedName>
    <definedName name="Z_564AA8DD_E850_4E6F_BA1D_8F79D1361145_.wvu.Rows" localSheetId="1" hidden="1">'Name of Bidder'!$27:$30</definedName>
    <definedName name="Z_564AA8DD_E850_4E6F_BA1D_8F79D1361145_.wvu.Rows" localSheetId="25" hidden="1">'N-W (Cr.)'!$1:$119</definedName>
    <definedName name="Z_57EC2AB3_459C_475C_AFE6_EBB6882FA67E_.wvu.Cols" localSheetId="12" hidden="1">'Attach 11'!$F:$F</definedName>
    <definedName name="Z_57EC2AB3_459C_475C_AFE6_EBB6882FA67E_.wvu.Cols" localSheetId="13" hidden="1">'Attach 12'!$H:$I</definedName>
    <definedName name="Z_57EC2AB3_459C_475C_AFE6_EBB6882FA67E_.wvu.Cols" localSheetId="16" hidden="1">'Attach 14 IP'!$K:$P</definedName>
    <definedName name="Z_57EC2AB3_459C_475C_AFE6_EBB6882FA67E_.wvu.Cols" localSheetId="18"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20" hidden="1">'Attach. 18'!$K:$P</definedName>
    <definedName name="Z_57EC2AB3_459C_475C_AFE6_EBB6882FA67E_.wvu.Cols" localSheetId="3" hidden="1">'Attach-3 (QR)'!$J:$J,'Attach-3 (QR)'!$L:$N</definedName>
    <definedName name="Z_57EC2AB3_459C_475C_AFE6_EBB6882FA67E_.wvu.Cols" localSheetId="24" hidden="1">'Bid Form 1st Env.'!$G:$G</definedName>
    <definedName name="Z_57EC2AB3_459C_475C_AFE6_EBB6882FA67E_.wvu.Cols" localSheetId="1" hidden="1">'Name of Bidder'!$A:$A,'Name of Bidder'!$E:$H</definedName>
    <definedName name="Z_57EC2AB3_459C_475C_AFE6_EBB6882FA67E_.wvu.Cols" localSheetId="25" hidden="1">'N-W (Cr.)'!$C:$C,'N-W (Cr.)'!$F:$U</definedName>
    <definedName name="Z_57EC2AB3_459C_475C_AFE6_EBB6882FA67E_.wvu.PrintArea" localSheetId="11" hidden="1">'Attach 10'!$A$1:$E$34</definedName>
    <definedName name="Z_57EC2AB3_459C_475C_AFE6_EBB6882FA67E_.wvu.PrintArea" localSheetId="12" hidden="1">'Attach 11'!$A$1:$E$71</definedName>
    <definedName name="Z_57EC2AB3_459C_475C_AFE6_EBB6882FA67E_.wvu.PrintArea" localSheetId="13" hidden="1">'Attach 12'!$A$1:$G$87</definedName>
    <definedName name="Z_57EC2AB3_459C_475C_AFE6_EBB6882FA67E_.wvu.PrintArea" localSheetId="14" hidden="1">'Attach 13'!$A$1:$E$23</definedName>
    <definedName name="Z_57EC2AB3_459C_475C_AFE6_EBB6882FA67E_.wvu.PrintArea" localSheetId="15" hidden="1">'Attach 14'!$A$1:$E$27</definedName>
    <definedName name="Z_57EC2AB3_459C_475C_AFE6_EBB6882FA67E_.wvu.PrintArea" localSheetId="16" hidden="1">'Attach 14 IP'!$A$8:$I$223</definedName>
    <definedName name="Z_57EC2AB3_459C_475C_AFE6_EBB6882FA67E_.wvu.PrintArea" localSheetId="18" hidden="1">'Attach 16'!$A$1:$L$86</definedName>
    <definedName name="Z_57EC2AB3_459C_475C_AFE6_EBB6882FA67E_.wvu.PrintArea" localSheetId="19" hidden="1">'Attach 17'!$A$1:$J$24</definedName>
    <definedName name="Z_57EC2AB3_459C_475C_AFE6_EBB6882FA67E_.wvu.PrintArea" localSheetId="21" hidden="1">'Attach 19'!$A$1:$J$27</definedName>
    <definedName name="Z_57EC2AB3_459C_475C_AFE6_EBB6882FA67E_.wvu.PrintArea" localSheetId="23"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9'!$A$1:$F$44</definedName>
    <definedName name="Z_57EC2AB3_459C_475C_AFE6_EBB6882FA67E_.wvu.PrintArea" localSheetId="20" hidden="1">'Attach. 18'!$A$8:$I$148</definedName>
    <definedName name="Z_57EC2AB3_459C_475C_AFE6_EBB6882FA67E_.wvu.PrintArea" localSheetId="3" hidden="1">'Attach-3 (QR)'!$A$1:$I$722</definedName>
    <definedName name="Z_57EC2AB3_459C_475C_AFE6_EBB6882FA67E_.wvu.PrintArea" localSheetId="24" hidden="1">'Bid Form 1st Env.'!$A$24:$F$154</definedName>
    <definedName name="Z_57EC2AB3_459C_475C_AFE6_EBB6882FA67E_.wvu.PrintArea" localSheetId="0" hidden="1">Cover!$A$1:$F$20</definedName>
    <definedName name="Z_57EC2AB3_459C_475C_AFE6_EBB6882FA67E_.wvu.PrintArea" localSheetId="1" hidden="1">'Name of Bidder'!$B$1:$C$36</definedName>
    <definedName name="Z_57EC2AB3_459C_475C_AFE6_EBB6882FA67E_.wvu.PrintTitles" localSheetId="10" hidden="1">'Attach 9'!$18:$18</definedName>
    <definedName name="Z_57EC2AB3_459C_475C_AFE6_EBB6882FA67E_.wvu.Rows" localSheetId="13" hidden="1">'Attach 12'!$4:$4,'Attach 12'!#REF!,'Attach 12'!$89:$176</definedName>
    <definedName name="Z_57EC2AB3_459C_475C_AFE6_EBB6882FA67E_.wvu.Rows" localSheetId="16" hidden="1">'Attach 14 IP'!$44:$46</definedName>
    <definedName name="Z_57EC2AB3_459C_475C_AFE6_EBB6882FA67E_.wvu.Rows" localSheetId="18" hidden="1">'Attach 16'!$52:$58</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0" hidden="1">'Attach. 18'!$43:$45</definedName>
    <definedName name="Z_57EC2AB3_459C_475C_AFE6_EBB6882FA67E_.wvu.Rows" localSheetId="1" hidden="1">'Name of Bidder'!$27:$30</definedName>
    <definedName name="Z_57EC2AB3_459C_475C_AFE6_EBB6882FA67E_.wvu.Rows" localSheetId="25" hidden="1">'N-W (Cr.)'!$1:$119</definedName>
    <definedName name="Z_582CF44B_0703_4CA2_AB84_00685031CD39_.wvu.Cols" localSheetId="12" hidden="1">'Attach 11'!$F:$F</definedName>
    <definedName name="Z_582CF44B_0703_4CA2_AB84_00685031CD39_.wvu.Cols" localSheetId="13" hidden="1">'Attach 12'!$I:$I</definedName>
    <definedName name="Z_582CF44B_0703_4CA2_AB84_00685031CD39_.wvu.Cols" localSheetId="16" hidden="1">'Attach 14 IP'!$K:$P</definedName>
    <definedName name="Z_582CF44B_0703_4CA2_AB84_00685031CD39_.wvu.Cols" localSheetId="18" hidden="1">'Attach 16'!$N:$N</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9'!$H:$H</definedName>
    <definedName name="Z_582CF44B_0703_4CA2_AB84_00685031CD39_.wvu.Cols" localSheetId="20" hidden="1">'Attach. 18'!$K:$P</definedName>
    <definedName name="Z_582CF44B_0703_4CA2_AB84_00685031CD39_.wvu.Cols" localSheetId="3" hidden="1">'Attach-3 (QR)'!$N:$P</definedName>
    <definedName name="Z_582CF44B_0703_4CA2_AB84_00685031CD39_.wvu.Cols" localSheetId="24" hidden="1">'Bid Form 1st Env.'!$G:$AU</definedName>
    <definedName name="Z_582CF44B_0703_4CA2_AB84_00685031CD39_.wvu.Cols" localSheetId="1" hidden="1">'Name of Bidder'!$A:$A,'Name of Bidder'!$E:$H</definedName>
    <definedName name="Z_582CF44B_0703_4CA2_AB84_00685031CD39_.wvu.Cols" localSheetId="25" hidden="1">'N-W (Cr.)'!$C:$C,'N-W (Cr.)'!$F:$U</definedName>
    <definedName name="Z_582CF44B_0703_4CA2_AB84_00685031CD39_.wvu.PrintArea" localSheetId="11" hidden="1">'Attach 10'!$A$1:$F$34</definedName>
    <definedName name="Z_582CF44B_0703_4CA2_AB84_00685031CD39_.wvu.PrintArea" localSheetId="12" hidden="1">'Attach 11'!$A$1:$E$70</definedName>
    <definedName name="Z_582CF44B_0703_4CA2_AB84_00685031CD39_.wvu.PrintArea" localSheetId="13" hidden="1">'Attach 12'!$A$1:$F$87</definedName>
    <definedName name="Z_582CF44B_0703_4CA2_AB84_00685031CD39_.wvu.PrintArea" localSheetId="14" hidden="1">'Attach 13'!$A$1:$E$21</definedName>
    <definedName name="Z_582CF44B_0703_4CA2_AB84_00685031CD39_.wvu.PrintArea" localSheetId="15" hidden="1">'Attach 14'!$A$1:$E$25</definedName>
    <definedName name="Z_582CF44B_0703_4CA2_AB84_00685031CD39_.wvu.PrintArea" localSheetId="16" hidden="1">'Attach 14 IP'!$A$8:$I$223</definedName>
    <definedName name="Z_582CF44B_0703_4CA2_AB84_00685031CD39_.wvu.PrintArea" localSheetId="18" hidden="1">'Attach 16'!$A$1:$L$84</definedName>
    <definedName name="Z_582CF44B_0703_4CA2_AB84_00685031CD39_.wvu.PrintArea" localSheetId="19" hidden="1">'Attach 17'!$A$1:$J$24</definedName>
    <definedName name="Z_582CF44B_0703_4CA2_AB84_00685031CD39_.wvu.PrintArea" localSheetId="21" hidden="1">'Attach 19'!$A$1:$J$27</definedName>
    <definedName name="Z_582CF44B_0703_4CA2_AB84_00685031CD39_.wvu.PrintArea" localSheetId="23"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9'!$A$1:$F$44</definedName>
    <definedName name="Z_582CF44B_0703_4CA2_AB84_00685031CD39_.wvu.PrintArea" localSheetId="20" hidden="1">'Attach. 18'!$A$8:$I$148</definedName>
    <definedName name="Z_582CF44B_0703_4CA2_AB84_00685031CD39_.wvu.PrintArea" localSheetId="3" hidden="1">'Attach-3 (QR)'!$A$1:$I$722</definedName>
    <definedName name="Z_582CF44B_0703_4CA2_AB84_00685031CD39_.wvu.PrintArea" localSheetId="24" hidden="1">'Bid Form 1st Env.'!$A$24:$F$154</definedName>
    <definedName name="Z_582CF44B_0703_4CA2_AB84_00685031CD39_.wvu.PrintArea" localSheetId="0" hidden="1">Cover!$A$1:$F$20</definedName>
    <definedName name="Z_582CF44B_0703_4CA2_AB84_00685031CD39_.wvu.PrintArea" localSheetId="1" hidden="1">'Name of Bidder'!$B$1:$C$36</definedName>
    <definedName name="Z_582CF44B_0703_4CA2_AB84_00685031CD39_.wvu.PrintTitles" localSheetId="10" hidden="1">'Attach 9'!$18:$18</definedName>
    <definedName name="Z_582CF44B_0703_4CA2_AB84_00685031CD39_.wvu.Rows" localSheetId="11" hidden="1">'Attach 10'!$12:$19</definedName>
    <definedName name="Z_582CF44B_0703_4CA2_AB84_00685031CD39_.wvu.Rows" localSheetId="13" hidden="1">'Attach 12'!$17:$28,'Attach 12'!#REF!,'Attach 12'!$29:$29,'Attach 12'!$46:$46,'Attach 12'!#REF!,'Attach 12'!#REF!,'Attach 12'!#REF!,'Attach 12'!#REF!,'Attach 12'!#REF!,'Attach 12'!#REF!,'Attach 12'!$89:$176</definedName>
    <definedName name="Z_582CF44B_0703_4CA2_AB84_00685031CD39_.wvu.Rows" localSheetId="16" hidden="1">'Attach 14 IP'!$44:$46</definedName>
    <definedName name="Z_582CF44B_0703_4CA2_AB84_00685031CD39_.wvu.Rows" localSheetId="18" hidden="1">'Attach 16'!$52:$58</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9'!$19:$20</definedName>
    <definedName name="Z_582CF44B_0703_4CA2_AB84_00685031CD39_.wvu.Rows" localSheetId="20" hidden="1">'Attach. 18'!$43:$45</definedName>
    <definedName name="Z_582CF44B_0703_4CA2_AB84_00685031CD39_.wvu.Rows" localSheetId="3" hidden="1">'Attach-3 (QR)'!#REF!,'Attach-3 (QR)'!#REF!,'Attach-3 (QR)'!#REF!,'Attach-3 (QR)'!#REF!,'Attach-3 (QR)'!#REF!,'Attach-3 (QR)'!#REF!,'Attach-3 (QR)'!#REF!,'Attach-3 (QR)'!#REF!,'Attach-3 (QR)'!#REF!</definedName>
    <definedName name="Z_582CF44B_0703_4CA2_AB84_00685031CD39_.wvu.Rows" localSheetId="24" hidden="1">'Bid Form 1st Env.'!$69:$69,'Bid Form 1st Env.'!$100:$100,'Bid Form 1st Env.'!#REF!</definedName>
    <definedName name="Z_582CF44B_0703_4CA2_AB84_00685031CD39_.wvu.Rows" localSheetId="0" hidden="1">Cover!$9:$9</definedName>
    <definedName name="Z_582CF44B_0703_4CA2_AB84_00685031CD39_.wvu.Rows" localSheetId="1" hidden="1">'Name of Bidder'!$27:$30</definedName>
    <definedName name="Z_582CF44B_0703_4CA2_AB84_00685031CD39_.wvu.Rows" localSheetId="25" hidden="1">'N-W (Cr.)'!$1:$119</definedName>
    <definedName name="Z_58548A11_3821_468D_9270_46EEC92D9081_.wvu.Cols" localSheetId="10" hidden="1">'Attach 9'!$G:$J</definedName>
    <definedName name="Z_58548A11_3821_468D_9270_46EEC92D9081_.wvu.PrintArea" localSheetId="10" hidden="1">'Attach 9'!$A$1:$F$44</definedName>
    <definedName name="Z_58548A11_3821_468D_9270_46EEC92D9081_.wvu.PrintTitles" localSheetId="10" hidden="1">'Attach 9'!$18:$18</definedName>
    <definedName name="Z_6B2C1320_5106_401D_86E8_03FFC7419150_.wvu.Cols" localSheetId="12" hidden="1">'Attach 11'!$F:$F</definedName>
    <definedName name="Z_6B2C1320_5106_401D_86E8_03FFC7419150_.wvu.Cols" localSheetId="13" hidden="1">'Attach 12'!$I:$I</definedName>
    <definedName name="Z_6B2C1320_5106_401D_86E8_03FFC7419150_.wvu.Cols" localSheetId="16" hidden="1">'Attach 14 IP'!$K:$P</definedName>
    <definedName name="Z_6B2C1320_5106_401D_86E8_03FFC7419150_.wvu.Cols" localSheetId="18"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20" hidden="1">'Attach. 18'!$K:$P</definedName>
    <definedName name="Z_6B2C1320_5106_401D_86E8_03FFC7419150_.wvu.Cols" localSheetId="3" hidden="1">'Attach-3 (QR)'!$J:$J,'Attach-3 (QR)'!$N:$N</definedName>
    <definedName name="Z_6B2C1320_5106_401D_86E8_03FFC7419150_.wvu.Cols" localSheetId="24" hidden="1">'Bid Form 1st Env.'!$G:$G,'Bid Form 1st Env.'!$L:$AX</definedName>
    <definedName name="Z_6B2C1320_5106_401D_86E8_03FFC7419150_.wvu.Cols" localSheetId="1" hidden="1">'Name of Bidder'!$A:$A,'Name of Bidder'!$F:$H</definedName>
    <definedName name="Z_6B2C1320_5106_401D_86E8_03FFC7419150_.wvu.Cols" localSheetId="25" hidden="1">'N-W (Cr.)'!$C:$C,'N-W (Cr.)'!$F:$U</definedName>
    <definedName name="Z_6B2C1320_5106_401D_86E8_03FFC7419150_.wvu.PrintArea" localSheetId="11" hidden="1">'Attach 10'!$A$1:$E$34</definedName>
    <definedName name="Z_6B2C1320_5106_401D_86E8_03FFC7419150_.wvu.PrintArea" localSheetId="12" hidden="1">'Attach 11'!$A$1:$E$71</definedName>
    <definedName name="Z_6B2C1320_5106_401D_86E8_03FFC7419150_.wvu.PrintArea" localSheetId="13" hidden="1">'Attach 12'!$A$1:$F$87</definedName>
    <definedName name="Z_6B2C1320_5106_401D_86E8_03FFC7419150_.wvu.PrintArea" localSheetId="14" hidden="1">'Attach 13'!$A$1:$E$23</definedName>
    <definedName name="Z_6B2C1320_5106_401D_86E8_03FFC7419150_.wvu.PrintArea" localSheetId="15" hidden="1">'Attach 14'!$A$1:$E$27</definedName>
    <definedName name="Z_6B2C1320_5106_401D_86E8_03FFC7419150_.wvu.PrintArea" localSheetId="16" hidden="1">'Attach 14 IP'!$A$8:$I$223</definedName>
    <definedName name="Z_6B2C1320_5106_401D_86E8_03FFC7419150_.wvu.PrintArea" localSheetId="18" hidden="1">'Attach 16'!$A$1:$L$86</definedName>
    <definedName name="Z_6B2C1320_5106_401D_86E8_03FFC7419150_.wvu.PrintArea" localSheetId="19" hidden="1">'Attach 17'!$A$1:$J$24</definedName>
    <definedName name="Z_6B2C1320_5106_401D_86E8_03FFC7419150_.wvu.PrintArea" localSheetId="21" hidden="1">'Attach 19'!$A$1:$J$27</definedName>
    <definedName name="Z_6B2C1320_5106_401D_86E8_03FFC7419150_.wvu.PrintArea" localSheetId="23"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9'!$A$1:$F$44</definedName>
    <definedName name="Z_6B2C1320_5106_401D_86E8_03FFC7419150_.wvu.PrintArea" localSheetId="20" hidden="1">'Attach. 18'!$A$8:$I$148</definedName>
    <definedName name="Z_6B2C1320_5106_401D_86E8_03FFC7419150_.wvu.PrintArea" localSheetId="3" hidden="1">'Attach-3 (QR)'!$A$1:$I$722</definedName>
    <definedName name="Z_6B2C1320_5106_401D_86E8_03FFC7419150_.wvu.PrintArea" localSheetId="24" hidden="1">'Bid Form 1st Env.'!$A$24:$F$154</definedName>
    <definedName name="Z_6B2C1320_5106_401D_86E8_03FFC7419150_.wvu.PrintArea" localSheetId="0" hidden="1">Cover!$A$1:$F$20</definedName>
    <definedName name="Z_6B2C1320_5106_401D_86E8_03FFC7419150_.wvu.PrintArea" localSheetId="1" hidden="1">'Name of Bidder'!$B$1:$C$36</definedName>
    <definedName name="Z_6B2C1320_5106_401D_86E8_03FFC7419150_.wvu.PrintTitles" localSheetId="10" hidden="1">'Attach 9'!$18:$18</definedName>
    <definedName name="Z_6B2C1320_5106_401D_86E8_03FFC7419150_.wvu.Rows" localSheetId="13" hidden="1">'Attach 12'!$28:$28,'Attach 12'!#REF!,'Attach 12'!#REF!,'Attach 12'!#REF!,'Attach 12'!$89:$176</definedName>
    <definedName name="Z_6B2C1320_5106_401D_86E8_03FFC7419150_.wvu.Rows" localSheetId="16" hidden="1">'Attach 14 IP'!$44:$46</definedName>
    <definedName name="Z_6B2C1320_5106_401D_86E8_03FFC7419150_.wvu.Rows" localSheetId="18" hidden="1">'Attach 16'!$52:$58</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0" hidden="1">'Attach. 18'!$43:$45</definedName>
    <definedName name="Z_6B2C1320_5106_401D_86E8_03FFC7419150_.wvu.Rows" localSheetId="3" hidden="1">'Attach-3 (QR)'!#REF!,'Attach-3 (QR)'!#REF!</definedName>
    <definedName name="Z_6B2C1320_5106_401D_86E8_03FFC7419150_.wvu.Rows" localSheetId="1" hidden="1">'Name of Bidder'!$27:$30</definedName>
    <definedName name="Z_6B2C1320_5106_401D_86E8_03FFC7419150_.wvu.Rows" localSheetId="25" hidden="1">'N-W (Cr.)'!$1:$119</definedName>
    <definedName name="Z_6C1F68FF_383D_48BB_B0E5_5F71EA481BD7_.wvu.Cols" localSheetId="12" hidden="1">'Attach 11'!$F:$F</definedName>
    <definedName name="Z_6C1F68FF_383D_48BB_B0E5_5F71EA481BD7_.wvu.Cols" localSheetId="13" hidden="1">'Attach 12'!$G:$I</definedName>
    <definedName name="Z_6C1F68FF_383D_48BB_B0E5_5F71EA481BD7_.wvu.Cols" localSheetId="16" hidden="1">'Attach 14 IP'!$K:$P</definedName>
    <definedName name="Z_6C1F68FF_383D_48BB_B0E5_5F71EA481BD7_.wvu.Cols" localSheetId="17" hidden="1">'Attach 15'!$H:$H,'Attach 15'!$L:$N</definedName>
    <definedName name="Z_6C1F68FF_383D_48BB_B0E5_5F71EA481BD7_.wvu.Cols" localSheetId="18" hidden="1">'Attach 16'!$N:$N</definedName>
    <definedName name="Z_6C1F68FF_383D_48BB_B0E5_5F71EA481BD7_.wvu.Cols" localSheetId="4" hidden="1">'Attach 4'!$H:$I</definedName>
    <definedName name="Z_6C1F68FF_383D_48BB_B0E5_5F71EA481BD7_.wvu.Cols" localSheetId="5" hidden="1">'Attach 4 (A)'!$F:$F</definedName>
    <definedName name="Z_6C1F68FF_383D_48BB_B0E5_5F71EA481BD7_.wvu.Cols" localSheetId="6" hidden="1">'Attach 5'!$F:$F</definedName>
    <definedName name="Z_6C1F68FF_383D_48BB_B0E5_5F71EA481BD7_.wvu.Cols" localSheetId="7" hidden="1">'Attach 5A'!$F:$F,'Attach 5A'!$I:$I</definedName>
    <definedName name="Z_6C1F68FF_383D_48BB_B0E5_5F71EA481BD7_.wvu.Cols" localSheetId="8" hidden="1">'Attach 6'!$F:$F</definedName>
    <definedName name="Z_6C1F68FF_383D_48BB_B0E5_5F71EA481BD7_.wvu.Cols" localSheetId="10" hidden="1">'Attach 9'!$G:$J</definedName>
    <definedName name="Z_6C1F68FF_383D_48BB_B0E5_5F71EA481BD7_.wvu.Cols" localSheetId="20" hidden="1">'Attach. 18'!$K:$Q</definedName>
    <definedName name="Z_6C1F68FF_383D_48BB_B0E5_5F71EA481BD7_.wvu.Cols" localSheetId="3" hidden="1">'Attach-3 (QR)'!$M:$Q</definedName>
    <definedName name="Z_6C1F68FF_383D_48BB_B0E5_5F71EA481BD7_.wvu.Cols" localSheetId="24" hidden="1">'Bid Form 1st Env.'!$G:$AN,'Bid Form 1st Env.'!$AS:$AW</definedName>
    <definedName name="Z_6C1F68FF_383D_48BB_B0E5_5F71EA481BD7_.wvu.Cols" localSheetId="1" hidden="1">'Name of Bidder'!$A:$A,'Name of Bidder'!$E:$I</definedName>
    <definedName name="Z_6C1F68FF_383D_48BB_B0E5_5F71EA481BD7_.wvu.Cols" localSheetId="25" hidden="1">'N-W (Cr.)'!$C:$C,'N-W (Cr.)'!$F:$U</definedName>
    <definedName name="Z_6C1F68FF_383D_48BB_B0E5_5F71EA481BD7_.wvu.Cols" localSheetId="26" hidden="1">'N-W(cr.)-2'!$C:$C,'N-W(cr.)-2'!$F:$U</definedName>
    <definedName name="Z_6C1F68FF_383D_48BB_B0E5_5F71EA481BD7_.wvu.PrintArea" localSheetId="11" hidden="1">'Attach 10'!$A$1:$F$34</definedName>
    <definedName name="Z_6C1F68FF_383D_48BB_B0E5_5F71EA481BD7_.wvu.PrintArea" localSheetId="12" hidden="1">'Attach 11'!$A$1:$E$70</definedName>
    <definedName name="Z_6C1F68FF_383D_48BB_B0E5_5F71EA481BD7_.wvu.PrintArea" localSheetId="13" hidden="1">'Attach 12'!$A$1:$F$92</definedName>
    <definedName name="Z_6C1F68FF_383D_48BB_B0E5_5F71EA481BD7_.wvu.PrintArea" localSheetId="14" hidden="1">'Attach 13'!$A$1:$E$21</definedName>
    <definedName name="Z_6C1F68FF_383D_48BB_B0E5_5F71EA481BD7_.wvu.PrintArea" localSheetId="15" hidden="1">'Attach 14'!$A$1:$E$25</definedName>
    <definedName name="Z_6C1F68FF_383D_48BB_B0E5_5F71EA481BD7_.wvu.PrintArea" localSheetId="16" hidden="1">'Attach 14 IP'!$A$8:$I$224</definedName>
    <definedName name="Z_6C1F68FF_383D_48BB_B0E5_5F71EA481BD7_.wvu.PrintArea" localSheetId="17" hidden="1">'Attach 15'!$A$1:$E$92</definedName>
    <definedName name="Z_6C1F68FF_383D_48BB_B0E5_5F71EA481BD7_.wvu.PrintArea" localSheetId="18" hidden="1">'Attach 16'!$A$1:$L$84</definedName>
    <definedName name="Z_6C1F68FF_383D_48BB_B0E5_5F71EA481BD7_.wvu.PrintArea" localSheetId="19" hidden="1">'Attach 17'!$A$1:$J$24</definedName>
    <definedName name="Z_6C1F68FF_383D_48BB_B0E5_5F71EA481BD7_.wvu.PrintArea" localSheetId="21" hidden="1">'Attach 19'!$A$1:$J$27</definedName>
    <definedName name="Z_6C1F68FF_383D_48BB_B0E5_5F71EA481BD7_.wvu.PrintArea" localSheetId="22" hidden="1">'Attach 23-A'!$A$1:$J$23</definedName>
    <definedName name="Z_6C1F68FF_383D_48BB_B0E5_5F71EA481BD7_.wvu.PrintArea" localSheetId="23" hidden="1">'Attach 23-B'!$A$1:$J$28</definedName>
    <definedName name="Z_6C1F68FF_383D_48BB_B0E5_5F71EA481BD7_.wvu.PrintArea" localSheetId="2" hidden="1">'Attach 3(JV)'!$A$1:$E$25</definedName>
    <definedName name="Z_6C1F68FF_383D_48BB_B0E5_5F71EA481BD7_.wvu.PrintArea" localSheetId="4" hidden="1">'Attach 4'!$A$1:$G$22</definedName>
    <definedName name="Z_6C1F68FF_383D_48BB_B0E5_5F71EA481BD7_.wvu.PrintArea" localSheetId="5" hidden="1">'Attach 4 (A)'!$A$1:$E$59</definedName>
    <definedName name="Z_6C1F68FF_383D_48BB_B0E5_5F71EA481BD7_.wvu.PrintArea" localSheetId="6" hidden="1">'Attach 5'!$A$1:$E$71</definedName>
    <definedName name="Z_6C1F68FF_383D_48BB_B0E5_5F71EA481BD7_.wvu.PrintArea" localSheetId="7" hidden="1">'Attach 5A'!$A$1:$F$71</definedName>
    <definedName name="Z_6C1F68FF_383D_48BB_B0E5_5F71EA481BD7_.wvu.PrintArea" localSheetId="8" hidden="1">'Attach 6'!$A$1:$E$51</definedName>
    <definedName name="Z_6C1F68FF_383D_48BB_B0E5_5F71EA481BD7_.wvu.PrintArea" localSheetId="9" hidden="1">'Attach 7'!$A$1:$E$28</definedName>
    <definedName name="Z_6C1F68FF_383D_48BB_B0E5_5F71EA481BD7_.wvu.PrintArea" localSheetId="10" hidden="1">'Attach 9'!$A$1:$F$44</definedName>
    <definedName name="Z_6C1F68FF_383D_48BB_B0E5_5F71EA481BD7_.wvu.PrintArea" localSheetId="20" hidden="1">'Attach. 18'!$A$8:$I$148</definedName>
    <definedName name="Z_6C1F68FF_383D_48BB_B0E5_5F71EA481BD7_.wvu.PrintArea" localSheetId="3" hidden="1">'Attach-3 (QR)'!$A$1:$I$722</definedName>
    <definedName name="Z_6C1F68FF_383D_48BB_B0E5_5F71EA481BD7_.wvu.PrintArea" localSheetId="24" hidden="1">'Bid Form 1st Env.'!$A$23:$AO$154</definedName>
    <definedName name="Z_6C1F68FF_383D_48BB_B0E5_5F71EA481BD7_.wvu.PrintArea" localSheetId="0" hidden="1">Cover!$A$1:$F$20</definedName>
    <definedName name="Z_6C1F68FF_383D_48BB_B0E5_5F71EA481BD7_.wvu.PrintArea" localSheetId="1" hidden="1">'Name of Bidder'!$B$1:$C$36</definedName>
    <definedName name="Z_6C1F68FF_383D_48BB_B0E5_5F71EA481BD7_.wvu.PrintTitles" localSheetId="10" hidden="1">'Attach 9'!$18:$18</definedName>
    <definedName name="Z_6C1F68FF_383D_48BB_B0E5_5F71EA481BD7_.wvu.Rows" localSheetId="11" hidden="1">'Attach 10'!$15:$25,'Attach 10'!$29:$32</definedName>
    <definedName name="Z_6C1F68FF_383D_48BB_B0E5_5F71EA481BD7_.wvu.Rows" localSheetId="13" hidden="1">'Attach 12'!$19:$88</definedName>
    <definedName name="Z_6C1F68FF_383D_48BB_B0E5_5F71EA481BD7_.wvu.Rows" localSheetId="16" hidden="1">'Attach 14 IP'!$44:$46</definedName>
    <definedName name="Z_6C1F68FF_383D_48BB_B0E5_5F71EA481BD7_.wvu.Rows" localSheetId="17" hidden="1">'Attach 15'!$16:$16</definedName>
    <definedName name="Z_6C1F68FF_383D_48BB_B0E5_5F71EA481BD7_.wvu.Rows" localSheetId="4" hidden="1">'Attach 4'!$26:$26</definedName>
    <definedName name="Z_6C1F68FF_383D_48BB_B0E5_5F71EA481BD7_.wvu.Rows" localSheetId="6" hidden="1">'Attach 5'!$23:$28</definedName>
    <definedName name="Z_6C1F68FF_383D_48BB_B0E5_5F71EA481BD7_.wvu.Rows" localSheetId="7" hidden="1">'Attach 5A'!$23:$28</definedName>
    <definedName name="Z_6C1F68FF_383D_48BB_B0E5_5F71EA481BD7_.wvu.Rows" localSheetId="20" hidden="1">'Attach. 18'!$43:$45</definedName>
    <definedName name="Z_6C1F68FF_383D_48BB_B0E5_5F71EA481BD7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6C1F68FF_383D_48BB_B0E5_5F71EA481BD7_.wvu.Rows" localSheetId="24" hidden="1">'Bid Form 1st Env.'!$21:$22,'Bid Form 1st Env.'!$46:$48,'Bid Form 1st Env.'!$90:$90,'Bid Form 1st Env.'!$92:$93,'Bid Form 1st Env.'!$98:$98,'Bid Form 1st Env.'!$100:$100,'Bid Form 1st Env.'!$118:$118,'Bid Form 1st Env.'!$150:$150</definedName>
    <definedName name="Z_6C1F68FF_383D_48BB_B0E5_5F71EA481BD7_.wvu.Rows" localSheetId="0" hidden="1">Cover!$9:$9</definedName>
    <definedName name="Z_6C1F68FF_383D_48BB_B0E5_5F71EA481BD7_.wvu.Rows" localSheetId="1" hidden="1">'Name of Bidder'!$27:$30</definedName>
    <definedName name="Z_6C1F68FF_383D_48BB_B0E5_5F71EA481BD7_.wvu.Rows" localSheetId="25" hidden="1">'N-W (Cr.)'!$1:$119</definedName>
    <definedName name="Z_6C1F68FF_383D_48BB_B0E5_5F71EA481BD7_.wvu.Rows" localSheetId="26" hidden="1">'N-W(cr.)-2'!$1:$119</definedName>
    <definedName name="Z_6FD3A41D_DEEE_48F5_96DB_6021F0BEBAF6_.wvu.Cols" localSheetId="12" hidden="1">'Attach 11'!$F:$F</definedName>
    <definedName name="Z_6FD3A41D_DEEE_48F5_96DB_6021F0BEBAF6_.wvu.Cols" localSheetId="13" hidden="1">'Attach 12'!$I:$I</definedName>
    <definedName name="Z_6FD3A41D_DEEE_48F5_96DB_6021F0BEBAF6_.wvu.Cols" localSheetId="16" hidden="1">'Attach 14 IP'!$K:$P</definedName>
    <definedName name="Z_6FD3A41D_DEEE_48F5_96DB_6021F0BEBAF6_.wvu.Cols" localSheetId="18" hidden="1">'Attach 16'!$N:$N</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20" hidden="1">'Attach. 18'!$K:$P</definedName>
    <definedName name="Z_6FD3A41D_DEEE_48F5_96DB_6021F0BEBAF6_.wvu.Cols" localSheetId="3" hidden="1">'Attach-3 (QR)'!$N:$P</definedName>
    <definedName name="Z_6FD3A41D_DEEE_48F5_96DB_6021F0BEBAF6_.wvu.Cols" localSheetId="24" hidden="1">'Bid Form 1st Env.'!$G:$H,'Bid Form 1st Env.'!$J:$BF</definedName>
    <definedName name="Z_6FD3A41D_DEEE_48F5_96DB_6021F0BEBAF6_.wvu.Cols" localSheetId="1" hidden="1">'Name of Bidder'!$A:$A,'Name of Bidder'!$D:$I</definedName>
    <definedName name="Z_6FD3A41D_DEEE_48F5_96DB_6021F0BEBAF6_.wvu.Cols" localSheetId="25" hidden="1">'N-W (Cr.)'!$C:$C,'N-W (Cr.)'!$F:$U</definedName>
    <definedName name="Z_6FD3A41D_DEEE_48F5_96DB_6021F0BEBAF6_.wvu.PrintArea" localSheetId="11" hidden="1">'Attach 10'!$A$1:$F$34</definedName>
    <definedName name="Z_6FD3A41D_DEEE_48F5_96DB_6021F0BEBAF6_.wvu.PrintArea" localSheetId="12" hidden="1">'Attach 11'!$A$1:$E$70</definedName>
    <definedName name="Z_6FD3A41D_DEEE_48F5_96DB_6021F0BEBAF6_.wvu.PrintArea" localSheetId="13" hidden="1">'Attach 12'!$A$1:$F$87</definedName>
    <definedName name="Z_6FD3A41D_DEEE_48F5_96DB_6021F0BEBAF6_.wvu.PrintArea" localSheetId="14" hidden="1">'Attach 13'!$A$1:$E$21</definedName>
    <definedName name="Z_6FD3A41D_DEEE_48F5_96DB_6021F0BEBAF6_.wvu.PrintArea" localSheetId="15" hidden="1">'Attach 14'!$A$1:$E$25</definedName>
    <definedName name="Z_6FD3A41D_DEEE_48F5_96DB_6021F0BEBAF6_.wvu.PrintArea" localSheetId="16" hidden="1">'Attach 14 IP'!$A$8:$I$223</definedName>
    <definedName name="Z_6FD3A41D_DEEE_48F5_96DB_6021F0BEBAF6_.wvu.PrintArea" localSheetId="18" hidden="1">'Attach 16'!$A$1:$L$84</definedName>
    <definedName name="Z_6FD3A41D_DEEE_48F5_96DB_6021F0BEBAF6_.wvu.PrintArea" localSheetId="19" hidden="1">'Attach 17'!$A$1:$J$24</definedName>
    <definedName name="Z_6FD3A41D_DEEE_48F5_96DB_6021F0BEBAF6_.wvu.PrintArea" localSheetId="21" hidden="1">'Attach 19'!$A$1:$J$27</definedName>
    <definedName name="Z_6FD3A41D_DEEE_48F5_96DB_6021F0BEBAF6_.wvu.PrintArea" localSheetId="22" hidden="1">'Attach 23-A'!$A$1:$J$23</definedName>
    <definedName name="Z_6FD3A41D_DEEE_48F5_96DB_6021F0BEBAF6_.wvu.PrintArea" localSheetId="23"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20" hidden="1">'Attach. 18'!$A$8:$I$148</definedName>
    <definedName name="Z_6FD3A41D_DEEE_48F5_96DB_6021F0BEBAF6_.wvu.PrintArea" localSheetId="3" hidden="1">'Attach-3 (QR)'!$A$1:$I$722</definedName>
    <definedName name="Z_6FD3A41D_DEEE_48F5_96DB_6021F0BEBAF6_.wvu.PrintArea" localSheetId="24" hidden="1">'Bid Form 1st Env.'!$A$24:$F$154</definedName>
    <definedName name="Z_6FD3A41D_DEEE_48F5_96DB_6021F0BEBAF6_.wvu.PrintArea" localSheetId="0" hidden="1">Cover!$A$1:$F$20</definedName>
    <definedName name="Z_6FD3A41D_DEEE_48F5_96DB_6021F0BEBAF6_.wvu.PrintArea" localSheetId="1" hidden="1">'Name of Bidder'!$B$1:$C$36</definedName>
    <definedName name="Z_6FD3A41D_DEEE_48F5_96DB_6021F0BEBAF6_.wvu.Rows" localSheetId="13" hidden="1">'Attach 12'!$18:$29,'Attach 12'!$31:$46,'Attach 12'!#REF!,'Attach 12'!#REF!,'Attach 12'!$86:$86,'Attach 12'!#REF!,'Attach 12'!#REF!,'Attach 12'!$89:$176</definedName>
    <definedName name="Z_6FD3A41D_DEEE_48F5_96DB_6021F0BEBAF6_.wvu.Rows" localSheetId="16" hidden="1">'Attach 14 IP'!$44:$46</definedName>
    <definedName name="Z_6FD3A41D_DEEE_48F5_96DB_6021F0BEBAF6_.wvu.Rows" localSheetId="18" hidden="1">'Attach 16'!$52:$58</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20" hidden="1">'Attach. 18'!$43:$45</definedName>
    <definedName name="Z_6FD3A41D_DEEE_48F5_96DB_6021F0BEBAF6_.wvu.Rows" localSheetId="3" hidden="1">'Attach-3 (QR)'!#REF!,'Attach-3 (QR)'!#REF!,'Attach-3 (QR)'!#REF!,'Attach-3 (QR)'!#REF!,'Attach-3 (QR)'!#REF!,'Attach-3 (QR)'!#REF!,'Attach-3 (QR)'!#REF!,'Attach-3 (QR)'!#REF!,'Attach-3 (QR)'!#REF!,'Attach-3 (QR)'!#REF!</definedName>
    <definedName name="Z_6FD3A41D_DEEE_48F5_96DB_6021F0BEBAF6_.wvu.Rows" localSheetId="24" hidden="1">'Bid Form 1st Env.'!$100:$100,'Bid Form 1st Env.'!#REF!</definedName>
    <definedName name="Z_6FD3A41D_DEEE_48F5_96DB_6021F0BEBAF6_.wvu.Rows" localSheetId="0" hidden="1">Cover!$9:$9</definedName>
    <definedName name="Z_6FD3A41D_DEEE_48F5_96DB_6021F0BEBAF6_.wvu.Rows" localSheetId="1" hidden="1">'Name of Bidder'!$27:$30</definedName>
    <definedName name="Z_6FD3A41D_DEEE_48F5_96DB_6021F0BEBAF6_.wvu.Rows" localSheetId="25" hidden="1">'N-W (Cr.)'!$1:$119</definedName>
    <definedName name="Z_70FB5D55_1DD3_4C31_AE80_FEFCEF8A40E9_.wvu.Cols" localSheetId="12" hidden="1">'Attach 11'!$F:$F</definedName>
    <definedName name="Z_70FB5D55_1DD3_4C31_AE80_FEFCEF8A40E9_.wvu.Cols" localSheetId="13" hidden="1">'Attach 12'!$G:$I</definedName>
    <definedName name="Z_70FB5D55_1DD3_4C31_AE80_FEFCEF8A40E9_.wvu.Cols" localSheetId="16" hidden="1">'Attach 14 IP'!$K:$P</definedName>
    <definedName name="Z_70FB5D55_1DD3_4C31_AE80_FEFCEF8A40E9_.wvu.Cols" localSheetId="17" hidden="1">'Attach 15'!$H:$H,'Attach 15'!$L:$N</definedName>
    <definedName name="Z_70FB5D55_1DD3_4C31_AE80_FEFCEF8A40E9_.wvu.Cols" localSheetId="18" hidden="1">'Attach 16'!$N:$N</definedName>
    <definedName name="Z_70FB5D55_1DD3_4C31_AE80_FEFCEF8A40E9_.wvu.Cols" localSheetId="4" hidden="1">'Attach 4'!$H:$I</definedName>
    <definedName name="Z_70FB5D55_1DD3_4C31_AE80_FEFCEF8A40E9_.wvu.Cols" localSheetId="5" hidden="1">'Attach 4 (A)'!$F:$F</definedName>
    <definedName name="Z_70FB5D55_1DD3_4C31_AE80_FEFCEF8A40E9_.wvu.Cols" localSheetId="6" hidden="1">'Attach 5'!$F:$F</definedName>
    <definedName name="Z_70FB5D55_1DD3_4C31_AE80_FEFCEF8A40E9_.wvu.Cols" localSheetId="7" hidden="1">'Attach 5A'!$F:$F,'Attach 5A'!$I:$I</definedName>
    <definedName name="Z_70FB5D55_1DD3_4C31_AE80_FEFCEF8A40E9_.wvu.Cols" localSheetId="8" hidden="1">'Attach 6'!$F:$F</definedName>
    <definedName name="Z_70FB5D55_1DD3_4C31_AE80_FEFCEF8A40E9_.wvu.Cols" localSheetId="10" hidden="1">'Attach 9'!$H:$H</definedName>
    <definedName name="Z_70FB5D55_1DD3_4C31_AE80_FEFCEF8A40E9_.wvu.Cols" localSheetId="20" hidden="1">'Attach. 18'!$K:$Q</definedName>
    <definedName name="Z_70FB5D55_1DD3_4C31_AE80_FEFCEF8A40E9_.wvu.Cols" localSheetId="3" hidden="1">'Attach-3 (QR)'!$M:$Q</definedName>
    <definedName name="Z_70FB5D55_1DD3_4C31_AE80_FEFCEF8A40E9_.wvu.Cols" localSheetId="24" hidden="1">'Bid Form 1st Env.'!$G:$AN,'Bid Form 1st Env.'!$AS:$AW</definedName>
    <definedName name="Z_70FB5D55_1DD3_4C31_AE80_FEFCEF8A40E9_.wvu.Cols" localSheetId="1" hidden="1">'Name of Bidder'!$A:$A,'Name of Bidder'!$E:$I</definedName>
    <definedName name="Z_70FB5D55_1DD3_4C31_AE80_FEFCEF8A40E9_.wvu.Cols" localSheetId="25" hidden="1">'N-W (Cr.)'!$C:$C,'N-W (Cr.)'!$F:$U</definedName>
    <definedName name="Z_70FB5D55_1DD3_4C31_AE80_FEFCEF8A40E9_.wvu.Cols" localSheetId="26" hidden="1">'N-W(cr.)-2'!$C:$C,'N-W(cr.)-2'!$F:$U</definedName>
    <definedName name="Z_70FB5D55_1DD3_4C31_AE80_FEFCEF8A40E9_.wvu.PrintArea" localSheetId="11" hidden="1">'Attach 10'!$A$1:$F$34</definedName>
    <definedName name="Z_70FB5D55_1DD3_4C31_AE80_FEFCEF8A40E9_.wvu.PrintArea" localSheetId="12" hidden="1">'Attach 11'!$A$1:$E$70</definedName>
    <definedName name="Z_70FB5D55_1DD3_4C31_AE80_FEFCEF8A40E9_.wvu.PrintArea" localSheetId="13" hidden="1">'Attach 12'!$A$1:$F$92</definedName>
    <definedName name="Z_70FB5D55_1DD3_4C31_AE80_FEFCEF8A40E9_.wvu.PrintArea" localSheetId="14" hidden="1">'Attach 13'!$A$1:$E$21</definedName>
    <definedName name="Z_70FB5D55_1DD3_4C31_AE80_FEFCEF8A40E9_.wvu.PrintArea" localSheetId="15" hidden="1">'Attach 14'!$A$1:$E$25</definedName>
    <definedName name="Z_70FB5D55_1DD3_4C31_AE80_FEFCEF8A40E9_.wvu.PrintArea" localSheetId="16" hidden="1">'Attach 14 IP'!$A$8:$I$224</definedName>
    <definedName name="Z_70FB5D55_1DD3_4C31_AE80_FEFCEF8A40E9_.wvu.PrintArea" localSheetId="17" hidden="1">'Attach 15'!$A$1:$E$92</definedName>
    <definedName name="Z_70FB5D55_1DD3_4C31_AE80_FEFCEF8A40E9_.wvu.PrintArea" localSheetId="18" hidden="1">'Attach 16'!$A$1:$L$84</definedName>
    <definedName name="Z_70FB5D55_1DD3_4C31_AE80_FEFCEF8A40E9_.wvu.PrintArea" localSheetId="19" hidden="1">'Attach 17'!$A$1:$J$24</definedName>
    <definedName name="Z_70FB5D55_1DD3_4C31_AE80_FEFCEF8A40E9_.wvu.PrintArea" localSheetId="21" hidden="1">'Attach 19'!$A$1:$J$27</definedName>
    <definedName name="Z_70FB5D55_1DD3_4C31_AE80_FEFCEF8A40E9_.wvu.PrintArea" localSheetId="22" hidden="1">'Attach 23-A'!$A$1:$J$23</definedName>
    <definedName name="Z_70FB5D55_1DD3_4C31_AE80_FEFCEF8A40E9_.wvu.PrintArea" localSheetId="23" hidden="1">'Attach 23-B'!$A$1:$J$28</definedName>
    <definedName name="Z_70FB5D55_1DD3_4C31_AE80_FEFCEF8A40E9_.wvu.PrintArea" localSheetId="2" hidden="1">'Attach 3(JV)'!$A$1:$E$25</definedName>
    <definedName name="Z_70FB5D55_1DD3_4C31_AE80_FEFCEF8A40E9_.wvu.PrintArea" localSheetId="4" hidden="1">'Attach 4'!$A$1:$G$22</definedName>
    <definedName name="Z_70FB5D55_1DD3_4C31_AE80_FEFCEF8A40E9_.wvu.PrintArea" localSheetId="5" hidden="1">'Attach 4 (A)'!$A$1:$E$59</definedName>
    <definedName name="Z_70FB5D55_1DD3_4C31_AE80_FEFCEF8A40E9_.wvu.PrintArea" localSheetId="6" hidden="1">'Attach 5'!$A$1:$E$71</definedName>
    <definedName name="Z_70FB5D55_1DD3_4C31_AE80_FEFCEF8A40E9_.wvu.PrintArea" localSheetId="7" hidden="1">'Attach 5A'!$A$1:$F$71</definedName>
    <definedName name="Z_70FB5D55_1DD3_4C31_AE80_FEFCEF8A40E9_.wvu.PrintArea" localSheetId="8" hidden="1">'Attach 6'!$A$1:$E$51</definedName>
    <definedName name="Z_70FB5D55_1DD3_4C31_AE80_FEFCEF8A40E9_.wvu.PrintArea" localSheetId="9" hidden="1">'Attach 7'!$A$1:$E$28</definedName>
    <definedName name="Z_70FB5D55_1DD3_4C31_AE80_FEFCEF8A40E9_.wvu.PrintArea" localSheetId="10" hidden="1">'Attach 9'!$A$1:$F$44</definedName>
    <definedName name="Z_70FB5D55_1DD3_4C31_AE80_FEFCEF8A40E9_.wvu.PrintArea" localSheetId="20" hidden="1">'Attach. 18'!$A$8:$I$148</definedName>
    <definedName name="Z_70FB5D55_1DD3_4C31_AE80_FEFCEF8A40E9_.wvu.PrintArea" localSheetId="3" hidden="1">'Attach-3 (QR)'!$A$1:$I$722</definedName>
    <definedName name="Z_70FB5D55_1DD3_4C31_AE80_FEFCEF8A40E9_.wvu.PrintArea" localSheetId="24" hidden="1">'Bid Form 1st Env.'!$A$23:$AN$154</definedName>
    <definedName name="Z_70FB5D55_1DD3_4C31_AE80_FEFCEF8A40E9_.wvu.PrintArea" localSheetId="0" hidden="1">Cover!$A$1:$F$20</definedName>
    <definedName name="Z_70FB5D55_1DD3_4C31_AE80_FEFCEF8A40E9_.wvu.PrintArea" localSheetId="1" hidden="1">'Name of Bidder'!$B$1:$C$36</definedName>
    <definedName name="Z_70FB5D55_1DD3_4C31_AE80_FEFCEF8A40E9_.wvu.PrintTitles" localSheetId="10" hidden="1">'Attach 9'!$18:$18</definedName>
    <definedName name="Z_70FB5D55_1DD3_4C31_AE80_FEFCEF8A40E9_.wvu.Rows" localSheetId="11" hidden="1">'Attach 10'!$15:$25,'Attach 10'!$29:$32</definedName>
    <definedName name="Z_70FB5D55_1DD3_4C31_AE80_FEFCEF8A40E9_.wvu.Rows" localSheetId="13" hidden="1">'Attach 12'!$36:$43,'Attach 12'!$71:$75</definedName>
    <definedName name="Z_70FB5D55_1DD3_4C31_AE80_FEFCEF8A40E9_.wvu.Rows" localSheetId="16" hidden="1">'Attach 14 IP'!$44:$46</definedName>
    <definedName name="Z_70FB5D55_1DD3_4C31_AE80_FEFCEF8A40E9_.wvu.Rows" localSheetId="17" hidden="1">'Attach 15'!$16:$16</definedName>
    <definedName name="Z_70FB5D55_1DD3_4C31_AE80_FEFCEF8A40E9_.wvu.Rows" localSheetId="4" hidden="1">'Attach 4'!$26:$26</definedName>
    <definedName name="Z_70FB5D55_1DD3_4C31_AE80_FEFCEF8A40E9_.wvu.Rows" localSheetId="6" hidden="1">'Attach 5'!$23:$28</definedName>
    <definedName name="Z_70FB5D55_1DD3_4C31_AE80_FEFCEF8A40E9_.wvu.Rows" localSheetId="7" hidden="1">'Attach 5A'!$23:$28</definedName>
    <definedName name="Z_70FB5D55_1DD3_4C31_AE80_FEFCEF8A40E9_.wvu.Rows" localSheetId="20" hidden="1">'Attach. 18'!$43:$45</definedName>
    <definedName name="Z_70FB5D55_1DD3_4C31_AE80_FEFCEF8A40E9_.wvu.Rows" localSheetId="3" hidden="1">'Attach-3 (QR)'!$17:$718</definedName>
    <definedName name="Z_70FB5D55_1DD3_4C31_AE80_FEFCEF8A40E9_.wvu.Rows" localSheetId="24" hidden="1">'Bid Form 1st Env.'!$21:$22,'Bid Form 1st Env.'!$81:$82,'Bid Form 1st Env.'!$90:$90,'Bid Form 1st Env.'!$92:$93,'Bid Form 1st Env.'!$98:$98,'Bid Form 1st Env.'!$100:$100,'Bid Form 1st Env.'!$118:$118,'Bid Form 1st Env.'!$150:$150</definedName>
    <definedName name="Z_70FB5D55_1DD3_4C31_AE80_FEFCEF8A40E9_.wvu.Rows" localSheetId="0" hidden="1">Cover!$9:$9</definedName>
    <definedName name="Z_70FB5D55_1DD3_4C31_AE80_FEFCEF8A40E9_.wvu.Rows" localSheetId="1" hidden="1">'Name of Bidder'!$27:$30</definedName>
    <definedName name="Z_70FB5D55_1DD3_4C31_AE80_FEFCEF8A40E9_.wvu.Rows" localSheetId="25" hidden="1">'N-W (Cr.)'!$1:$119</definedName>
    <definedName name="Z_70FB5D55_1DD3_4C31_AE80_FEFCEF8A40E9_.wvu.Rows" localSheetId="26" hidden="1">'N-W(cr.)-2'!$1:$119</definedName>
    <definedName name="Z_728AEB16_F9CD_4198_B4E9_2E28A5E42262_.wvu.Cols" localSheetId="12" hidden="1">'Attach 11'!$F:$F</definedName>
    <definedName name="Z_728AEB16_F9CD_4198_B4E9_2E28A5E42262_.wvu.Cols" localSheetId="13" hidden="1">'Attach 12'!$I:$I</definedName>
    <definedName name="Z_728AEB16_F9CD_4198_B4E9_2E28A5E42262_.wvu.Cols" localSheetId="16" hidden="1">'Attach 14 IP'!$K:$P</definedName>
    <definedName name="Z_728AEB16_F9CD_4198_B4E9_2E28A5E42262_.wvu.Cols" localSheetId="18" hidden="1">'Attach 16'!$N:$N</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20" hidden="1">'Attach. 18'!$K:$P</definedName>
    <definedName name="Z_728AEB16_F9CD_4198_B4E9_2E28A5E42262_.wvu.Cols" localSheetId="3" hidden="1">'Attach-3 (QR)'!$N:$P</definedName>
    <definedName name="Z_728AEB16_F9CD_4198_B4E9_2E28A5E42262_.wvu.Cols" localSheetId="24" hidden="1">'Bid Form 1st Env.'!$G:$H,'Bid Form 1st Env.'!$J:$BF</definedName>
    <definedName name="Z_728AEB16_F9CD_4198_B4E9_2E28A5E42262_.wvu.Cols" localSheetId="1" hidden="1">'Name of Bidder'!$A:$A,'Name of Bidder'!$D:$I</definedName>
    <definedName name="Z_728AEB16_F9CD_4198_B4E9_2E28A5E42262_.wvu.Cols" localSheetId="25" hidden="1">'N-W (Cr.)'!$C:$C,'N-W (Cr.)'!$F:$U</definedName>
    <definedName name="Z_728AEB16_F9CD_4198_B4E9_2E28A5E42262_.wvu.PrintArea" localSheetId="11" hidden="1">'Attach 10'!$A$1:$F$34</definedName>
    <definedName name="Z_728AEB16_F9CD_4198_B4E9_2E28A5E42262_.wvu.PrintArea" localSheetId="12" hidden="1">'Attach 11'!$A$1:$E$70</definedName>
    <definedName name="Z_728AEB16_F9CD_4198_B4E9_2E28A5E42262_.wvu.PrintArea" localSheetId="13" hidden="1">'Attach 12'!$A$1:$F$87</definedName>
    <definedName name="Z_728AEB16_F9CD_4198_B4E9_2E28A5E42262_.wvu.PrintArea" localSheetId="14" hidden="1">'Attach 13'!$A$1:$E$21</definedName>
    <definedName name="Z_728AEB16_F9CD_4198_B4E9_2E28A5E42262_.wvu.PrintArea" localSheetId="15" hidden="1">'Attach 14'!$A$1:$E$25</definedName>
    <definedName name="Z_728AEB16_F9CD_4198_B4E9_2E28A5E42262_.wvu.PrintArea" localSheetId="16" hidden="1">'Attach 14 IP'!$A$8:$I$223</definedName>
    <definedName name="Z_728AEB16_F9CD_4198_B4E9_2E28A5E42262_.wvu.PrintArea" localSheetId="18" hidden="1">'Attach 16'!$A$1:$L$84</definedName>
    <definedName name="Z_728AEB16_F9CD_4198_B4E9_2E28A5E42262_.wvu.PrintArea" localSheetId="19" hidden="1">'Attach 17'!$A$1:$J$24</definedName>
    <definedName name="Z_728AEB16_F9CD_4198_B4E9_2E28A5E42262_.wvu.PrintArea" localSheetId="21" hidden="1">'Attach 19'!$A$1:$J$27</definedName>
    <definedName name="Z_728AEB16_F9CD_4198_B4E9_2E28A5E42262_.wvu.PrintArea" localSheetId="22" hidden="1">'Attach 23-A'!$A$1:$J$23</definedName>
    <definedName name="Z_728AEB16_F9CD_4198_B4E9_2E28A5E42262_.wvu.PrintArea" localSheetId="23"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20" hidden="1">'Attach. 18'!$A$8:$I$148</definedName>
    <definedName name="Z_728AEB16_F9CD_4198_B4E9_2E28A5E42262_.wvu.PrintArea" localSheetId="3" hidden="1">'Attach-3 (QR)'!$A$1:$I$722</definedName>
    <definedName name="Z_728AEB16_F9CD_4198_B4E9_2E28A5E42262_.wvu.PrintArea" localSheetId="24" hidden="1">'Bid Form 1st Env.'!$A$24:$F$154</definedName>
    <definedName name="Z_728AEB16_F9CD_4198_B4E9_2E28A5E42262_.wvu.PrintArea" localSheetId="0" hidden="1">Cover!$A$1:$F$20</definedName>
    <definedName name="Z_728AEB16_F9CD_4198_B4E9_2E28A5E42262_.wvu.PrintArea" localSheetId="1" hidden="1">'Name of Bidder'!$B$1:$C$36</definedName>
    <definedName name="Z_728AEB16_F9CD_4198_B4E9_2E28A5E42262_.wvu.Rows" localSheetId="11" hidden="1">'Attach 10'!$16:$19</definedName>
    <definedName name="Z_728AEB16_F9CD_4198_B4E9_2E28A5E42262_.wvu.Rows" localSheetId="13" hidden="1">'Attach 12'!$18:$29,'Attach 12'!$31:$46,'Attach 12'!#REF!,'Attach 12'!#REF!,'Attach 12'!$86:$86,'Attach 12'!#REF!,'Attach 12'!#REF!,'Attach 12'!$89:$176</definedName>
    <definedName name="Z_728AEB16_F9CD_4198_B4E9_2E28A5E42262_.wvu.Rows" localSheetId="16" hidden="1">'Attach 14 IP'!$44:$46</definedName>
    <definedName name="Z_728AEB16_F9CD_4198_B4E9_2E28A5E42262_.wvu.Rows" localSheetId="18" hidden="1">'Attach 16'!$52:$58</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20" hidden="1">'Attach. 18'!$43:$45</definedName>
    <definedName name="Z_728AEB16_F9CD_4198_B4E9_2E28A5E42262_.wvu.Rows" localSheetId="3" hidden="1">'Attach-3 (QR)'!#REF!,'Attach-3 (QR)'!#REF!,'Attach-3 (QR)'!#REF!,'Attach-3 (QR)'!#REF!,'Attach-3 (QR)'!#REF!,'Attach-3 (QR)'!#REF!,'Attach-3 (QR)'!#REF!,'Attach-3 (QR)'!#REF!,'Attach-3 (QR)'!#REF!,'Attach-3 (QR)'!#REF!</definedName>
    <definedName name="Z_728AEB16_F9CD_4198_B4E9_2E28A5E42262_.wvu.Rows" localSheetId="24" hidden="1">'Bid Form 1st Env.'!$100:$100,'Bid Form 1st Env.'!#REF!</definedName>
    <definedName name="Z_728AEB16_F9CD_4198_B4E9_2E28A5E42262_.wvu.Rows" localSheetId="0" hidden="1">Cover!$9:$9</definedName>
    <definedName name="Z_728AEB16_F9CD_4198_B4E9_2E28A5E42262_.wvu.Rows" localSheetId="1" hidden="1">'Name of Bidder'!$27:$30</definedName>
    <definedName name="Z_728AEB16_F9CD_4198_B4E9_2E28A5E42262_.wvu.Rows" localSheetId="25" hidden="1">'N-W (Cr.)'!$1:$119</definedName>
    <definedName name="Z_72E27F64_009C_4321_B742_209DBE340E6D_.wvu.Cols" localSheetId="12" hidden="1">'Attach 11'!$F:$F</definedName>
    <definedName name="Z_72E27F64_009C_4321_B742_209DBE340E6D_.wvu.Cols" localSheetId="13" hidden="1">'Attach 12'!$G:$I</definedName>
    <definedName name="Z_72E27F64_009C_4321_B742_209DBE340E6D_.wvu.Cols" localSheetId="16" hidden="1">'Attach 14 IP'!$K:$P</definedName>
    <definedName name="Z_72E27F64_009C_4321_B742_209DBE340E6D_.wvu.Cols" localSheetId="17" hidden="1">'Attach 15'!$H:$H,'Attach 15'!$L:$N</definedName>
    <definedName name="Z_72E27F64_009C_4321_B742_209DBE340E6D_.wvu.Cols" localSheetId="18" hidden="1">'Attach 16'!$N:$N</definedName>
    <definedName name="Z_72E27F64_009C_4321_B742_209DBE340E6D_.wvu.Cols" localSheetId="4" hidden="1">'Attach 4'!$H:$I</definedName>
    <definedName name="Z_72E27F64_009C_4321_B742_209DBE340E6D_.wvu.Cols" localSheetId="5" hidden="1">'Attach 4 (A)'!$F:$F</definedName>
    <definedName name="Z_72E27F64_009C_4321_B742_209DBE340E6D_.wvu.Cols" localSheetId="6" hidden="1">'Attach 5'!$F:$F</definedName>
    <definedName name="Z_72E27F64_009C_4321_B742_209DBE340E6D_.wvu.Cols" localSheetId="7" hidden="1">'Attach 5A'!$F:$F,'Attach 5A'!$I:$I</definedName>
    <definedName name="Z_72E27F64_009C_4321_B742_209DBE340E6D_.wvu.Cols" localSheetId="8" hidden="1">'Attach 6'!$F:$F</definedName>
    <definedName name="Z_72E27F64_009C_4321_B742_209DBE340E6D_.wvu.Cols" localSheetId="10" hidden="1">'Attach 9'!$H:$H</definedName>
    <definedName name="Z_72E27F64_009C_4321_B742_209DBE340E6D_.wvu.Cols" localSheetId="20" hidden="1">'Attach. 18'!$K:$Q</definedName>
    <definedName name="Z_72E27F64_009C_4321_B742_209DBE340E6D_.wvu.Cols" localSheetId="3" hidden="1">'Attach-3 (QR)'!$M:$Q</definedName>
    <definedName name="Z_72E27F64_009C_4321_B742_209DBE340E6D_.wvu.Cols" localSheetId="24" hidden="1">'Bid Form 1st Env.'!$G:$AN,'Bid Form 1st Env.'!$AS:$AW</definedName>
    <definedName name="Z_72E27F64_009C_4321_B742_209DBE340E6D_.wvu.Cols" localSheetId="1" hidden="1">'Name of Bidder'!$A:$A,'Name of Bidder'!$E:$I</definedName>
    <definedName name="Z_72E27F64_009C_4321_B742_209DBE340E6D_.wvu.Cols" localSheetId="25" hidden="1">'N-W (Cr.)'!$C:$C,'N-W (Cr.)'!$F:$U</definedName>
    <definedName name="Z_72E27F64_009C_4321_B742_209DBE340E6D_.wvu.Cols" localSheetId="26" hidden="1">'N-W(cr.)-2'!$C:$C,'N-W(cr.)-2'!$F:$U</definedName>
    <definedName name="Z_72E27F64_009C_4321_B742_209DBE340E6D_.wvu.PrintArea" localSheetId="11" hidden="1">'Attach 10'!$A$1:$F$34</definedName>
    <definedName name="Z_72E27F64_009C_4321_B742_209DBE340E6D_.wvu.PrintArea" localSheetId="12" hidden="1">'Attach 11'!$A$1:$E$70</definedName>
    <definedName name="Z_72E27F64_009C_4321_B742_209DBE340E6D_.wvu.PrintArea" localSheetId="13" hidden="1">'Attach 12'!$A$1:$F$92</definedName>
    <definedName name="Z_72E27F64_009C_4321_B742_209DBE340E6D_.wvu.PrintArea" localSheetId="14" hidden="1">'Attach 13'!$A$1:$E$21</definedName>
    <definedName name="Z_72E27F64_009C_4321_B742_209DBE340E6D_.wvu.PrintArea" localSheetId="15" hidden="1">'Attach 14'!$A$1:$E$25</definedName>
    <definedName name="Z_72E27F64_009C_4321_B742_209DBE340E6D_.wvu.PrintArea" localSheetId="16" hidden="1">'Attach 14 IP'!$A$8:$I$224</definedName>
    <definedName name="Z_72E27F64_009C_4321_B742_209DBE340E6D_.wvu.PrintArea" localSheetId="17" hidden="1">'Attach 15'!$A$1:$E$92</definedName>
    <definedName name="Z_72E27F64_009C_4321_B742_209DBE340E6D_.wvu.PrintArea" localSheetId="18" hidden="1">'Attach 16'!$A$1:$L$84</definedName>
    <definedName name="Z_72E27F64_009C_4321_B742_209DBE340E6D_.wvu.PrintArea" localSheetId="19" hidden="1">'Attach 17'!$A$1:$J$24</definedName>
    <definedName name="Z_72E27F64_009C_4321_B742_209DBE340E6D_.wvu.PrintArea" localSheetId="21" hidden="1">'Attach 19'!$A$1:$J$27</definedName>
    <definedName name="Z_72E27F64_009C_4321_B742_209DBE340E6D_.wvu.PrintArea" localSheetId="22" hidden="1">'Attach 23-A'!$A$1:$J$23</definedName>
    <definedName name="Z_72E27F64_009C_4321_B742_209DBE340E6D_.wvu.PrintArea" localSheetId="23" hidden="1">'Attach 23-B'!$A$1:$J$28</definedName>
    <definedName name="Z_72E27F64_009C_4321_B742_209DBE340E6D_.wvu.PrintArea" localSheetId="2" hidden="1">'Attach 3(JV)'!$A$1:$E$25</definedName>
    <definedName name="Z_72E27F64_009C_4321_B742_209DBE340E6D_.wvu.PrintArea" localSheetId="4" hidden="1">'Attach 4'!$A$1:$G$22</definedName>
    <definedName name="Z_72E27F64_009C_4321_B742_209DBE340E6D_.wvu.PrintArea" localSheetId="5" hidden="1">'Attach 4 (A)'!$A$1:$E$59</definedName>
    <definedName name="Z_72E27F64_009C_4321_B742_209DBE340E6D_.wvu.PrintArea" localSheetId="6" hidden="1">'Attach 5'!$A$1:$E$71</definedName>
    <definedName name="Z_72E27F64_009C_4321_B742_209DBE340E6D_.wvu.PrintArea" localSheetId="7" hidden="1">'Attach 5A'!$A$1:$F$71</definedName>
    <definedName name="Z_72E27F64_009C_4321_B742_209DBE340E6D_.wvu.PrintArea" localSheetId="8" hidden="1">'Attach 6'!$A$1:$E$51</definedName>
    <definedName name="Z_72E27F64_009C_4321_B742_209DBE340E6D_.wvu.PrintArea" localSheetId="9" hidden="1">'Attach 7'!$A$1:$E$28</definedName>
    <definedName name="Z_72E27F64_009C_4321_B742_209DBE340E6D_.wvu.PrintArea" localSheetId="10" hidden="1">'Attach 9'!$A$1:$F$44</definedName>
    <definedName name="Z_72E27F64_009C_4321_B742_209DBE340E6D_.wvu.PrintArea" localSheetId="20" hidden="1">'Attach. 18'!$A$8:$I$148</definedName>
    <definedName name="Z_72E27F64_009C_4321_B742_209DBE340E6D_.wvu.PrintArea" localSheetId="3" hidden="1">'Attach-3 (QR)'!$A$1:$I$722</definedName>
    <definedName name="Z_72E27F64_009C_4321_B742_209DBE340E6D_.wvu.PrintArea" localSheetId="24" hidden="1">'Bid Form 1st Env.'!$A$23:$AN$154</definedName>
    <definedName name="Z_72E27F64_009C_4321_B742_209DBE340E6D_.wvu.PrintArea" localSheetId="0" hidden="1">Cover!$A$1:$F$20</definedName>
    <definedName name="Z_72E27F64_009C_4321_B742_209DBE340E6D_.wvu.PrintArea" localSheetId="1" hidden="1">'Name of Bidder'!$B$1:$C$36</definedName>
    <definedName name="Z_72E27F64_009C_4321_B742_209DBE340E6D_.wvu.PrintTitles" localSheetId="10" hidden="1">'Attach 9'!$18:$18</definedName>
    <definedName name="Z_72E27F64_009C_4321_B742_209DBE340E6D_.wvu.Rows" localSheetId="11" hidden="1">'Attach 10'!$15:$25,'Attach 10'!$29:$32</definedName>
    <definedName name="Z_72E27F64_009C_4321_B742_209DBE340E6D_.wvu.Rows" localSheetId="13" hidden="1">'Attach 12'!$19:$88</definedName>
    <definedName name="Z_72E27F64_009C_4321_B742_209DBE340E6D_.wvu.Rows" localSheetId="16" hidden="1">'Attach 14 IP'!$44:$46</definedName>
    <definedName name="Z_72E27F64_009C_4321_B742_209DBE340E6D_.wvu.Rows" localSheetId="17" hidden="1">'Attach 15'!$16:$16</definedName>
    <definedName name="Z_72E27F64_009C_4321_B742_209DBE340E6D_.wvu.Rows" localSheetId="4" hidden="1">'Attach 4'!$26:$26</definedName>
    <definedName name="Z_72E27F64_009C_4321_B742_209DBE340E6D_.wvu.Rows" localSheetId="6" hidden="1">'Attach 5'!$23:$28</definedName>
    <definedName name="Z_72E27F64_009C_4321_B742_209DBE340E6D_.wvu.Rows" localSheetId="7" hidden="1">'Attach 5A'!$23:$28</definedName>
    <definedName name="Z_72E27F64_009C_4321_B742_209DBE340E6D_.wvu.Rows" localSheetId="20" hidden="1">'Attach. 18'!$43:$45</definedName>
    <definedName name="Z_72E27F64_009C_4321_B742_209DBE340E6D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72E27F64_009C_4321_B742_209DBE340E6D_.wvu.Rows" localSheetId="24" hidden="1">'Bid Form 1st Env.'!$21:$22,'Bid Form 1st Env.'!$81:$82,'Bid Form 1st Env.'!$90:$90,'Bid Form 1st Env.'!$92:$93,'Bid Form 1st Env.'!$98:$98,'Bid Form 1st Env.'!$100:$100,'Bid Form 1st Env.'!$118:$118,'Bid Form 1st Env.'!$150:$150</definedName>
    <definedName name="Z_72E27F64_009C_4321_B742_209DBE340E6D_.wvu.Rows" localSheetId="0" hidden="1">Cover!$9:$9</definedName>
    <definedName name="Z_72E27F64_009C_4321_B742_209DBE340E6D_.wvu.Rows" localSheetId="1" hidden="1">'Name of Bidder'!$27:$30</definedName>
    <definedName name="Z_72E27F64_009C_4321_B742_209DBE340E6D_.wvu.Rows" localSheetId="25" hidden="1">'N-W (Cr.)'!$1:$119</definedName>
    <definedName name="Z_72E27F64_009C_4321_B742_209DBE340E6D_.wvu.Rows" localSheetId="26" hidden="1">'N-W(cr.)-2'!$1:$119</definedName>
    <definedName name="Z_7A9EA6D6_4DDF_43D9_92E6_C6AFAD14E266_.wvu.PrintArea" localSheetId="9" hidden="1">'Attach 7'!$A$1:$E$28</definedName>
    <definedName name="Z_7DC13EB1_5F25_4667_BD87_340DAD4F0E72_.wvu.Cols" localSheetId="12" hidden="1">'Attach 11'!$F:$F</definedName>
    <definedName name="Z_7DC13EB1_5F25_4667_BD87_340DAD4F0E72_.wvu.Cols" localSheetId="13" hidden="1">'Attach 12'!$I:$I</definedName>
    <definedName name="Z_7DC13EB1_5F25_4667_BD87_340DAD4F0E72_.wvu.Cols" localSheetId="16" hidden="1">'Attach 14 IP'!$K:$P</definedName>
    <definedName name="Z_7DC13EB1_5F25_4667_BD87_340DAD4F0E72_.wvu.Cols" localSheetId="18" hidden="1">'Attach 16'!$N:$N</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20" hidden="1">'Attach. 18'!$K:$P</definedName>
    <definedName name="Z_7DC13EB1_5F25_4667_BD87_340DAD4F0E72_.wvu.Cols" localSheetId="3" hidden="1">'Attach-3 (QR)'!$N:$P</definedName>
    <definedName name="Z_7DC13EB1_5F25_4667_BD87_340DAD4F0E72_.wvu.Cols" localSheetId="24" hidden="1">'Bid Form 1st Env.'!$G:$BF</definedName>
    <definedName name="Z_7DC13EB1_5F25_4667_BD87_340DAD4F0E72_.wvu.Cols" localSheetId="1" hidden="1">'Name of Bidder'!$A:$A,'Name of Bidder'!$E:$H</definedName>
    <definedName name="Z_7DC13EB1_5F25_4667_BD87_340DAD4F0E72_.wvu.Cols" localSheetId="25" hidden="1">'N-W (Cr.)'!$C:$C,'N-W (Cr.)'!$F:$U</definedName>
    <definedName name="Z_7DC13EB1_5F25_4667_BD87_340DAD4F0E72_.wvu.PrintArea" localSheetId="11" hidden="1">'Attach 10'!$A$1:$F$34</definedName>
    <definedName name="Z_7DC13EB1_5F25_4667_BD87_340DAD4F0E72_.wvu.PrintArea" localSheetId="12" hidden="1">'Attach 11'!$A$1:$E$70</definedName>
    <definedName name="Z_7DC13EB1_5F25_4667_BD87_340DAD4F0E72_.wvu.PrintArea" localSheetId="13" hidden="1">'Attach 12'!$A$1:$F$87</definedName>
    <definedName name="Z_7DC13EB1_5F25_4667_BD87_340DAD4F0E72_.wvu.PrintArea" localSheetId="14" hidden="1">'Attach 13'!$A$1:$E$21</definedName>
    <definedName name="Z_7DC13EB1_5F25_4667_BD87_340DAD4F0E72_.wvu.PrintArea" localSheetId="15" hidden="1">'Attach 14'!$A$1:$E$25</definedName>
    <definedName name="Z_7DC13EB1_5F25_4667_BD87_340DAD4F0E72_.wvu.PrintArea" localSheetId="16" hidden="1">'Attach 14 IP'!$A$8:$I$223</definedName>
    <definedName name="Z_7DC13EB1_5F25_4667_BD87_340DAD4F0E72_.wvu.PrintArea" localSheetId="18" hidden="1">'Attach 16'!$A$1:$L$84</definedName>
    <definedName name="Z_7DC13EB1_5F25_4667_BD87_340DAD4F0E72_.wvu.PrintArea" localSheetId="19" hidden="1">'Attach 17'!$A$1:$J$24</definedName>
    <definedName name="Z_7DC13EB1_5F25_4667_BD87_340DAD4F0E72_.wvu.PrintArea" localSheetId="21" hidden="1">'Attach 19'!$A$1:$J$27</definedName>
    <definedName name="Z_7DC13EB1_5F25_4667_BD87_340DAD4F0E72_.wvu.PrintArea" localSheetId="23"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20" hidden="1">'Attach. 18'!$A$8:$I$148</definedName>
    <definedName name="Z_7DC13EB1_5F25_4667_BD87_340DAD4F0E72_.wvu.PrintArea" localSheetId="3" hidden="1">'Attach-3 (QR)'!$A$1:$I$722</definedName>
    <definedName name="Z_7DC13EB1_5F25_4667_BD87_340DAD4F0E72_.wvu.PrintArea" localSheetId="24" hidden="1">'Bid Form 1st Env.'!$A$24:$F$154</definedName>
    <definedName name="Z_7DC13EB1_5F25_4667_BD87_340DAD4F0E72_.wvu.PrintArea" localSheetId="0" hidden="1">Cover!$A$1:$F$20</definedName>
    <definedName name="Z_7DC13EB1_5F25_4667_BD87_340DAD4F0E72_.wvu.PrintArea" localSheetId="1" hidden="1">'Name of Bidder'!$B$1:$C$36</definedName>
    <definedName name="Z_7DC13EB1_5F25_4667_BD87_340DAD4F0E72_.wvu.Rows" localSheetId="11" hidden="1">'Attach 10'!$12:$19</definedName>
    <definedName name="Z_7DC13EB1_5F25_4667_BD87_340DAD4F0E72_.wvu.Rows" localSheetId="13" hidden="1">'Attach 12'!#REF!,'Attach 12'!#REF!,'Attach 12'!$29:$29,'Attach 12'!$31:$75,'Attach 12'!#REF!,'Attach 12'!#REF!,'Attach 12'!#REF!,'Attach 12'!$86:$86,'Attach 12'!#REF!,'Attach 12'!#REF!,'Attach 12'!$89:$176</definedName>
    <definedName name="Z_7DC13EB1_5F25_4667_BD87_340DAD4F0E72_.wvu.Rows" localSheetId="16" hidden="1">'Attach 14 IP'!$44:$46</definedName>
    <definedName name="Z_7DC13EB1_5F25_4667_BD87_340DAD4F0E72_.wvu.Rows" localSheetId="18" hidden="1">'Attach 16'!$52:$58</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20" hidden="1">'Attach. 18'!$43:$45</definedName>
    <definedName name="Z_7DC13EB1_5F25_4667_BD87_340DAD4F0E72_.wvu.Rows" localSheetId="3" hidden="1">'Attach-3 (QR)'!#REF!,'Attach-3 (QR)'!#REF!,'Attach-3 (QR)'!#REF!,'Attach-3 (QR)'!#REF!,'Attach-3 (QR)'!#REF!,'Attach-3 (QR)'!#REF!,'Attach-3 (QR)'!#REF!,'Attach-3 (QR)'!#REF!,'Attach-3 (QR)'!#REF!</definedName>
    <definedName name="Z_7DC13EB1_5F25_4667_BD87_340DAD4F0E72_.wvu.Rows" localSheetId="24" hidden="1">'Bid Form 1st Env.'!$100:$100,'Bid Form 1st Env.'!#REF!</definedName>
    <definedName name="Z_7DC13EB1_5F25_4667_BD87_340DAD4F0E72_.wvu.Rows" localSheetId="0" hidden="1">Cover!$9:$9</definedName>
    <definedName name="Z_7DC13EB1_5F25_4667_BD87_340DAD4F0E72_.wvu.Rows" localSheetId="1" hidden="1">'Name of Bidder'!$27:$30</definedName>
    <definedName name="Z_7DC13EB1_5F25_4667_BD87_340DAD4F0E72_.wvu.Rows" localSheetId="25" hidden="1">'N-W (Cr.)'!$1:$119</definedName>
    <definedName name="Z_7FED4A88_DA6B_4AEC_96D2_BAE29634CEBD_.wvu.Cols" localSheetId="12" hidden="1">'Attach 11'!$F:$F</definedName>
    <definedName name="Z_7FED4A88_DA6B_4AEC_96D2_BAE29634CEBD_.wvu.Cols" localSheetId="16" hidden="1">'Attach 14 IP'!$K:$P</definedName>
    <definedName name="Z_7FED4A88_DA6B_4AEC_96D2_BAE29634CEBD_.wvu.Cols" localSheetId="18"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20" hidden="1">'Attach. 18'!$K:$P</definedName>
    <definedName name="Z_7FED4A88_DA6B_4AEC_96D2_BAE29634CEBD_.wvu.Cols" localSheetId="3" hidden="1">'Attach-3 (QR)'!$J:$J,'Attach-3 (QR)'!$L:$N</definedName>
    <definedName name="Z_7FED4A88_DA6B_4AEC_96D2_BAE29634CEBD_.wvu.Cols" localSheetId="24" hidden="1">'Bid Form 1st Env.'!$G:$G,'Bid Form 1st Env.'!$L:$M</definedName>
    <definedName name="Z_7FED4A88_DA6B_4AEC_96D2_BAE29634CEBD_.wvu.Cols" localSheetId="1" hidden="1">'Name of Bidder'!$A:$A,'Name of Bidder'!$E:$H</definedName>
    <definedName name="Z_7FED4A88_DA6B_4AEC_96D2_BAE29634CEBD_.wvu.Cols" localSheetId="25" hidden="1">'N-W (Cr.)'!$C:$C,'N-W (Cr.)'!$F:$U</definedName>
    <definedName name="Z_7FED4A88_DA6B_4AEC_96D2_BAE29634CEBD_.wvu.PrintArea" localSheetId="11" hidden="1">'Attach 10'!$A$1:$E$34</definedName>
    <definedName name="Z_7FED4A88_DA6B_4AEC_96D2_BAE29634CEBD_.wvu.PrintArea" localSheetId="12" hidden="1">'Attach 11'!$A$1:$E$71</definedName>
    <definedName name="Z_7FED4A88_DA6B_4AEC_96D2_BAE29634CEBD_.wvu.PrintArea" localSheetId="14" hidden="1">'Attach 13'!$A$1:$E$23</definedName>
    <definedName name="Z_7FED4A88_DA6B_4AEC_96D2_BAE29634CEBD_.wvu.PrintArea" localSheetId="15" hidden="1">'Attach 14'!$A$1:$E$27</definedName>
    <definedName name="Z_7FED4A88_DA6B_4AEC_96D2_BAE29634CEBD_.wvu.PrintArea" localSheetId="16" hidden="1">'Attach 14 IP'!$A$8:$I$223</definedName>
    <definedName name="Z_7FED4A88_DA6B_4AEC_96D2_BAE29634CEBD_.wvu.PrintArea" localSheetId="18" hidden="1">'Attach 16'!$A$1:$L$86</definedName>
    <definedName name="Z_7FED4A88_DA6B_4AEC_96D2_BAE29634CEBD_.wvu.PrintArea" localSheetId="19" hidden="1">'Attach 17'!$A$1:$J$24</definedName>
    <definedName name="Z_7FED4A88_DA6B_4AEC_96D2_BAE29634CEBD_.wvu.PrintArea" localSheetId="21" hidden="1">'Attach 19'!$A$1:$J$27</definedName>
    <definedName name="Z_7FED4A88_DA6B_4AEC_96D2_BAE29634CEBD_.wvu.PrintArea" localSheetId="23"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9'!$A$1:$F$44</definedName>
    <definedName name="Z_7FED4A88_DA6B_4AEC_96D2_BAE29634CEBD_.wvu.PrintArea" localSheetId="20" hidden="1">'Attach. 18'!$A$8:$I$148</definedName>
    <definedName name="Z_7FED4A88_DA6B_4AEC_96D2_BAE29634CEBD_.wvu.PrintArea" localSheetId="3" hidden="1">'Attach-3 (QR)'!$A$1:$I$722</definedName>
    <definedName name="Z_7FED4A88_DA6B_4AEC_96D2_BAE29634CEBD_.wvu.PrintArea" localSheetId="24" hidden="1">'Bid Form 1st Env.'!$A$24:$F$154</definedName>
    <definedName name="Z_7FED4A88_DA6B_4AEC_96D2_BAE29634CEBD_.wvu.PrintArea" localSheetId="0" hidden="1">Cover!$A$1:$F$20</definedName>
    <definedName name="Z_7FED4A88_DA6B_4AEC_96D2_BAE29634CEBD_.wvu.PrintArea" localSheetId="1" hidden="1">'Name of Bidder'!$B$1:$C$36</definedName>
    <definedName name="Z_7FED4A88_DA6B_4AEC_96D2_BAE29634CEBD_.wvu.PrintTitles" localSheetId="10" hidden="1">'Attach 9'!$18:$18</definedName>
    <definedName name="Z_7FED4A88_DA6B_4AEC_96D2_BAE29634CEBD_.wvu.Rows" localSheetId="16" hidden="1">'Attach 14 IP'!$44:$46</definedName>
    <definedName name="Z_7FED4A88_DA6B_4AEC_96D2_BAE29634CEBD_.wvu.Rows" localSheetId="18" hidden="1">'Attach 16'!$52:$58</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0" hidden="1">'Attach. 18'!$43:$45</definedName>
    <definedName name="Z_7FED4A88_DA6B_4AEC_96D2_BAE29634CEBD_.wvu.Rows" localSheetId="24" hidden="1">'Bid Form 1st Env.'!$100:$100</definedName>
    <definedName name="Z_7FED4A88_DA6B_4AEC_96D2_BAE29634CEBD_.wvu.Rows" localSheetId="1" hidden="1">'Name of Bidder'!$27:$30</definedName>
    <definedName name="Z_7FED4A88_DA6B_4AEC_96D2_BAE29634CEBD_.wvu.Rows" localSheetId="25" hidden="1">'N-W (Cr.)'!$1:$119</definedName>
    <definedName name="Z_82E8A0F5_0020_4355_95CF_28601763A783_.wvu.PrintArea" localSheetId="9" hidden="1">'Attach 7'!$A$1:$E$28</definedName>
    <definedName name="Z_8843B236_6E9A_4D4E_9E7D_63D18D08F6AC_.wvu.PrintArea" localSheetId="24" hidden="1">'Bid Form 1st Env.'!$A$24:$F$146</definedName>
    <definedName name="Z_8843B236_6E9A_4D4E_9E7D_63D18D08F6AC_.wvu.Rows" localSheetId="24" hidden="1">'Bid Form 1st Env.'!$53:$53</definedName>
    <definedName name="Z_8E3ED18F_7B8F_4A1C_969D_A70DC3B696C3_.wvu.PrintArea" localSheetId="9" hidden="1">'Attach 7'!$A$1:$E$28</definedName>
    <definedName name="Z_8E7B022F_1113_4BA2_B2BA_8EDBE02A2557_.wvu.PrintArea" localSheetId="11" hidden="1">'Attach 10'!$A$1:$E$40</definedName>
    <definedName name="Z_8E7B022F_1113_4BA2_B2BA_8EDBE02A2557_.wvu.PrintArea" localSheetId="12" hidden="1">'Attach 11'!$A$1:$E$54</definedName>
    <definedName name="Z_8E7B022F_1113_4BA2_B2BA_8EDBE02A2557_.wvu.PrintArea" localSheetId="13" hidden="1">'Attach 12'!$B$1:$G$87</definedName>
    <definedName name="Z_8E7B022F_1113_4BA2_B2BA_8EDBE02A2557_.wvu.PrintArea" localSheetId="14" hidden="1">'Attach 13'!$A$1:$E$25</definedName>
    <definedName name="Z_8E7B022F_1113_4BA2_B2BA_8EDBE02A2557_.wvu.PrintArea" localSheetId="15" hidden="1">'Attach 14'!$A$1:$E$29</definedName>
    <definedName name="Z_8E7B022F_1113_4BA2_B2BA_8EDBE02A2557_.wvu.PrintArea" localSheetId="18" hidden="1">'Attach 16'!$A$1:$L$86</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7'!$A$1:$E$28</definedName>
    <definedName name="Z_8E7B022F_1113_4BA2_B2BA_8EDBE02A2557_.wvu.PrintArea" localSheetId="10" hidden="1">'Attach 9'!$A$1:$F$52</definedName>
    <definedName name="Z_8E7B022F_1113_4BA2_B2BA_8EDBE02A2557_.wvu.PrintTitles" localSheetId="13" hidden="1">'Attach 12'!#REF!</definedName>
    <definedName name="Z_8E7B022F_1113_4BA2_B2BA_8EDBE02A2557_.wvu.PrintTitles" localSheetId="10" hidden="1">'Attach 9'!$18:$18</definedName>
    <definedName name="Z_902C40DA_376E_410F_87E5_8188D8393A84_.wvu.Cols" localSheetId="24" hidden="1">'Bid Form 1st Env.'!$Y:$AK</definedName>
    <definedName name="Z_902C40DA_376E_410F_87E5_8188D8393A84_.wvu.Cols" localSheetId="1" hidden="1">'Name of Bidder'!$A:$A</definedName>
    <definedName name="Z_902C40DA_376E_410F_87E5_8188D8393A84_.wvu.PrintArea" localSheetId="24" hidden="1">'Bid Form 1st Env.'!$A$24:$F$146</definedName>
    <definedName name="Z_902C40DA_376E_410F_87E5_8188D8393A84_.wvu.PrintArea" localSheetId="1" hidden="1">'Name of Bidder'!$B$1:$C$36</definedName>
    <definedName name="Z_902C40DA_376E_410F_87E5_8188D8393A84_.wvu.Rows" localSheetId="24" hidden="1">'Bid Form 1st Env.'!#REF!</definedName>
    <definedName name="Z_902C40DA_376E_410F_87E5_8188D8393A84_.wvu.Rows" localSheetId="1" hidden="1">'Name of Bidder'!$27:$30</definedName>
    <definedName name="Z_906C1F80_87B7_4777_98E9_010D55358499_.wvu.Cols" localSheetId="12" hidden="1">'Attach 11'!$F:$F</definedName>
    <definedName name="Z_906C1F80_87B7_4777_98E9_010D55358499_.wvu.Cols" localSheetId="13" hidden="1">'Attach 12'!$G:$G,'Attach 12'!$I:$I</definedName>
    <definedName name="Z_906C1F80_87B7_4777_98E9_010D55358499_.wvu.Cols" localSheetId="16" hidden="1">'Attach 14 IP'!$K:$P</definedName>
    <definedName name="Z_906C1F80_87B7_4777_98E9_010D55358499_.wvu.Cols" localSheetId="18" hidden="1">'Attach 16'!$N:$N</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20" hidden="1">'Attach. 18'!$K:$Q</definedName>
    <definedName name="Z_906C1F80_87B7_4777_98E9_010D55358499_.wvu.Cols" localSheetId="3" hidden="1">'Attach-3 (QR)'!$N:$P</definedName>
    <definedName name="Z_906C1F80_87B7_4777_98E9_010D55358499_.wvu.Cols" localSheetId="24" hidden="1">'Bid Form 1st Env.'!$G:$H,'Bid Form 1st Env.'!$J:$BF</definedName>
    <definedName name="Z_906C1F80_87B7_4777_98E9_010D55358499_.wvu.Cols" localSheetId="1" hidden="1">'Name of Bidder'!$A:$A,'Name of Bidder'!$D:$I</definedName>
    <definedName name="Z_906C1F80_87B7_4777_98E9_010D55358499_.wvu.Cols" localSheetId="25" hidden="1">'N-W (Cr.)'!$C:$C,'N-W (Cr.)'!$F:$U</definedName>
    <definedName name="Z_906C1F80_87B7_4777_98E9_010D55358499_.wvu.PrintArea" localSheetId="11" hidden="1">'Attach 10'!$A$1:$F$34</definedName>
    <definedName name="Z_906C1F80_87B7_4777_98E9_010D55358499_.wvu.PrintArea" localSheetId="12" hidden="1">'Attach 11'!$A$1:$E$70</definedName>
    <definedName name="Z_906C1F80_87B7_4777_98E9_010D55358499_.wvu.PrintArea" localSheetId="13" hidden="1">'Attach 12'!$A$1:$F$87</definedName>
    <definedName name="Z_906C1F80_87B7_4777_98E9_010D55358499_.wvu.PrintArea" localSheetId="14" hidden="1">'Attach 13'!$A$1:$E$21</definedName>
    <definedName name="Z_906C1F80_87B7_4777_98E9_010D55358499_.wvu.PrintArea" localSheetId="15" hidden="1">'Attach 14'!$A$1:$E$25</definedName>
    <definedName name="Z_906C1F80_87B7_4777_98E9_010D55358499_.wvu.PrintArea" localSheetId="16" hidden="1">'Attach 14 IP'!$A$8:$I$224</definedName>
    <definedName name="Z_906C1F80_87B7_4777_98E9_010D55358499_.wvu.PrintArea" localSheetId="18" hidden="1">'Attach 16'!$A$1:$L$84</definedName>
    <definedName name="Z_906C1F80_87B7_4777_98E9_010D55358499_.wvu.PrintArea" localSheetId="19" hidden="1">'Attach 17'!$A$1:$J$24</definedName>
    <definedName name="Z_906C1F80_87B7_4777_98E9_010D55358499_.wvu.PrintArea" localSheetId="21" hidden="1">'Attach 19'!$A$1:$J$27</definedName>
    <definedName name="Z_906C1F80_87B7_4777_98E9_010D55358499_.wvu.PrintArea" localSheetId="22" hidden="1">'Attach 23-A'!$A$1:$J$23</definedName>
    <definedName name="Z_906C1F80_87B7_4777_98E9_010D55358499_.wvu.PrintArea" localSheetId="23"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20" hidden="1">'Attach. 18'!$A$8:$I$148</definedName>
    <definedName name="Z_906C1F80_87B7_4777_98E9_010D55358499_.wvu.PrintArea" localSheetId="3" hidden="1">'Attach-3 (QR)'!$A$1:$I$722</definedName>
    <definedName name="Z_906C1F80_87B7_4777_98E9_010D55358499_.wvu.PrintArea" localSheetId="24" hidden="1">'Bid Form 1st Env.'!$A$1:$F$154</definedName>
    <definedName name="Z_906C1F80_87B7_4777_98E9_010D55358499_.wvu.PrintArea" localSheetId="0" hidden="1">Cover!$A$1:$F$20</definedName>
    <definedName name="Z_906C1F80_87B7_4777_98E9_010D55358499_.wvu.PrintArea" localSheetId="1" hidden="1">'Name of Bidder'!$B$1:$C$36</definedName>
    <definedName name="Z_906C1F80_87B7_4777_98E9_010D55358499_.wvu.Rows" localSheetId="11" hidden="1">'Attach 10'!$15:$25,'Attach 10'!$29:$32</definedName>
    <definedName name="Z_906C1F80_87B7_4777_98E9_010D55358499_.wvu.Rows" localSheetId="13" hidden="1">'Attach 12'!$17:$86,'Attach 12'!#REF!,'Attach 12'!#REF!,'Attach 12'!$89:$176</definedName>
    <definedName name="Z_906C1F80_87B7_4777_98E9_010D55358499_.wvu.Rows" localSheetId="16" hidden="1">'Attach 14 IP'!$44:$46</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20" hidden="1">'Attach. 18'!$43:$45</definedName>
    <definedName name="Z_906C1F80_87B7_4777_98E9_010D55358499_.wvu.Rows" localSheetId="3" hidden="1">'Attach-3 (QR)'!#REF!,'Attach-3 (QR)'!#REF!,'Attach-3 (QR)'!#REF!,'Attach-3 (QR)'!#REF!,'Attach-3 (QR)'!#REF!,'Attach-3 (QR)'!#REF!,'Attach-3 (QR)'!#REF!,'Attach-3 (QR)'!#REF!,'Attach-3 (QR)'!#REF!,'Attach-3 (QR)'!#REF!,'Attach-3 (QR)'!#REF!,'Attach-3 (QR)'!#REF!</definedName>
    <definedName name="Z_906C1F80_87B7_4777_98E9_010D55358499_.wvu.Rows" localSheetId="24" hidden="1">'Bid Form 1st Env.'!$100:$100,'Bid Form 1st Env.'!#REF!,'Bid Form 1st Env.'!$150:$150</definedName>
    <definedName name="Z_906C1F80_87B7_4777_98E9_010D55358499_.wvu.Rows" localSheetId="0" hidden="1">Cover!$9:$9</definedName>
    <definedName name="Z_906C1F80_87B7_4777_98E9_010D55358499_.wvu.Rows" localSheetId="1" hidden="1">'Name of Bidder'!$27:$30</definedName>
    <definedName name="Z_906C1F80_87B7_4777_98E9_010D55358499_.wvu.Rows" localSheetId="25" hidden="1">'N-W (Cr.)'!$1:$119</definedName>
    <definedName name="Z_90E84E19_496B_4C61_99A3_E156E8E72D87_.wvu.PrintArea" localSheetId="9" hidden="1">'Attach 7'!$A$1:$E$28</definedName>
    <definedName name="Z_91706BD1_28BE_44F8_85DA_72FECB2F5A18_.wvu.Cols" localSheetId="10" hidden="1">'Attach 9'!$G:$J</definedName>
    <definedName name="Z_91706BD1_28BE_44F8_85DA_72FECB2F5A18_.wvu.PrintArea" localSheetId="10" hidden="1">'Attach 9'!$A$1:$F$44</definedName>
    <definedName name="Z_91706BD1_28BE_44F8_85DA_72FECB2F5A18_.wvu.PrintTitles" localSheetId="10" hidden="1">'Attach 9'!$18:$18</definedName>
    <definedName name="Z_97C0FC0E_800C_45C9_895E_E91A3F1ADBA4_.wvu.PrintArea" localSheetId="9" hidden="1">'Attach 7'!$A$1:$E$28</definedName>
    <definedName name="Z_9E668EC9_7875_454E_BDE6_15A2D20AC8D2_.wvu.Cols" localSheetId="12" hidden="1">'Attach 11'!$F:$F</definedName>
    <definedName name="Z_9E668EC9_7875_454E_BDE6_15A2D20AC8D2_.wvu.Cols" localSheetId="13" hidden="1">'Attach 12'!$G:$I</definedName>
    <definedName name="Z_9E668EC9_7875_454E_BDE6_15A2D20AC8D2_.wvu.Cols" localSheetId="16" hidden="1">'Attach 14 IP'!$K:$P</definedName>
    <definedName name="Z_9E668EC9_7875_454E_BDE6_15A2D20AC8D2_.wvu.Cols" localSheetId="17" hidden="1">'Attach 15'!$H:$H,'Attach 15'!$L:$N</definedName>
    <definedName name="Z_9E668EC9_7875_454E_BDE6_15A2D20AC8D2_.wvu.Cols" localSheetId="18" hidden="1">'Attach 16'!$N:$N</definedName>
    <definedName name="Z_9E668EC9_7875_454E_BDE6_15A2D20AC8D2_.wvu.Cols" localSheetId="4" hidden="1">'Attach 4'!$H:$I</definedName>
    <definedName name="Z_9E668EC9_7875_454E_BDE6_15A2D20AC8D2_.wvu.Cols" localSheetId="5" hidden="1">'Attach 4 (A)'!$F:$F</definedName>
    <definedName name="Z_9E668EC9_7875_454E_BDE6_15A2D20AC8D2_.wvu.Cols" localSheetId="6" hidden="1">'Attach 5'!$F:$F</definedName>
    <definedName name="Z_9E668EC9_7875_454E_BDE6_15A2D20AC8D2_.wvu.Cols" localSheetId="7" hidden="1">'Attach 5A'!$F:$F,'Attach 5A'!$I:$I</definedName>
    <definedName name="Z_9E668EC9_7875_454E_BDE6_15A2D20AC8D2_.wvu.Cols" localSheetId="8" hidden="1">'Attach 6'!$F:$F</definedName>
    <definedName name="Z_9E668EC9_7875_454E_BDE6_15A2D20AC8D2_.wvu.Cols" localSheetId="10" hidden="1">'Attach 9'!$G:$I</definedName>
    <definedName name="Z_9E668EC9_7875_454E_BDE6_15A2D20AC8D2_.wvu.Cols" localSheetId="20" hidden="1">'Attach. 18'!$K:$Q</definedName>
    <definedName name="Z_9E668EC9_7875_454E_BDE6_15A2D20AC8D2_.wvu.Cols" localSheetId="3" hidden="1">'Attach-3 (QR)'!$M:$Q</definedName>
    <definedName name="Z_9E668EC9_7875_454E_BDE6_15A2D20AC8D2_.wvu.Cols" localSheetId="24" hidden="1">'Bid Form 1st Env.'!$G:$AN,'Bid Form 1st Env.'!$AS:$AW</definedName>
    <definedName name="Z_9E668EC9_7875_454E_BDE6_15A2D20AC8D2_.wvu.Cols" localSheetId="1" hidden="1">'Name of Bidder'!$A:$A,'Name of Bidder'!$E:$I</definedName>
    <definedName name="Z_9E668EC9_7875_454E_BDE6_15A2D20AC8D2_.wvu.Cols" localSheetId="25" hidden="1">'N-W (Cr.)'!$C:$C,'N-W (Cr.)'!$F:$U</definedName>
    <definedName name="Z_9E668EC9_7875_454E_BDE6_15A2D20AC8D2_.wvu.Cols" localSheetId="26" hidden="1">'N-W(cr.)-2'!$C:$C,'N-W(cr.)-2'!$F:$U</definedName>
    <definedName name="Z_9E668EC9_7875_454E_BDE6_15A2D20AC8D2_.wvu.PrintArea" localSheetId="11" hidden="1">'Attach 10'!$A$1:$F$34</definedName>
    <definedName name="Z_9E668EC9_7875_454E_BDE6_15A2D20AC8D2_.wvu.PrintArea" localSheetId="12" hidden="1">'Attach 11'!$A$1:$E$70</definedName>
    <definedName name="Z_9E668EC9_7875_454E_BDE6_15A2D20AC8D2_.wvu.PrintArea" localSheetId="13" hidden="1">'Attach 12'!$A$1:$F$92</definedName>
    <definedName name="Z_9E668EC9_7875_454E_BDE6_15A2D20AC8D2_.wvu.PrintArea" localSheetId="14" hidden="1">'Attach 13'!$A$1:$E$21</definedName>
    <definedName name="Z_9E668EC9_7875_454E_BDE6_15A2D20AC8D2_.wvu.PrintArea" localSheetId="15" hidden="1">'Attach 14'!$A$1:$E$25</definedName>
    <definedName name="Z_9E668EC9_7875_454E_BDE6_15A2D20AC8D2_.wvu.PrintArea" localSheetId="16" hidden="1">'Attach 14 IP'!$A$8:$I$224</definedName>
    <definedName name="Z_9E668EC9_7875_454E_BDE6_15A2D20AC8D2_.wvu.PrintArea" localSheetId="17" hidden="1">'Attach 15'!$A$1:$E$92</definedName>
    <definedName name="Z_9E668EC9_7875_454E_BDE6_15A2D20AC8D2_.wvu.PrintArea" localSheetId="18" hidden="1">'Attach 16'!$A$1:$L$84</definedName>
    <definedName name="Z_9E668EC9_7875_454E_BDE6_15A2D20AC8D2_.wvu.PrintArea" localSheetId="19" hidden="1">'Attach 17'!$A$1:$J$24</definedName>
    <definedName name="Z_9E668EC9_7875_454E_BDE6_15A2D20AC8D2_.wvu.PrintArea" localSheetId="21" hidden="1">'Attach 19'!$A$1:$J$27</definedName>
    <definedName name="Z_9E668EC9_7875_454E_BDE6_15A2D20AC8D2_.wvu.PrintArea" localSheetId="22" hidden="1">'Attach 23-A'!$A$1:$J$23</definedName>
    <definedName name="Z_9E668EC9_7875_454E_BDE6_15A2D20AC8D2_.wvu.PrintArea" localSheetId="23" hidden="1">'Attach 23-B'!$A$1:$J$28</definedName>
    <definedName name="Z_9E668EC9_7875_454E_BDE6_15A2D20AC8D2_.wvu.PrintArea" localSheetId="2" hidden="1">'Attach 3(JV)'!$A$1:$E$25</definedName>
    <definedName name="Z_9E668EC9_7875_454E_BDE6_15A2D20AC8D2_.wvu.PrintArea" localSheetId="4" hidden="1">'Attach 4'!$A$1:$G$22</definedName>
    <definedName name="Z_9E668EC9_7875_454E_BDE6_15A2D20AC8D2_.wvu.PrintArea" localSheetId="5" hidden="1">'Attach 4 (A)'!$A$1:$E$59</definedName>
    <definedName name="Z_9E668EC9_7875_454E_BDE6_15A2D20AC8D2_.wvu.PrintArea" localSheetId="6" hidden="1">'Attach 5'!$A$1:$E$71</definedName>
    <definedName name="Z_9E668EC9_7875_454E_BDE6_15A2D20AC8D2_.wvu.PrintArea" localSheetId="7" hidden="1">'Attach 5A'!$A$1:$F$71</definedName>
    <definedName name="Z_9E668EC9_7875_454E_BDE6_15A2D20AC8D2_.wvu.PrintArea" localSheetId="8" hidden="1">'Attach 6'!$A$1:$E$51</definedName>
    <definedName name="Z_9E668EC9_7875_454E_BDE6_15A2D20AC8D2_.wvu.PrintArea" localSheetId="9" hidden="1">'Attach 7'!$A$1:$E$28</definedName>
    <definedName name="Z_9E668EC9_7875_454E_BDE6_15A2D20AC8D2_.wvu.PrintArea" localSheetId="10" hidden="1">'Attach 9'!$A$1:$F$44</definedName>
    <definedName name="Z_9E668EC9_7875_454E_BDE6_15A2D20AC8D2_.wvu.PrintArea" localSheetId="20" hidden="1">'Attach. 18'!$A$8:$I$148</definedName>
    <definedName name="Z_9E668EC9_7875_454E_BDE6_15A2D20AC8D2_.wvu.PrintArea" localSheetId="3" hidden="1">'Attach-3 (QR)'!$A$1:$I$722</definedName>
    <definedName name="Z_9E668EC9_7875_454E_BDE6_15A2D20AC8D2_.wvu.PrintArea" localSheetId="24" hidden="1">'Bid Form 1st Env.'!$A$23:$AP$154</definedName>
    <definedName name="Z_9E668EC9_7875_454E_BDE6_15A2D20AC8D2_.wvu.PrintArea" localSheetId="0" hidden="1">Cover!$A$1:$F$20</definedName>
    <definedName name="Z_9E668EC9_7875_454E_BDE6_15A2D20AC8D2_.wvu.PrintArea" localSheetId="1" hidden="1">'Name of Bidder'!$B$1:$C$36</definedName>
    <definedName name="Z_9E668EC9_7875_454E_BDE6_15A2D20AC8D2_.wvu.PrintTitles" localSheetId="10" hidden="1">'Attach 9'!$18:$18</definedName>
    <definedName name="Z_9E668EC9_7875_454E_BDE6_15A2D20AC8D2_.wvu.Rows" localSheetId="11" hidden="1">'Attach 10'!$15:$25,'Attach 10'!$29:$32</definedName>
    <definedName name="Z_9E668EC9_7875_454E_BDE6_15A2D20AC8D2_.wvu.Rows" localSheetId="13" hidden="1">'Attach 12'!$36:$43,'Attach 12'!$71:$75</definedName>
    <definedName name="Z_9E668EC9_7875_454E_BDE6_15A2D20AC8D2_.wvu.Rows" localSheetId="16" hidden="1">'Attach 14 IP'!$44:$46</definedName>
    <definedName name="Z_9E668EC9_7875_454E_BDE6_15A2D20AC8D2_.wvu.Rows" localSheetId="17" hidden="1">'Attach 15'!$16:$16</definedName>
    <definedName name="Z_9E668EC9_7875_454E_BDE6_15A2D20AC8D2_.wvu.Rows" localSheetId="4" hidden="1">'Attach 4'!$26:$26</definedName>
    <definedName name="Z_9E668EC9_7875_454E_BDE6_15A2D20AC8D2_.wvu.Rows" localSheetId="6" hidden="1">'Attach 5'!$23:$28</definedName>
    <definedName name="Z_9E668EC9_7875_454E_BDE6_15A2D20AC8D2_.wvu.Rows" localSheetId="7" hidden="1">'Attach 5A'!$23:$28</definedName>
    <definedName name="Z_9E668EC9_7875_454E_BDE6_15A2D20AC8D2_.wvu.Rows" localSheetId="20" hidden="1">'Attach. 18'!$43:$45</definedName>
    <definedName name="Z_9E668EC9_7875_454E_BDE6_15A2D20AC8D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9E668EC9_7875_454E_BDE6_15A2D20AC8D2_.wvu.Rows" localSheetId="24" hidden="1">'Bid Form 1st Env.'!$21:$22,'Bid Form 1st Env.'!$90:$90,'Bid Form 1st Env.'!$92:$93,'Bid Form 1st Env.'!$98:$98,'Bid Form 1st Env.'!$100:$100,'Bid Form 1st Env.'!$118:$118,'Bid Form 1st Env.'!$150:$150</definedName>
    <definedName name="Z_9E668EC9_7875_454E_BDE6_15A2D20AC8D2_.wvu.Rows" localSheetId="0" hidden="1">Cover!$9:$9</definedName>
    <definedName name="Z_9E668EC9_7875_454E_BDE6_15A2D20AC8D2_.wvu.Rows" localSheetId="1" hidden="1">'Name of Bidder'!$27:$30</definedName>
    <definedName name="Z_9E668EC9_7875_454E_BDE6_15A2D20AC8D2_.wvu.Rows" localSheetId="25" hidden="1">'N-W (Cr.)'!$1:$119</definedName>
    <definedName name="Z_9E668EC9_7875_454E_BDE6_15A2D20AC8D2_.wvu.Rows" localSheetId="26" hidden="1">'N-W(cr.)-2'!$1:$119</definedName>
    <definedName name="Z_9EDBA9B2_46ED_415A_B10B_329571C4D4AF_.wvu.Cols" localSheetId="12" hidden="1">'Attach 11'!$F:$F</definedName>
    <definedName name="Z_9EDBA9B2_46ED_415A_B10B_329571C4D4AF_.wvu.Cols" localSheetId="13" hidden="1">'Attach 12'!$G:$G,'Attach 12'!$I:$I</definedName>
    <definedName name="Z_9EDBA9B2_46ED_415A_B10B_329571C4D4AF_.wvu.Cols" localSheetId="16" hidden="1">'Attach 14 IP'!$K:$P</definedName>
    <definedName name="Z_9EDBA9B2_46ED_415A_B10B_329571C4D4AF_.wvu.Cols" localSheetId="18" hidden="1">'Attach 16'!$N:$N</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20" hidden="1">'Attach. 18'!$K:$Q</definedName>
    <definedName name="Z_9EDBA9B2_46ED_415A_B10B_329571C4D4AF_.wvu.Cols" localSheetId="3" hidden="1">'Attach-3 (QR)'!$N:$P</definedName>
    <definedName name="Z_9EDBA9B2_46ED_415A_B10B_329571C4D4AF_.wvu.Cols" localSheetId="24" hidden="1">'Bid Form 1st Env.'!$G:$H,'Bid Form 1st Env.'!$J:$BF</definedName>
    <definedName name="Z_9EDBA9B2_46ED_415A_B10B_329571C4D4AF_.wvu.Cols" localSheetId="1" hidden="1">'Name of Bidder'!$A:$A,'Name of Bidder'!$D:$I</definedName>
    <definedName name="Z_9EDBA9B2_46ED_415A_B10B_329571C4D4AF_.wvu.Cols" localSheetId="25" hidden="1">'N-W (Cr.)'!$C:$C,'N-W (Cr.)'!$F:$U</definedName>
    <definedName name="Z_9EDBA9B2_46ED_415A_B10B_329571C4D4AF_.wvu.PrintArea" localSheetId="11" hidden="1">'Attach 10'!$A$1:$F$34</definedName>
    <definedName name="Z_9EDBA9B2_46ED_415A_B10B_329571C4D4AF_.wvu.PrintArea" localSheetId="12" hidden="1">'Attach 11'!$A$1:$E$70</definedName>
    <definedName name="Z_9EDBA9B2_46ED_415A_B10B_329571C4D4AF_.wvu.PrintArea" localSheetId="13" hidden="1">'Attach 12'!$A$1:$F$87</definedName>
    <definedName name="Z_9EDBA9B2_46ED_415A_B10B_329571C4D4AF_.wvu.PrintArea" localSheetId="14" hidden="1">'Attach 13'!$A$1:$E$21</definedName>
    <definedName name="Z_9EDBA9B2_46ED_415A_B10B_329571C4D4AF_.wvu.PrintArea" localSheetId="15" hidden="1">'Attach 14'!$A$1:$E$25</definedName>
    <definedName name="Z_9EDBA9B2_46ED_415A_B10B_329571C4D4AF_.wvu.PrintArea" localSheetId="16" hidden="1">'Attach 14 IP'!$A$8:$I$223</definedName>
    <definedName name="Z_9EDBA9B2_46ED_415A_B10B_329571C4D4AF_.wvu.PrintArea" localSheetId="18" hidden="1">'Attach 16'!$A$1:$L$84</definedName>
    <definedName name="Z_9EDBA9B2_46ED_415A_B10B_329571C4D4AF_.wvu.PrintArea" localSheetId="19" hidden="1">'Attach 17'!$A$1:$J$24</definedName>
    <definedName name="Z_9EDBA9B2_46ED_415A_B10B_329571C4D4AF_.wvu.PrintArea" localSheetId="21" hidden="1">'Attach 19'!$A$1:$J$27</definedName>
    <definedName name="Z_9EDBA9B2_46ED_415A_B10B_329571C4D4AF_.wvu.PrintArea" localSheetId="22" hidden="1">'Attach 23-A'!$A$1:$J$23</definedName>
    <definedName name="Z_9EDBA9B2_46ED_415A_B10B_329571C4D4AF_.wvu.PrintArea" localSheetId="23"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20" hidden="1">'Attach. 18'!$A$8:$I$148</definedName>
    <definedName name="Z_9EDBA9B2_46ED_415A_B10B_329571C4D4AF_.wvu.PrintArea" localSheetId="3" hidden="1">'Attach-3 (QR)'!$A$1:$I$722</definedName>
    <definedName name="Z_9EDBA9B2_46ED_415A_B10B_329571C4D4AF_.wvu.PrintArea" localSheetId="24" hidden="1">'Bid Form 1st Env.'!$A$24:$F$154</definedName>
    <definedName name="Z_9EDBA9B2_46ED_415A_B10B_329571C4D4AF_.wvu.PrintArea" localSheetId="0" hidden="1">Cover!$A$1:$F$20</definedName>
    <definedName name="Z_9EDBA9B2_46ED_415A_B10B_329571C4D4AF_.wvu.PrintArea" localSheetId="1" hidden="1">'Name of Bidder'!$B$1:$C$36</definedName>
    <definedName name="Z_9EDBA9B2_46ED_415A_B10B_329571C4D4AF_.wvu.Rows" localSheetId="11" hidden="1">'Attach 10'!$17:$18</definedName>
    <definedName name="Z_9EDBA9B2_46ED_415A_B10B_329571C4D4AF_.wvu.Rows" localSheetId="13" hidden="1">'Attach 12'!$28:$30,'Attach 12'!$43:$44,'Attach 12'!$46:$46,'Attach 12'!$62:$69,'Attach 12'!#REF!,'Attach 12'!#REF!,'Attach 12'!#REF!,'Attach 12'!#REF!,'Attach 12'!#REF!,'Attach 12'!$86:$86,'Attach 12'!#REF!,'Attach 12'!#REF!,'Attach 12'!$89:$176</definedName>
    <definedName name="Z_9EDBA9B2_46ED_415A_B10B_329571C4D4AF_.wvu.Rows" localSheetId="16" hidden="1">'Attach 14 IP'!$44:$46</definedName>
    <definedName name="Z_9EDBA9B2_46ED_415A_B10B_329571C4D4AF_.wvu.Rows" localSheetId="18" hidden="1">'Attach 16'!$52:$58</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20" hidden="1">'Attach. 18'!$43:$45</definedName>
    <definedName name="Z_9EDBA9B2_46ED_415A_B10B_329571C4D4AF_.wvu.Rows" localSheetId="3" hidden="1">'Attach-3 (QR)'!#REF!,'Attach-3 (QR)'!#REF!,'Attach-3 (QR)'!#REF!,'Attach-3 (QR)'!#REF!,'Attach-3 (QR)'!#REF!,'Attach-3 (QR)'!#REF!,'Attach-3 (QR)'!#REF!,'Attach-3 (QR)'!#REF!,'Attach-3 (QR)'!#REF!,'Attach-3 (QR)'!#REF!,'Attach-3 (QR)'!#REF!</definedName>
    <definedName name="Z_9EDBA9B2_46ED_415A_B10B_329571C4D4AF_.wvu.Rows" localSheetId="24" hidden="1">'Bid Form 1st Env.'!$100:$100,'Bid Form 1st Env.'!#REF!</definedName>
    <definedName name="Z_9EDBA9B2_46ED_415A_B10B_329571C4D4AF_.wvu.Rows" localSheetId="0" hidden="1">Cover!$9:$9</definedName>
    <definedName name="Z_9EDBA9B2_46ED_415A_B10B_329571C4D4AF_.wvu.Rows" localSheetId="1" hidden="1">'Name of Bidder'!$27:$30</definedName>
    <definedName name="Z_9EDBA9B2_46ED_415A_B10B_329571C4D4AF_.wvu.Rows" localSheetId="25" hidden="1">'N-W (Cr.)'!$1:$119</definedName>
    <definedName name="Z_9F8CD454_46B1_47B9_9F5F_73ED69AC40D4_.wvu.Cols" localSheetId="12" hidden="1">'Attach 11'!$F:$F</definedName>
    <definedName name="Z_9F8CD454_46B1_47B9_9F5F_73ED69AC40D4_.wvu.Cols" localSheetId="13" hidden="1">'Attach 12'!$I:$I</definedName>
    <definedName name="Z_9F8CD454_46B1_47B9_9F5F_73ED69AC40D4_.wvu.Cols" localSheetId="16" hidden="1">'Attach 14 IP'!$K:$P</definedName>
    <definedName name="Z_9F8CD454_46B1_47B9_9F5F_73ED69AC40D4_.wvu.Cols" localSheetId="18" hidden="1">'Attach 16'!$N:$N</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20" hidden="1">'Attach. 18'!$K:$P</definedName>
    <definedName name="Z_9F8CD454_46B1_47B9_9F5F_73ED69AC40D4_.wvu.Cols" localSheetId="3" hidden="1">'Attach-3 (QR)'!$N:$P</definedName>
    <definedName name="Z_9F8CD454_46B1_47B9_9F5F_73ED69AC40D4_.wvu.Cols" localSheetId="24" hidden="1">'Bid Form 1st Env.'!$G:$AU</definedName>
    <definedName name="Z_9F8CD454_46B1_47B9_9F5F_73ED69AC40D4_.wvu.Cols" localSheetId="1" hidden="1">'Name of Bidder'!$A:$A,'Name of Bidder'!$E:$H</definedName>
    <definedName name="Z_9F8CD454_46B1_47B9_9F5F_73ED69AC40D4_.wvu.Cols" localSheetId="25" hidden="1">'N-W (Cr.)'!$C:$C,'N-W (Cr.)'!$F:$U</definedName>
    <definedName name="Z_9F8CD454_46B1_47B9_9F5F_73ED69AC40D4_.wvu.PrintArea" localSheetId="11" hidden="1">'Attach 10'!$A$1:$F$34</definedName>
    <definedName name="Z_9F8CD454_46B1_47B9_9F5F_73ED69AC40D4_.wvu.PrintArea" localSheetId="12" hidden="1">'Attach 11'!$A$1:$E$70</definedName>
    <definedName name="Z_9F8CD454_46B1_47B9_9F5F_73ED69AC40D4_.wvu.PrintArea" localSheetId="13" hidden="1">'Attach 12'!$A$1:$F$87</definedName>
    <definedName name="Z_9F8CD454_46B1_47B9_9F5F_73ED69AC40D4_.wvu.PrintArea" localSheetId="14" hidden="1">'Attach 13'!$A$1:$E$21</definedName>
    <definedName name="Z_9F8CD454_46B1_47B9_9F5F_73ED69AC40D4_.wvu.PrintArea" localSheetId="15" hidden="1">'Attach 14'!$A$1:$E$25</definedName>
    <definedName name="Z_9F8CD454_46B1_47B9_9F5F_73ED69AC40D4_.wvu.PrintArea" localSheetId="16" hidden="1">'Attach 14 IP'!$A$8:$I$223</definedName>
    <definedName name="Z_9F8CD454_46B1_47B9_9F5F_73ED69AC40D4_.wvu.PrintArea" localSheetId="18" hidden="1">'Attach 16'!$A$1:$L$84</definedName>
    <definedName name="Z_9F8CD454_46B1_47B9_9F5F_73ED69AC40D4_.wvu.PrintArea" localSheetId="19" hidden="1">'Attach 17'!$A$1:$J$24</definedName>
    <definedName name="Z_9F8CD454_46B1_47B9_9F5F_73ED69AC40D4_.wvu.PrintArea" localSheetId="21" hidden="1">'Attach 19'!$A$1:$J$27</definedName>
    <definedName name="Z_9F8CD454_46B1_47B9_9F5F_73ED69AC40D4_.wvu.PrintArea" localSheetId="23"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20" hidden="1">'Attach. 18'!$A$8:$I$148</definedName>
    <definedName name="Z_9F8CD454_46B1_47B9_9F5F_73ED69AC40D4_.wvu.PrintArea" localSheetId="3" hidden="1">'Attach-3 (QR)'!$A$1:$I$722</definedName>
    <definedName name="Z_9F8CD454_46B1_47B9_9F5F_73ED69AC40D4_.wvu.PrintArea" localSheetId="24" hidden="1">'Bid Form 1st Env.'!$A$24:$F$154</definedName>
    <definedName name="Z_9F8CD454_46B1_47B9_9F5F_73ED69AC40D4_.wvu.PrintArea" localSheetId="0" hidden="1">Cover!$A$1:$F$20</definedName>
    <definedName name="Z_9F8CD454_46B1_47B9_9F5F_73ED69AC40D4_.wvu.PrintArea" localSheetId="1" hidden="1">'Name of Bidder'!$B$1:$C$36</definedName>
    <definedName name="Z_9F8CD454_46B1_47B9_9F5F_73ED69AC40D4_.wvu.Rows" localSheetId="11" hidden="1">'Attach 10'!$12:$19</definedName>
    <definedName name="Z_9F8CD454_46B1_47B9_9F5F_73ED69AC40D4_.wvu.Rows" localSheetId="13" hidden="1">'Attach 12'!$17:$28,'Attach 12'!#REF!,'Attach 12'!$29:$29,'Attach 12'!$46:$46,'Attach 12'!#REF!,'Attach 12'!#REF!,'Attach 12'!#REF!,'Attach 12'!#REF!,'Attach 12'!#REF!,'Attach 12'!$89:$176</definedName>
    <definedName name="Z_9F8CD454_46B1_47B9_9F5F_73ED69AC40D4_.wvu.Rows" localSheetId="16" hidden="1">'Attach 14 IP'!$44:$46</definedName>
    <definedName name="Z_9F8CD454_46B1_47B9_9F5F_73ED69AC40D4_.wvu.Rows" localSheetId="18" hidden="1">'Attach 16'!$52:$58</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20" hidden="1">'Attach. 18'!$43:$45</definedName>
    <definedName name="Z_9F8CD454_46B1_47B9_9F5F_73ED69AC40D4_.wvu.Rows" localSheetId="3" hidden="1">'Attach-3 (QR)'!#REF!,'Attach-3 (QR)'!#REF!,'Attach-3 (QR)'!#REF!,'Attach-3 (QR)'!#REF!,'Attach-3 (QR)'!#REF!,'Attach-3 (QR)'!#REF!,'Attach-3 (QR)'!#REF!,'Attach-3 (QR)'!#REF!,'Attach-3 (QR)'!#REF!</definedName>
    <definedName name="Z_9F8CD454_46B1_47B9_9F5F_73ED69AC40D4_.wvu.Rows" localSheetId="24" hidden="1">'Bid Form 1st Env.'!$69:$69,'Bid Form 1st Env.'!$100:$100,'Bid Form 1st Env.'!#REF!</definedName>
    <definedName name="Z_9F8CD454_46B1_47B9_9F5F_73ED69AC40D4_.wvu.Rows" localSheetId="0" hidden="1">Cover!$9:$9</definedName>
    <definedName name="Z_9F8CD454_46B1_47B9_9F5F_73ED69AC40D4_.wvu.Rows" localSheetId="1" hidden="1">'Name of Bidder'!$27:$30</definedName>
    <definedName name="Z_9F8CD454_46B1_47B9_9F5F_73ED69AC40D4_.wvu.Rows" localSheetId="25" hidden="1">'N-W (Cr.)'!$1:$119</definedName>
    <definedName name="Z_A317F5C2_E44F_4A46_8833_2AE6CAE06F6E_.wvu.Cols" localSheetId="12" hidden="1">'Attach 11'!$F:$F</definedName>
    <definedName name="Z_A317F5C2_E44F_4A46_8833_2AE6CAE06F6E_.wvu.Cols" localSheetId="16" hidden="1">'Attach 14 IP'!$K:$P</definedName>
    <definedName name="Z_A317F5C2_E44F_4A46_8833_2AE6CAE06F6E_.wvu.Cols" localSheetId="18"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9'!$J:$M</definedName>
    <definedName name="Z_A317F5C2_E44F_4A46_8833_2AE6CAE06F6E_.wvu.Cols" localSheetId="20" hidden="1">'Attach. 18'!$K:$P</definedName>
    <definedName name="Z_A317F5C2_E44F_4A46_8833_2AE6CAE06F6E_.wvu.Cols" localSheetId="3" hidden="1">'Attach-3 (QR)'!$N:$P</definedName>
    <definedName name="Z_A317F5C2_E44F_4A46_8833_2AE6CAE06F6E_.wvu.Cols" localSheetId="24" hidden="1">'Bid Form 1st Env.'!$G:$BM</definedName>
    <definedName name="Z_A317F5C2_E44F_4A46_8833_2AE6CAE06F6E_.wvu.Cols" localSheetId="1" hidden="1">'Name of Bidder'!$A:$A,'Name of Bidder'!$E:$H</definedName>
    <definedName name="Z_A317F5C2_E44F_4A46_8833_2AE6CAE06F6E_.wvu.Cols" localSheetId="25" hidden="1">'N-W (Cr.)'!$C:$C,'N-W (Cr.)'!$F:$U</definedName>
    <definedName name="Z_A317F5C2_E44F_4A46_8833_2AE6CAE06F6E_.wvu.PrintArea" localSheetId="11" hidden="1">'Attach 10'!$A$1:$E$34</definedName>
    <definedName name="Z_A317F5C2_E44F_4A46_8833_2AE6CAE06F6E_.wvu.PrintArea" localSheetId="12" hidden="1">'Attach 11'!$A$1:$E$71</definedName>
    <definedName name="Z_A317F5C2_E44F_4A46_8833_2AE6CAE06F6E_.wvu.PrintArea" localSheetId="14" hidden="1">'Attach 13'!$A$1:$E$23</definedName>
    <definedName name="Z_A317F5C2_E44F_4A46_8833_2AE6CAE06F6E_.wvu.PrintArea" localSheetId="15" hidden="1">'Attach 14'!$A$1:$E$27</definedName>
    <definedName name="Z_A317F5C2_E44F_4A46_8833_2AE6CAE06F6E_.wvu.PrintArea" localSheetId="16" hidden="1">'Attach 14 IP'!$A$8:$I$223</definedName>
    <definedName name="Z_A317F5C2_E44F_4A46_8833_2AE6CAE06F6E_.wvu.PrintArea" localSheetId="18" hidden="1">'Attach 16'!$A$1:$L$86</definedName>
    <definedName name="Z_A317F5C2_E44F_4A46_8833_2AE6CAE06F6E_.wvu.PrintArea" localSheetId="19" hidden="1">'Attach 17'!$A$1:$J$24</definedName>
    <definedName name="Z_A317F5C2_E44F_4A46_8833_2AE6CAE06F6E_.wvu.PrintArea" localSheetId="21" hidden="1">'Attach 19'!$A$1:$J$27</definedName>
    <definedName name="Z_A317F5C2_E44F_4A46_8833_2AE6CAE06F6E_.wvu.PrintArea" localSheetId="23"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9'!$A$1:$F$44</definedName>
    <definedName name="Z_A317F5C2_E44F_4A46_8833_2AE6CAE06F6E_.wvu.PrintArea" localSheetId="20" hidden="1">'Attach. 18'!$A$8:$I$148</definedName>
    <definedName name="Z_A317F5C2_E44F_4A46_8833_2AE6CAE06F6E_.wvu.PrintArea" localSheetId="3" hidden="1">'Attach-3 (QR)'!$A$1:$I$722</definedName>
    <definedName name="Z_A317F5C2_E44F_4A46_8833_2AE6CAE06F6E_.wvu.PrintArea" localSheetId="24" hidden="1">'Bid Form 1st Env.'!$A$24:$F$154</definedName>
    <definedName name="Z_A317F5C2_E44F_4A46_8833_2AE6CAE06F6E_.wvu.PrintArea" localSheetId="0" hidden="1">Cover!$A$1:$F$20</definedName>
    <definedName name="Z_A317F5C2_E44F_4A46_8833_2AE6CAE06F6E_.wvu.PrintArea" localSheetId="1" hidden="1">'Name of Bidder'!$B$1:$C$36</definedName>
    <definedName name="Z_A317F5C2_E44F_4A46_8833_2AE6CAE06F6E_.wvu.PrintTitles" localSheetId="10" hidden="1">'Attach 9'!$18:$18</definedName>
    <definedName name="Z_A317F5C2_E44F_4A46_8833_2AE6CAE06F6E_.wvu.Rows" localSheetId="16" hidden="1">'Attach 14 IP'!$44:$46</definedName>
    <definedName name="Z_A317F5C2_E44F_4A46_8833_2AE6CAE06F6E_.wvu.Rows" localSheetId="18" hidden="1">'Attach 16'!$52:$58</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0" hidden="1">'Attach. 18'!$43:$45</definedName>
    <definedName name="Z_A317F5C2_E44F_4A46_8833_2AE6CAE06F6E_.wvu.Rows" localSheetId="3" hidden="1">'Attach-3 (QR)'!#REF!,'Attach-3 (QR)'!#REF!,'Attach-3 (QR)'!#REF!,'Attach-3 (QR)'!#REF!</definedName>
    <definedName name="Z_A317F5C2_E44F_4A46_8833_2AE6CAE06F6E_.wvu.Rows" localSheetId="24" hidden="1">'Bid Form 1st Env.'!$100:$100</definedName>
    <definedName name="Z_A317F5C2_E44F_4A46_8833_2AE6CAE06F6E_.wvu.Rows" localSheetId="0" hidden="1">Cover!$9:$9</definedName>
    <definedName name="Z_A317F5C2_E44F_4A46_8833_2AE6CAE06F6E_.wvu.Rows" localSheetId="1" hidden="1">'Name of Bidder'!$27:$30</definedName>
    <definedName name="Z_A317F5C2_E44F_4A46_8833_2AE6CAE06F6E_.wvu.Rows" localSheetId="25" hidden="1">'N-W (Cr.)'!$1:$119</definedName>
    <definedName name="Z_A3F641DF_CF1D_48E3_AFDC_E52726A449CB_.wvu.PrintArea" localSheetId="11" hidden="1">'Attach 10'!$A$1:$E$41</definedName>
    <definedName name="Z_A3F641DF_CF1D_48E3_AFDC_E52726A449CB_.wvu.PrintArea" localSheetId="12" hidden="1">'Attach 11'!$A$1:$E$54</definedName>
    <definedName name="Z_A3F641DF_CF1D_48E3_AFDC_E52726A449CB_.wvu.PrintArea" localSheetId="13" hidden="1">'Attach 12'!$B$1:$G$87</definedName>
    <definedName name="Z_A3F641DF_CF1D_48E3_AFDC_E52726A449CB_.wvu.PrintArea" localSheetId="14" hidden="1">'Attach 13'!$A$1:$E$26</definedName>
    <definedName name="Z_A3F641DF_CF1D_48E3_AFDC_E52726A449CB_.wvu.PrintArea" localSheetId="15" hidden="1">'Attach 14'!$A$1:$E$30</definedName>
    <definedName name="Z_A3F641DF_CF1D_48E3_AFDC_E52726A449CB_.wvu.PrintArea" localSheetId="18" hidden="1">'Attach 16'!$A$1:$L$86</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7'!$A$1:$E$28</definedName>
    <definedName name="Z_A3F641DF_CF1D_48E3_AFDC_E52726A449CB_.wvu.PrintArea" localSheetId="10" hidden="1">'Attach 9'!$A$1:$F$52</definedName>
    <definedName name="Z_A3F641DF_CF1D_48E3_AFDC_E52726A449CB_.wvu.PrintTitles" localSheetId="13" hidden="1">'Attach 12'!#REF!</definedName>
    <definedName name="Z_A3F641DF_CF1D_48E3_AFDC_E52726A449CB_.wvu.PrintTitles" localSheetId="10"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2" hidden="1">'Attach 11'!$F:$F</definedName>
    <definedName name="Z_AF19F13B_761B_48FB_A70F_9439A4D7530B_.wvu.Cols" localSheetId="16" hidden="1">'Attach 14 IP'!$K:$P</definedName>
    <definedName name="Z_AF19F13B_761B_48FB_A70F_9439A4D7530B_.wvu.Cols" localSheetId="18"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20" hidden="1">'Attach. 18'!$K:$P</definedName>
    <definedName name="Z_AF19F13B_761B_48FB_A70F_9439A4D7530B_.wvu.Cols" localSheetId="3" hidden="1">'Attach-3 (QR)'!$N:$P</definedName>
    <definedName name="Z_AF19F13B_761B_48FB_A70F_9439A4D7530B_.wvu.Cols" localSheetId="24" hidden="1">'Bid Form 1st Env.'!$G:$BM</definedName>
    <definedName name="Z_AF19F13B_761B_48FB_A70F_9439A4D7530B_.wvu.Cols" localSheetId="1" hidden="1">'Name of Bidder'!$A:$A,'Name of Bidder'!$E:$H</definedName>
    <definedName name="Z_AF19F13B_761B_48FB_A70F_9439A4D7530B_.wvu.Cols" localSheetId="25" hidden="1">'N-W (Cr.)'!$C:$C,'N-W (Cr.)'!$F:$U</definedName>
    <definedName name="Z_AF19F13B_761B_48FB_A70F_9439A4D7530B_.wvu.PrintArea" localSheetId="11" hidden="1">'Attach 10'!$A$1:$E$34</definedName>
    <definedName name="Z_AF19F13B_761B_48FB_A70F_9439A4D7530B_.wvu.PrintArea" localSheetId="12" hidden="1">'Attach 11'!$A$1:$E$71</definedName>
    <definedName name="Z_AF19F13B_761B_48FB_A70F_9439A4D7530B_.wvu.PrintArea" localSheetId="14" hidden="1">'Attach 13'!$A$1:$E$23</definedName>
    <definedName name="Z_AF19F13B_761B_48FB_A70F_9439A4D7530B_.wvu.PrintArea" localSheetId="15" hidden="1">'Attach 14'!$A$1:$E$27</definedName>
    <definedName name="Z_AF19F13B_761B_48FB_A70F_9439A4D7530B_.wvu.PrintArea" localSheetId="16" hidden="1">'Attach 14 IP'!$A$8:$I$223</definedName>
    <definedName name="Z_AF19F13B_761B_48FB_A70F_9439A4D7530B_.wvu.PrintArea" localSheetId="18" hidden="1">'Attach 16'!$A$1:$L$86</definedName>
    <definedName name="Z_AF19F13B_761B_48FB_A70F_9439A4D7530B_.wvu.PrintArea" localSheetId="19" hidden="1">'Attach 17'!$A$1:$J$24</definedName>
    <definedName name="Z_AF19F13B_761B_48FB_A70F_9439A4D7530B_.wvu.PrintArea" localSheetId="21" hidden="1">'Attach 19'!$A$1:$J$27</definedName>
    <definedName name="Z_AF19F13B_761B_48FB_A70F_9439A4D7530B_.wvu.PrintArea" localSheetId="23"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9'!$A$1:$F$44</definedName>
    <definedName name="Z_AF19F13B_761B_48FB_A70F_9439A4D7530B_.wvu.PrintArea" localSheetId="20" hidden="1">'Attach. 18'!$A$8:$I$148</definedName>
    <definedName name="Z_AF19F13B_761B_48FB_A70F_9439A4D7530B_.wvu.PrintArea" localSheetId="3" hidden="1">'Attach-3 (QR)'!$A$1:$I$722</definedName>
    <definedName name="Z_AF19F13B_761B_48FB_A70F_9439A4D7530B_.wvu.PrintArea" localSheetId="24" hidden="1">'Bid Form 1st Env.'!$A$24:$F$154</definedName>
    <definedName name="Z_AF19F13B_761B_48FB_A70F_9439A4D7530B_.wvu.PrintArea" localSheetId="0" hidden="1">Cover!$A$1:$F$20</definedName>
    <definedName name="Z_AF19F13B_761B_48FB_A70F_9439A4D7530B_.wvu.PrintArea" localSheetId="1" hidden="1">'Name of Bidder'!$B$1:$C$36</definedName>
    <definedName name="Z_AF19F13B_761B_48FB_A70F_9439A4D7530B_.wvu.PrintTitles" localSheetId="10" hidden="1">'Attach 9'!$18:$18</definedName>
    <definedName name="Z_AF19F13B_761B_48FB_A70F_9439A4D7530B_.wvu.Rows" localSheetId="11" hidden="1">'Attach 10'!$13:$19</definedName>
    <definedName name="Z_AF19F13B_761B_48FB_A70F_9439A4D7530B_.wvu.Rows" localSheetId="16" hidden="1">'Attach 14 IP'!$44:$46</definedName>
    <definedName name="Z_AF19F13B_761B_48FB_A70F_9439A4D7530B_.wvu.Rows" localSheetId="18" hidden="1">'Attach 16'!$52:$58</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9'!$19:$19</definedName>
    <definedName name="Z_AF19F13B_761B_48FB_A70F_9439A4D7530B_.wvu.Rows" localSheetId="20" hidden="1">'Attach. 18'!$43:$45</definedName>
    <definedName name="Z_AF19F13B_761B_48FB_A70F_9439A4D7530B_.wvu.Rows" localSheetId="3" hidden="1">'Attach-3 (QR)'!#REF!,'Attach-3 (QR)'!#REF!,'Attach-3 (QR)'!#REF!,'Attach-3 (QR)'!#REF!,'Attach-3 (QR)'!#REF!,'Attach-3 (QR)'!#REF!,'Attach-3 (QR)'!#REF!</definedName>
    <definedName name="Z_AF19F13B_761B_48FB_A70F_9439A4D7530B_.wvu.Rows" localSheetId="24" hidden="1">'Bid Form 1st Env.'!$100:$100</definedName>
    <definedName name="Z_AF19F13B_761B_48FB_A70F_9439A4D7530B_.wvu.Rows" localSheetId="0" hidden="1">Cover!$9:$9</definedName>
    <definedName name="Z_AF19F13B_761B_48FB_A70F_9439A4D7530B_.wvu.Rows" localSheetId="1" hidden="1">'Name of Bidder'!$27:$30</definedName>
    <definedName name="Z_AF19F13B_761B_48FB_A70F_9439A4D7530B_.wvu.Rows" localSheetId="25" hidden="1">'N-W (Cr.)'!$1:$119</definedName>
    <definedName name="Z_B07A37BF_D9F4_4586_9D27_CDE2FA2D1222_.wvu.Cols" localSheetId="12" hidden="1">'Attach 11'!$F:$F</definedName>
    <definedName name="Z_B07A37BF_D9F4_4586_9D27_CDE2FA2D1222_.wvu.Cols" localSheetId="13" hidden="1">'Attach 12'!$G:$I</definedName>
    <definedName name="Z_B07A37BF_D9F4_4586_9D27_CDE2FA2D1222_.wvu.Cols" localSheetId="16" hidden="1">'Attach 14 IP'!$K:$P</definedName>
    <definedName name="Z_B07A37BF_D9F4_4586_9D27_CDE2FA2D1222_.wvu.Cols" localSheetId="17" hidden="1">'Attach 15'!$H:$H,'Attach 15'!$L:$N</definedName>
    <definedName name="Z_B07A37BF_D9F4_4586_9D27_CDE2FA2D1222_.wvu.Cols" localSheetId="18" hidden="1">'Attach 16'!$N:$N</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9'!$G:$I</definedName>
    <definedName name="Z_B07A37BF_D9F4_4586_9D27_CDE2FA2D1222_.wvu.Cols" localSheetId="20" hidden="1">'Attach. 18'!$K:$Q</definedName>
    <definedName name="Z_B07A37BF_D9F4_4586_9D27_CDE2FA2D1222_.wvu.Cols" localSheetId="3" hidden="1">'Attach-3 (QR)'!$M:$Q</definedName>
    <definedName name="Z_B07A37BF_D9F4_4586_9D27_CDE2FA2D1222_.wvu.Cols" localSheetId="24" hidden="1">'Bid Form 1st Env.'!$G:$AN,'Bid Form 1st Env.'!$AS:$AW</definedName>
    <definedName name="Z_B07A37BF_D9F4_4586_9D27_CDE2FA2D1222_.wvu.Cols" localSheetId="1" hidden="1">'Name of Bidder'!$A:$A,'Name of Bidder'!$E:$I</definedName>
    <definedName name="Z_B07A37BF_D9F4_4586_9D27_CDE2FA2D1222_.wvu.Cols" localSheetId="25" hidden="1">'N-W (Cr.)'!$C:$C,'N-W (Cr.)'!$F:$U</definedName>
    <definedName name="Z_B07A37BF_D9F4_4586_9D27_CDE2FA2D1222_.wvu.Cols" localSheetId="26" hidden="1">'N-W(cr.)-2'!$C:$C,'N-W(cr.)-2'!$F:$U</definedName>
    <definedName name="Z_B07A37BF_D9F4_4586_9D27_CDE2FA2D1222_.wvu.PrintArea" localSheetId="11" hidden="1">'Attach 10'!$A$1:$F$34</definedName>
    <definedName name="Z_B07A37BF_D9F4_4586_9D27_CDE2FA2D1222_.wvu.PrintArea" localSheetId="12" hidden="1">'Attach 11'!$A$1:$E$70</definedName>
    <definedName name="Z_B07A37BF_D9F4_4586_9D27_CDE2FA2D1222_.wvu.PrintArea" localSheetId="13" hidden="1">'Attach 12'!$A$1:$F$92</definedName>
    <definedName name="Z_B07A37BF_D9F4_4586_9D27_CDE2FA2D1222_.wvu.PrintArea" localSheetId="14" hidden="1">'Attach 13'!$A$1:$E$21</definedName>
    <definedName name="Z_B07A37BF_D9F4_4586_9D27_CDE2FA2D1222_.wvu.PrintArea" localSheetId="15" hidden="1">'Attach 14'!$A$1:$E$25</definedName>
    <definedName name="Z_B07A37BF_D9F4_4586_9D27_CDE2FA2D1222_.wvu.PrintArea" localSheetId="16" hidden="1">'Attach 14 IP'!$A$8:$I$224</definedName>
    <definedName name="Z_B07A37BF_D9F4_4586_9D27_CDE2FA2D1222_.wvu.PrintArea" localSheetId="17" hidden="1">'Attach 15'!$A$1:$E$92</definedName>
    <definedName name="Z_B07A37BF_D9F4_4586_9D27_CDE2FA2D1222_.wvu.PrintArea" localSheetId="18" hidden="1">'Attach 16'!$A$1:$L$84</definedName>
    <definedName name="Z_B07A37BF_D9F4_4586_9D27_CDE2FA2D1222_.wvu.PrintArea" localSheetId="19" hidden="1">'Attach 17'!$A$1:$J$24</definedName>
    <definedName name="Z_B07A37BF_D9F4_4586_9D27_CDE2FA2D1222_.wvu.PrintArea" localSheetId="21" hidden="1">'Attach 19'!$A$1:$J$27</definedName>
    <definedName name="Z_B07A37BF_D9F4_4586_9D27_CDE2FA2D1222_.wvu.PrintArea" localSheetId="22" hidden="1">'Attach 23-A'!$A$1:$J$23</definedName>
    <definedName name="Z_B07A37BF_D9F4_4586_9D27_CDE2FA2D1222_.wvu.PrintArea" localSheetId="23" hidden="1">'Attach 23-B'!$A$1:$J$28</definedName>
    <definedName name="Z_B07A37BF_D9F4_4586_9D27_CDE2FA2D1222_.wvu.PrintArea" localSheetId="2" hidden="1">'Attach 3(JV)'!$A$1:$E$25</definedName>
    <definedName name="Z_B07A37BF_D9F4_4586_9D27_CDE2FA2D1222_.wvu.PrintArea" localSheetId="4" hidden="1">'Attach 4'!$A$1:$G$22</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9" hidden="1">'Attach 7'!$A$1:$E$28</definedName>
    <definedName name="Z_B07A37BF_D9F4_4586_9D27_CDE2FA2D1222_.wvu.PrintArea" localSheetId="10" hidden="1">'Attach 9'!$A$1:$F$44</definedName>
    <definedName name="Z_B07A37BF_D9F4_4586_9D27_CDE2FA2D1222_.wvu.PrintArea" localSheetId="20" hidden="1">'Attach. 18'!$A$8:$I$148</definedName>
    <definedName name="Z_B07A37BF_D9F4_4586_9D27_CDE2FA2D1222_.wvu.PrintArea" localSheetId="3" hidden="1">'Attach-3 (QR)'!$A$1:$I$722</definedName>
    <definedName name="Z_B07A37BF_D9F4_4586_9D27_CDE2FA2D1222_.wvu.PrintArea" localSheetId="24" hidden="1">'Bid Form 1st Env.'!$A$23:$AP$154</definedName>
    <definedName name="Z_B07A37BF_D9F4_4586_9D27_CDE2FA2D1222_.wvu.PrintArea" localSheetId="0" hidden="1">Cover!$A$1:$F$20</definedName>
    <definedName name="Z_B07A37BF_D9F4_4586_9D27_CDE2FA2D1222_.wvu.PrintArea" localSheetId="1" hidden="1">'Name of Bidder'!$B$1:$C$36</definedName>
    <definedName name="Z_B07A37BF_D9F4_4586_9D27_CDE2FA2D1222_.wvu.PrintTitles" localSheetId="10" hidden="1">'Attach 9'!$18:$18</definedName>
    <definedName name="Z_B07A37BF_D9F4_4586_9D27_CDE2FA2D1222_.wvu.Rows" localSheetId="11" hidden="1">'Attach 10'!$15:$25,'Attach 10'!$29:$32</definedName>
    <definedName name="Z_B07A37BF_D9F4_4586_9D27_CDE2FA2D1222_.wvu.Rows" localSheetId="13" hidden="1">'Attach 12'!$71:$75</definedName>
    <definedName name="Z_B07A37BF_D9F4_4586_9D27_CDE2FA2D1222_.wvu.Rows" localSheetId="16" hidden="1">'Attach 14 IP'!$44:$46</definedName>
    <definedName name="Z_B07A37BF_D9F4_4586_9D27_CDE2FA2D1222_.wvu.Rows" localSheetId="17" hidden="1">'Attach 15'!$16:$16</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20" hidden="1">'Attach. 18'!$43:$45</definedName>
    <definedName name="Z_B07A37BF_D9F4_4586_9D27_CDE2FA2D122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07A37BF_D9F4_4586_9D27_CDE2FA2D1222_.wvu.Rows" localSheetId="24" hidden="1">'Bid Form 1st Env.'!$21:$22,'Bid Form 1st Env.'!$90:$90,'Bid Form 1st Env.'!$92:$93,'Bid Form 1st Env.'!$98:$98,'Bid Form 1st Env.'!$100:$100,'Bid Form 1st Env.'!$118:$118,'Bid Form 1st Env.'!$150:$150</definedName>
    <definedName name="Z_B07A37BF_D9F4_4586_9D27_CDE2FA2D1222_.wvu.Rows" localSheetId="0" hidden="1">Cover!$9:$9</definedName>
    <definedName name="Z_B07A37BF_D9F4_4586_9D27_CDE2FA2D1222_.wvu.Rows" localSheetId="1" hidden="1">'Name of Bidder'!$27:$30</definedName>
    <definedName name="Z_B07A37BF_D9F4_4586_9D27_CDE2FA2D1222_.wvu.Rows" localSheetId="25" hidden="1">'N-W (Cr.)'!$1:$119</definedName>
    <definedName name="Z_B07A37BF_D9F4_4586_9D27_CDE2FA2D1222_.wvu.Rows" localSheetId="26" hidden="1">'N-W(cr.)-2'!$1:$119</definedName>
    <definedName name="Z_B767AF46_8156_4C6E_927C_9FADBABCE925_.wvu.PrintArea" localSheetId="24" hidden="1">'Bid Form 1st Env.'!$A$24:$F$147</definedName>
    <definedName name="Z_B767AF46_8156_4C6E_927C_9FADBABCE925_.wvu.Rows" localSheetId="24" hidden="1">'Bid Form 1st Env.'!$53:$53</definedName>
    <definedName name="Z_B85426A5_1E0A_49A7_BA7A_F5EF4A207BF4_.wvu.Cols" localSheetId="10" hidden="1">'Attach 9'!$H:$H</definedName>
    <definedName name="Z_B85426A5_1E0A_49A7_BA7A_F5EF4A207BF4_.wvu.PrintArea" localSheetId="10" hidden="1">'Attach 9'!$A$1:$F$44</definedName>
    <definedName name="Z_B85426A5_1E0A_49A7_BA7A_F5EF4A207BF4_.wvu.PrintTitles" localSheetId="10" hidden="1">'Attach 9'!$18:$18</definedName>
    <definedName name="Z_B85426A5_1E0A_49A7_BA7A_F5EF4A207BF4_.wvu.Rows" localSheetId="10" hidden="1">'Attach 9'!$19:$20</definedName>
    <definedName name="Z_C5EDD9E3_0801_4479_8600_A80B0FCFDF0B_.wvu.PrintArea" localSheetId="9" hidden="1">'Attach 7'!$A$1:$E$28</definedName>
    <definedName name="Z_C7FCA09A_C3E0_4408_81A0_5CFFEB0C6237_.wvu.Cols" localSheetId="3" hidden="1">'Attach-3 (QR)'!$J:$L</definedName>
    <definedName name="Z_C7FCA09A_C3E0_4408_81A0_5CFFEB0C6237_.wvu.PrintArea" localSheetId="3" hidden="1">'Attach-3 (QR)'!$A$1:$I$722</definedName>
    <definedName name="Z_C7FCA09A_C3E0_4408_81A0_5CFFEB0C6237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7'!$A$1:$E$28</definedName>
    <definedName name="Z_CD4CA1A8_824A_452F_BDBA_32A47C1B3013_.wvu.Cols" localSheetId="13" hidden="1">'Attach 12'!$I:$J</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1" hidden="1">'Attach 10'!$A$1:$E$40</definedName>
    <definedName name="Z_CD4CA1A8_824A_452F_BDBA_32A47C1B3013_.wvu.PrintArea" localSheetId="12" hidden="1">'Attach 11'!$A$1:$E$54</definedName>
    <definedName name="Z_CD4CA1A8_824A_452F_BDBA_32A47C1B3013_.wvu.PrintArea" localSheetId="13" hidden="1">'Attach 12'!$B$1:$G$87</definedName>
    <definedName name="Z_CD4CA1A8_824A_452F_BDBA_32A47C1B3013_.wvu.PrintArea" localSheetId="14" hidden="1">'Attach 13'!$A$1:$E$25</definedName>
    <definedName name="Z_CD4CA1A8_824A_452F_BDBA_32A47C1B3013_.wvu.PrintArea" localSheetId="15" hidden="1">'Attach 14'!$A$1:$E$29</definedName>
    <definedName name="Z_CD4CA1A8_824A_452F_BDBA_32A47C1B3013_.wvu.PrintArea" localSheetId="16" hidden="1">'Attach 14 IP'!$A$8:$I$236</definedName>
    <definedName name="Z_CD4CA1A8_824A_452F_BDBA_32A47C1B3013_.wvu.PrintArea" localSheetId="18" hidden="1">'Attach 16'!$A$1:$L$86</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7'!$A$1:$E$28</definedName>
    <definedName name="Z_CD4CA1A8_824A_452F_BDBA_32A47C1B3013_.wvu.PrintArea" localSheetId="10" hidden="1">'Attach 9'!$A$1:$F$44</definedName>
    <definedName name="Z_CD4CA1A8_824A_452F_BDBA_32A47C1B3013_.wvu.PrintArea" localSheetId="20" hidden="1">'Attach. 18'!$A$8:$I$161</definedName>
    <definedName name="Z_CD4CA1A8_824A_452F_BDBA_32A47C1B3013_.wvu.PrintTitles" localSheetId="13" hidden="1">'Attach 12'!#REF!</definedName>
    <definedName name="Z_CD4CA1A8_824A_452F_BDBA_32A47C1B3013_.wvu.PrintTitles" localSheetId="10" hidden="1">'Attach 9'!$18:$18</definedName>
    <definedName name="Z_CD4CA1A8_824A_452F_BDBA_32A47C1B3013_.wvu.Rows" localSheetId="16" hidden="1">'Attach 14 IP'!$44:$46</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0" hidden="1">'Attach. 18'!$43:$45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2" hidden="1">'Attach 11'!$F:$F</definedName>
    <definedName name="Z_D5994A17_2357_4B78_B667_DDB5D94B6FD1_.wvu.Cols" localSheetId="16" hidden="1">'Attach 14 IP'!$K:$P</definedName>
    <definedName name="Z_D5994A17_2357_4B78_B667_DDB5D94B6FD1_.wvu.Cols" localSheetId="18"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9'!$J:$M</definedName>
    <definedName name="Z_D5994A17_2357_4B78_B667_DDB5D94B6FD1_.wvu.Cols" localSheetId="20" hidden="1">'Attach. 18'!$K:$P</definedName>
    <definedName name="Z_D5994A17_2357_4B78_B667_DDB5D94B6FD1_.wvu.Cols" localSheetId="3" hidden="1">'Attach-3 (QR)'!$N:$P</definedName>
    <definedName name="Z_D5994A17_2357_4B78_B667_DDB5D94B6FD1_.wvu.Cols" localSheetId="24" hidden="1">'Bid Form 1st Env.'!$G:$BM</definedName>
    <definedName name="Z_D5994A17_2357_4B78_B667_DDB5D94B6FD1_.wvu.Cols" localSheetId="1" hidden="1">'Name of Bidder'!$A:$A,'Name of Bidder'!$E:$H</definedName>
    <definedName name="Z_D5994A17_2357_4B78_B667_DDB5D94B6FD1_.wvu.Cols" localSheetId="25" hidden="1">'N-W (Cr.)'!$C:$C,'N-W (Cr.)'!$F:$U</definedName>
    <definedName name="Z_D5994A17_2357_4B78_B667_DDB5D94B6FD1_.wvu.PrintArea" localSheetId="11" hidden="1">'Attach 10'!$A$1:$E$34</definedName>
    <definedName name="Z_D5994A17_2357_4B78_B667_DDB5D94B6FD1_.wvu.PrintArea" localSheetId="12" hidden="1">'Attach 11'!$A$1:$E$71</definedName>
    <definedName name="Z_D5994A17_2357_4B78_B667_DDB5D94B6FD1_.wvu.PrintArea" localSheetId="14" hidden="1">'Attach 13'!$A$1:$E$23</definedName>
    <definedName name="Z_D5994A17_2357_4B78_B667_DDB5D94B6FD1_.wvu.PrintArea" localSheetId="15" hidden="1">'Attach 14'!$A$1:$E$27</definedName>
    <definedName name="Z_D5994A17_2357_4B78_B667_DDB5D94B6FD1_.wvu.PrintArea" localSheetId="16" hidden="1">'Attach 14 IP'!$A$8:$I$223</definedName>
    <definedName name="Z_D5994A17_2357_4B78_B667_DDB5D94B6FD1_.wvu.PrintArea" localSheetId="18" hidden="1">'Attach 16'!$A$1:$L$86</definedName>
    <definedName name="Z_D5994A17_2357_4B78_B667_DDB5D94B6FD1_.wvu.PrintArea" localSheetId="19" hidden="1">'Attach 17'!$A$1:$J$24</definedName>
    <definedName name="Z_D5994A17_2357_4B78_B667_DDB5D94B6FD1_.wvu.PrintArea" localSheetId="21" hidden="1">'Attach 19'!$A$1:$J$27</definedName>
    <definedName name="Z_D5994A17_2357_4B78_B667_DDB5D94B6FD1_.wvu.PrintArea" localSheetId="23"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9'!$A$1:$F$44</definedName>
    <definedName name="Z_D5994A17_2357_4B78_B667_DDB5D94B6FD1_.wvu.PrintArea" localSheetId="20" hidden="1">'Attach. 18'!$A$8:$I$148</definedName>
    <definedName name="Z_D5994A17_2357_4B78_B667_DDB5D94B6FD1_.wvu.PrintArea" localSheetId="3" hidden="1">'Attach-3 (QR)'!$A$1:$I$722</definedName>
    <definedName name="Z_D5994A17_2357_4B78_B667_DDB5D94B6FD1_.wvu.PrintArea" localSheetId="24" hidden="1">'Bid Form 1st Env.'!$A$24:$F$154</definedName>
    <definedName name="Z_D5994A17_2357_4B78_B667_DDB5D94B6FD1_.wvu.PrintArea" localSheetId="0" hidden="1">Cover!$A$1:$F$20</definedName>
    <definedName name="Z_D5994A17_2357_4B78_B667_DDB5D94B6FD1_.wvu.PrintArea" localSheetId="1" hidden="1">'Name of Bidder'!$B$1:$C$36</definedName>
    <definedName name="Z_D5994A17_2357_4B78_B667_DDB5D94B6FD1_.wvu.PrintTitles" localSheetId="10" hidden="1">'Attach 9'!$18:$18</definedName>
    <definedName name="Z_D5994A17_2357_4B78_B667_DDB5D94B6FD1_.wvu.Rows" localSheetId="16" hidden="1">'Attach 14 IP'!$44:$46</definedName>
    <definedName name="Z_D5994A17_2357_4B78_B667_DDB5D94B6FD1_.wvu.Rows" localSheetId="18" hidden="1">'Attach 16'!$52:$58</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0" hidden="1">'Attach. 18'!$43:$45</definedName>
    <definedName name="Z_D5994A17_2357_4B78_B667_DDB5D94B6FD1_.wvu.Rows" localSheetId="3" hidden="1">'Attach-3 (QR)'!#REF!,'Attach-3 (QR)'!#REF!,'Attach-3 (QR)'!#REF!,'Attach-3 (QR)'!#REF!</definedName>
    <definedName name="Z_D5994A17_2357_4B78_B667_DDB5D94B6FD1_.wvu.Rows" localSheetId="24" hidden="1">'Bid Form 1st Env.'!$100:$100</definedName>
    <definedName name="Z_D5994A17_2357_4B78_B667_DDB5D94B6FD1_.wvu.Rows" localSheetId="0" hidden="1">Cover!$9:$9</definedName>
    <definedName name="Z_D5994A17_2357_4B78_B667_DDB5D94B6FD1_.wvu.Rows" localSheetId="1" hidden="1">'Name of Bidder'!$27:$30</definedName>
    <definedName name="Z_D5994A17_2357_4B78_B667_DDB5D94B6FD1_.wvu.Rows" localSheetId="25" hidden="1">'N-W (Cr.)'!$1:$119</definedName>
    <definedName name="Z_DC28ED1E_3E35_4094_9C2B_5C0A1C1D459C_.wvu.PrintArea" localSheetId="9" hidden="1">'Attach 7'!$A$1:$E$28</definedName>
    <definedName name="Z_E1D4C1A3_6B17_4A1A_B09A_3F3A2736CC00_.wvu.PrintArea" localSheetId="9" hidden="1">'Attach 7'!$A$1:$E$28</definedName>
    <definedName name="Z_E51D3662_FFCE_4FD6_A590_7DDC9E38C41F_.wvu.PrintArea" localSheetId="9" hidden="1">'Attach 7'!$A$1:$E$28</definedName>
    <definedName name="Z_E6F7301F_B7DF_4D80_9428_3CD22143194F_.wvu.Cols" localSheetId="24" hidden="1">'Bid Form 1st Env.'!$Y:$AK</definedName>
    <definedName name="Z_E6F7301F_B7DF_4D80_9428_3CD22143194F_.wvu.Cols" localSheetId="1" hidden="1">'Name of Bidder'!$A:$A</definedName>
    <definedName name="Z_E6F7301F_B7DF_4D80_9428_3CD22143194F_.wvu.PrintArea" localSheetId="24" hidden="1">'Bid Form 1st Env.'!$A$24:$F$146</definedName>
    <definedName name="Z_E6F7301F_B7DF_4D80_9428_3CD22143194F_.wvu.PrintArea" localSheetId="1" hidden="1">'Name of Bidder'!$B$1:$C$36</definedName>
    <definedName name="Z_E6F7301F_B7DF_4D80_9428_3CD22143194F_.wvu.Rows" localSheetId="24" hidden="1">'Bid Form 1st Env.'!#REF!</definedName>
    <definedName name="Z_E6F7301F_B7DF_4D80_9428_3CD22143194F_.wvu.Rows" localSheetId="1" hidden="1">'Name of Bidder'!$27:$30</definedName>
    <definedName name="Z_E8F77A2D_E40A_4668_A8F2_3CE31C4AC520_.wvu.Cols" localSheetId="12" hidden="1">'Attach 11'!$F:$F</definedName>
    <definedName name="Z_E8F77A2D_E40A_4668_A8F2_3CE31C4AC520_.wvu.Cols" localSheetId="13" hidden="1">'Attach 12'!$G:$G,'Attach 12'!$I:$I</definedName>
    <definedName name="Z_E8F77A2D_E40A_4668_A8F2_3CE31C4AC520_.wvu.Cols" localSheetId="16" hidden="1">'Attach 14 IP'!$K:$P</definedName>
    <definedName name="Z_E8F77A2D_E40A_4668_A8F2_3CE31C4AC520_.wvu.Cols" localSheetId="18" hidden="1">'Attach 16'!$N:$N</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20" hidden="1">'Attach. 18'!$K:$Q</definedName>
    <definedName name="Z_E8F77A2D_E40A_4668_A8F2_3CE31C4AC520_.wvu.Cols" localSheetId="3" hidden="1">'Attach-3 (QR)'!$N:$P</definedName>
    <definedName name="Z_E8F77A2D_E40A_4668_A8F2_3CE31C4AC520_.wvu.Cols" localSheetId="24" hidden="1">'Bid Form 1st Env.'!$G:$H,'Bid Form 1st Env.'!$J:$BF</definedName>
    <definedName name="Z_E8F77A2D_E40A_4668_A8F2_3CE31C4AC520_.wvu.Cols" localSheetId="1" hidden="1">'Name of Bidder'!$A:$A,'Name of Bidder'!$D:$I</definedName>
    <definedName name="Z_E8F77A2D_E40A_4668_A8F2_3CE31C4AC520_.wvu.Cols" localSheetId="25" hidden="1">'N-W (Cr.)'!$C:$C,'N-W (Cr.)'!$F:$U</definedName>
    <definedName name="Z_E8F77A2D_E40A_4668_A8F2_3CE31C4AC520_.wvu.PrintArea" localSheetId="11" hidden="1">'Attach 10'!$A$1:$F$34</definedName>
    <definedName name="Z_E8F77A2D_E40A_4668_A8F2_3CE31C4AC520_.wvu.PrintArea" localSheetId="12" hidden="1">'Attach 11'!$A$1:$E$70</definedName>
    <definedName name="Z_E8F77A2D_E40A_4668_A8F2_3CE31C4AC520_.wvu.PrintArea" localSheetId="13" hidden="1">'Attach 12'!$A$1:$F$87</definedName>
    <definedName name="Z_E8F77A2D_E40A_4668_A8F2_3CE31C4AC520_.wvu.PrintArea" localSheetId="14" hidden="1">'Attach 13'!$A$1:$E$21</definedName>
    <definedName name="Z_E8F77A2D_E40A_4668_A8F2_3CE31C4AC520_.wvu.PrintArea" localSheetId="15" hidden="1">'Attach 14'!$A$1:$E$25</definedName>
    <definedName name="Z_E8F77A2D_E40A_4668_A8F2_3CE31C4AC520_.wvu.PrintArea" localSheetId="16" hidden="1">'Attach 14 IP'!$A$8:$I$223</definedName>
    <definedName name="Z_E8F77A2D_E40A_4668_A8F2_3CE31C4AC520_.wvu.PrintArea" localSheetId="18" hidden="1">'Attach 16'!$A$1:$L$84</definedName>
    <definedName name="Z_E8F77A2D_E40A_4668_A8F2_3CE31C4AC520_.wvu.PrintArea" localSheetId="19" hidden="1">'Attach 17'!$A$1:$J$24</definedName>
    <definedName name="Z_E8F77A2D_E40A_4668_A8F2_3CE31C4AC520_.wvu.PrintArea" localSheetId="21" hidden="1">'Attach 19'!$A$1:$J$27</definedName>
    <definedName name="Z_E8F77A2D_E40A_4668_A8F2_3CE31C4AC520_.wvu.PrintArea" localSheetId="22" hidden="1">'Attach 23-A'!$A$1:$J$23</definedName>
    <definedName name="Z_E8F77A2D_E40A_4668_A8F2_3CE31C4AC520_.wvu.PrintArea" localSheetId="23" hidden="1">'Attach 23-B'!$A$1:$J$28</definedName>
    <definedName name="Z_E8F77A2D_E40A_4668_A8F2_3CE31C4AC520_.wvu.PrintArea" localSheetId="2" hidden="1">'Attach 3(JV)'!$A$1:$E$25</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20" hidden="1">'Attach. 18'!$A$8:$I$148</definedName>
    <definedName name="Z_E8F77A2D_E40A_4668_A8F2_3CE31C4AC520_.wvu.PrintArea" localSheetId="3" hidden="1">'Attach-3 (QR)'!$A$1:$I$722</definedName>
    <definedName name="Z_E8F77A2D_E40A_4668_A8F2_3CE31C4AC520_.wvu.PrintArea" localSheetId="24" hidden="1">'Bid Form 1st Env.'!$A$24:$F$154</definedName>
    <definedName name="Z_E8F77A2D_E40A_4668_A8F2_3CE31C4AC520_.wvu.PrintArea" localSheetId="0" hidden="1">Cover!$A$1:$F$20</definedName>
    <definedName name="Z_E8F77A2D_E40A_4668_A8F2_3CE31C4AC520_.wvu.PrintArea" localSheetId="1" hidden="1">'Name of Bidder'!$B$1:$C$36</definedName>
    <definedName name="Z_E8F77A2D_E40A_4668_A8F2_3CE31C4AC520_.wvu.Rows" localSheetId="11" hidden="1">'Attach 10'!$15:$25</definedName>
    <definedName name="Z_E8F77A2D_E40A_4668_A8F2_3CE31C4AC520_.wvu.Rows" localSheetId="13" hidden="1">'Attach 12'!$28:$49,'Attach 12'!$62:$69,'Attach 12'!#REF!,'Attach 12'!#REF!,'Attach 12'!#REF!,'Attach 12'!#REF!,'Attach 12'!#REF!,'Attach 12'!$86:$86,'Attach 12'!#REF!,'Attach 12'!#REF!,'Attach 12'!$89:$176</definedName>
    <definedName name="Z_E8F77A2D_E40A_4668_A8F2_3CE31C4AC520_.wvu.Rows" localSheetId="16" hidden="1">'Attach 14 IP'!$44:$46</definedName>
    <definedName name="Z_E8F77A2D_E40A_4668_A8F2_3CE31C4AC520_.wvu.Rows" localSheetId="18" hidden="1">'Attach 16'!$52:$58</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20" hidden="1">'Attach. 18'!$43:$45</definedName>
    <definedName name="Z_E8F77A2D_E40A_4668_A8F2_3CE31C4AC520_.wvu.Rows" localSheetId="3" hidden="1">'Attach-3 (QR)'!#REF!,'Attach-3 (QR)'!#REF!,'Attach-3 (QR)'!#REF!,'Attach-3 (QR)'!#REF!,'Attach-3 (QR)'!#REF!,'Attach-3 (QR)'!#REF!,'Attach-3 (QR)'!#REF!,'Attach-3 (QR)'!#REF!,'Attach-3 (QR)'!#REF!,'Attach-3 (QR)'!#REF!,'Attach-3 (QR)'!#REF!</definedName>
    <definedName name="Z_E8F77A2D_E40A_4668_A8F2_3CE31C4AC520_.wvu.Rows" localSheetId="24" hidden="1">'Bid Form 1st Env.'!$100:$100,'Bid Form 1st Env.'!#REF!</definedName>
    <definedName name="Z_E8F77A2D_E40A_4668_A8F2_3CE31C4AC520_.wvu.Rows" localSheetId="0" hidden="1">Cover!$9:$9</definedName>
    <definedName name="Z_E8F77A2D_E40A_4668_A8F2_3CE31C4AC520_.wvu.Rows" localSheetId="1" hidden="1">'Name of Bidder'!$27:$30</definedName>
    <definedName name="Z_E8F77A2D_E40A_4668_A8F2_3CE31C4AC520_.wvu.Rows" localSheetId="25" hidden="1">'N-W (Cr.)'!$1:$119</definedName>
    <definedName name="Z_EB86BB53_60E3_486A_82FE_5318F63EBE62_.wvu.PrintArea" localSheetId="24" hidden="1">'Bid Form 1st Env.'!$A$24:$F$146</definedName>
    <definedName name="Z_EB86BB53_60E3_486A_82FE_5318F63EBE62_.wvu.Rows" localSheetId="24" hidden="1">'Bid Form 1st Env.'!$53:$53</definedName>
    <definedName name="Z_EBAEADC8_DFAF_4DD1_92A4_0349F1C8EBDD_.wvu.Cols" localSheetId="12" hidden="1">'Attach 11'!$F:$F</definedName>
    <definedName name="Z_EBAEADC8_DFAF_4DD1_92A4_0349F1C8EBDD_.wvu.Cols" localSheetId="13" hidden="1">'Attach 12'!$H:$I</definedName>
    <definedName name="Z_EBAEADC8_DFAF_4DD1_92A4_0349F1C8EBDD_.wvu.Cols" localSheetId="16" hidden="1">'Attach 14 IP'!$K:$P</definedName>
    <definedName name="Z_EBAEADC8_DFAF_4DD1_92A4_0349F1C8EBDD_.wvu.Cols" localSheetId="18"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20" hidden="1">'Attach. 18'!$K:$P</definedName>
    <definedName name="Z_EBAEADC8_DFAF_4DD1_92A4_0349F1C8EBDD_.wvu.Cols" localSheetId="3" hidden="1">'Attach-3 (QR)'!$J:$J,'Attach-3 (QR)'!$L:$N</definedName>
    <definedName name="Z_EBAEADC8_DFAF_4DD1_92A4_0349F1C8EBDD_.wvu.Cols" localSheetId="24" hidden="1">'Bid Form 1st Env.'!$G:$G,'Bid Form 1st Env.'!$L:$M</definedName>
    <definedName name="Z_EBAEADC8_DFAF_4DD1_92A4_0349F1C8EBDD_.wvu.Cols" localSheetId="1" hidden="1">'Name of Bidder'!$A:$A,'Name of Bidder'!$E:$H</definedName>
    <definedName name="Z_EBAEADC8_DFAF_4DD1_92A4_0349F1C8EBDD_.wvu.Cols" localSheetId="25" hidden="1">'N-W (Cr.)'!$C:$C,'N-W (Cr.)'!$F:$U</definedName>
    <definedName name="Z_EBAEADC8_DFAF_4DD1_92A4_0349F1C8EBDD_.wvu.PrintArea" localSheetId="11" hidden="1">'Attach 10'!$A$1:$E$34</definedName>
    <definedName name="Z_EBAEADC8_DFAF_4DD1_92A4_0349F1C8EBDD_.wvu.PrintArea" localSheetId="12" hidden="1">'Attach 11'!$A$1:$E$71</definedName>
    <definedName name="Z_EBAEADC8_DFAF_4DD1_92A4_0349F1C8EBDD_.wvu.PrintArea" localSheetId="13" hidden="1">'Attach 12'!$A$1:$G$87</definedName>
    <definedName name="Z_EBAEADC8_DFAF_4DD1_92A4_0349F1C8EBDD_.wvu.PrintArea" localSheetId="14" hidden="1">'Attach 13'!$A$1:$E$23</definedName>
    <definedName name="Z_EBAEADC8_DFAF_4DD1_92A4_0349F1C8EBDD_.wvu.PrintArea" localSheetId="15" hidden="1">'Attach 14'!$A$1:$E$27</definedName>
    <definedName name="Z_EBAEADC8_DFAF_4DD1_92A4_0349F1C8EBDD_.wvu.PrintArea" localSheetId="16" hidden="1">'Attach 14 IP'!$A$8:$I$223</definedName>
    <definedName name="Z_EBAEADC8_DFAF_4DD1_92A4_0349F1C8EBDD_.wvu.PrintArea" localSheetId="18" hidden="1">'Attach 16'!$A$1:$L$86</definedName>
    <definedName name="Z_EBAEADC8_DFAF_4DD1_92A4_0349F1C8EBDD_.wvu.PrintArea" localSheetId="19" hidden="1">'Attach 17'!$A$1:$J$24</definedName>
    <definedName name="Z_EBAEADC8_DFAF_4DD1_92A4_0349F1C8EBDD_.wvu.PrintArea" localSheetId="21" hidden="1">'Attach 19'!$A$1:$J$27</definedName>
    <definedName name="Z_EBAEADC8_DFAF_4DD1_92A4_0349F1C8EBDD_.wvu.PrintArea" localSheetId="23"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9'!$A$1:$F$44</definedName>
    <definedName name="Z_EBAEADC8_DFAF_4DD1_92A4_0349F1C8EBDD_.wvu.PrintArea" localSheetId="20" hidden="1">'Attach. 18'!$A$8:$I$148</definedName>
    <definedName name="Z_EBAEADC8_DFAF_4DD1_92A4_0349F1C8EBDD_.wvu.PrintArea" localSheetId="3" hidden="1">'Attach-3 (QR)'!$A$1:$I$722</definedName>
    <definedName name="Z_EBAEADC8_DFAF_4DD1_92A4_0349F1C8EBDD_.wvu.PrintArea" localSheetId="24" hidden="1">'Bid Form 1st Env.'!$A$24:$F$154</definedName>
    <definedName name="Z_EBAEADC8_DFAF_4DD1_92A4_0349F1C8EBDD_.wvu.PrintArea" localSheetId="0" hidden="1">Cover!$A$1:$F$20</definedName>
    <definedName name="Z_EBAEADC8_DFAF_4DD1_92A4_0349F1C8EBDD_.wvu.PrintArea" localSheetId="1" hidden="1">'Name of Bidder'!$B$1:$C$36</definedName>
    <definedName name="Z_EBAEADC8_DFAF_4DD1_92A4_0349F1C8EBDD_.wvu.PrintTitles" localSheetId="10" hidden="1">'Attach 9'!$18:$18</definedName>
    <definedName name="Z_EBAEADC8_DFAF_4DD1_92A4_0349F1C8EBDD_.wvu.Rows" localSheetId="13" hidden="1">'Attach 12'!$4:$4,'Attach 12'!#REF!,'Attach 12'!$89:$176</definedName>
    <definedName name="Z_EBAEADC8_DFAF_4DD1_92A4_0349F1C8EBDD_.wvu.Rows" localSheetId="16" hidden="1">'Attach 14 IP'!$44:$46</definedName>
    <definedName name="Z_EBAEADC8_DFAF_4DD1_92A4_0349F1C8EBDD_.wvu.Rows" localSheetId="18" hidden="1">'Attach 16'!$52:$58</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0" hidden="1">'Attach. 18'!$43:$45</definedName>
    <definedName name="Z_EBAEADC8_DFAF_4DD1_92A4_0349F1C8EBDD_.wvu.Rows" localSheetId="24" hidden="1">'Bid Form 1st Env.'!$100:$100</definedName>
    <definedName name="Z_EBAEADC8_DFAF_4DD1_92A4_0349F1C8EBDD_.wvu.Rows" localSheetId="1" hidden="1">'Name of Bidder'!$27:$30</definedName>
    <definedName name="Z_EBAEADC8_DFAF_4DD1_92A4_0349F1C8EBDD_.wvu.Rows" localSheetId="25" hidden="1">'N-W (Cr.)'!$1:$119</definedName>
    <definedName name="Z_ECEBABD0_566A_41C4_AA9A_38EA30EFEDA8_.wvu.PrintArea" localSheetId="11" hidden="1">'Attach 10'!$A$1:$E$40</definedName>
    <definedName name="Z_ECEBABD0_566A_41C4_AA9A_38EA30EFEDA8_.wvu.PrintArea" localSheetId="12" hidden="1">'Attach 11'!$A$1:$E$54</definedName>
    <definedName name="Z_ECEBABD0_566A_41C4_AA9A_38EA30EFEDA8_.wvu.PrintArea" localSheetId="13" hidden="1">'Attach 12'!$B$1:$G$87</definedName>
    <definedName name="Z_ECEBABD0_566A_41C4_AA9A_38EA30EFEDA8_.wvu.PrintArea" localSheetId="14" hidden="1">'Attach 13'!$A$1:$E$25</definedName>
    <definedName name="Z_ECEBABD0_566A_41C4_AA9A_38EA30EFEDA8_.wvu.PrintArea" localSheetId="15" hidden="1">'Attach 14'!$A$1:$E$29</definedName>
    <definedName name="Z_ECEBABD0_566A_41C4_AA9A_38EA30EFEDA8_.wvu.PrintArea" localSheetId="18" hidden="1">'Attach 16'!$A$1:$L$86</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7'!$A$1:$E$28</definedName>
    <definedName name="Z_ECEBABD0_566A_41C4_AA9A_38EA30EFEDA8_.wvu.PrintArea" localSheetId="10" hidden="1">'Attach 9'!$A$1:$F$52</definedName>
    <definedName name="Z_ECEBABD0_566A_41C4_AA9A_38EA30EFEDA8_.wvu.PrintTitles" localSheetId="13" hidden="1">'Attach 12'!#REF!</definedName>
    <definedName name="Z_ECEBABD0_566A_41C4_AA9A_38EA30EFEDA8_.wvu.PrintTitles" localSheetId="10" hidden="1">'Attach 9'!$18:$18</definedName>
    <definedName name="Z_F34FCE55_6D7A_4595_AE80_79F81F8010EA_.wvu.Cols" localSheetId="12" hidden="1">'Attach 11'!$F:$F</definedName>
    <definedName name="Z_F34FCE55_6D7A_4595_AE80_79F81F8010EA_.wvu.Cols" localSheetId="13" hidden="1">'Attach 12'!$G:$I</definedName>
    <definedName name="Z_F34FCE55_6D7A_4595_AE80_79F81F8010EA_.wvu.Cols" localSheetId="16" hidden="1">'Attach 14 IP'!$K:$P</definedName>
    <definedName name="Z_F34FCE55_6D7A_4595_AE80_79F81F8010EA_.wvu.Cols" localSheetId="17" hidden="1">'Attach 15'!$H:$H,'Attach 15'!$L:$N</definedName>
    <definedName name="Z_F34FCE55_6D7A_4595_AE80_79F81F8010EA_.wvu.Cols" localSheetId="18" hidden="1">'Attach 16'!$N:$N</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9'!$H:$H</definedName>
    <definedName name="Z_F34FCE55_6D7A_4595_AE80_79F81F8010EA_.wvu.Cols" localSheetId="20" hidden="1">'Attach. 18'!$K:$Q</definedName>
    <definedName name="Z_F34FCE55_6D7A_4595_AE80_79F81F8010EA_.wvu.Cols" localSheetId="3" hidden="1">'Attach-3 (QR)'!$M:$Q</definedName>
    <definedName name="Z_F34FCE55_6D7A_4595_AE80_79F81F8010EA_.wvu.Cols" localSheetId="24" hidden="1">'Bid Form 1st Env.'!$G:$AN,'Bid Form 1st Env.'!$AS:$AT</definedName>
    <definedName name="Z_F34FCE55_6D7A_4595_AE80_79F81F8010EA_.wvu.Cols" localSheetId="1" hidden="1">'Name of Bidder'!$A:$A,'Name of Bidder'!$D:$I</definedName>
    <definedName name="Z_F34FCE55_6D7A_4595_AE80_79F81F8010EA_.wvu.Cols" localSheetId="25" hidden="1">'N-W (Cr.)'!$C:$C,'N-W (Cr.)'!$F:$U</definedName>
    <definedName name="Z_F34FCE55_6D7A_4595_AE80_79F81F8010EA_.wvu.Cols" localSheetId="26" hidden="1">'N-W(cr.)-2'!$C:$C,'N-W(cr.)-2'!$F:$U</definedName>
    <definedName name="Z_F34FCE55_6D7A_4595_AE80_79F81F8010EA_.wvu.PrintArea" localSheetId="11" hidden="1">'Attach 10'!$A$1:$F$34</definedName>
    <definedName name="Z_F34FCE55_6D7A_4595_AE80_79F81F8010EA_.wvu.PrintArea" localSheetId="12" hidden="1">'Attach 11'!$A$1:$E$70</definedName>
    <definedName name="Z_F34FCE55_6D7A_4595_AE80_79F81F8010EA_.wvu.PrintArea" localSheetId="13" hidden="1">'Attach 12'!$A$1:$F$92</definedName>
    <definedName name="Z_F34FCE55_6D7A_4595_AE80_79F81F8010EA_.wvu.PrintArea" localSheetId="14" hidden="1">'Attach 13'!$A$1:$E$21</definedName>
    <definedName name="Z_F34FCE55_6D7A_4595_AE80_79F81F8010EA_.wvu.PrintArea" localSheetId="15" hidden="1">'Attach 14'!$A$1:$E$25</definedName>
    <definedName name="Z_F34FCE55_6D7A_4595_AE80_79F81F8010EA_.wvu.PrintArea" localSheetId="16" hidden="1">'Attach 14 IP'!$A$8:$I$224</definedName>
    <definedName name="Z_F34FCE55_6D7A_4595_AE80_79F81F8010EA_.wvu.PrintArea" localSheetId="17" hidden="1">'Attach 15'!$A$1:$E$92</definedName>
    <definedName name="Z_F34FCE55_6D7A_4595_AE80_79F81F8010EA_.wvu.PrintArea" localSheetId="18" hidden="1">'Attach 16'!$A$1:$L$84</definedName>
    <definedName name="Z_F34FCE55_6D7A_4595_AE80_79F81F8010EA_.wvu.PrintArea" localSheetId="19" hidden="1">'Attach 17'!$A$1:$J$24</definedName>
    <definedName name="Z_F34FCE55_6D7A_4595_AE80_79F81F8010EA_.wvu.PrintArea" localSheetId="21" hidden="1">'Attach 19'!$A$1:$J$27</definedName>
    <definedName name="Z_F34FCE55_6D7A_4595_AE80_79F81F8010EA_.wvu.PrintArea" localSheetId="22" hidden="1">'Attach 23-A'!$A$1:$J$23</definedName>
    <definedName name="Z_F34FCE55_6D7A_4595_AE80_79F81F8010EA_.wvu.PrintArea" localSheetId="23"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9" hidden="1">'Attach 7'!$A$1:$E$28</definedName>
    <definedName name="Z_F34FCE55_6D7A_4595_AE80_79F81F8010EA_.wvu.PrintArea" localSheetId="10" hidden="1">'Attach 9'!$A$1:$F$44</definedName>
    <definedName name="Z_F34FCE55_6D7A_4595_AE80_79F81F8010EA_.wvu.PrintArea" localSheetId="20" hidden="1">'Attach. 18'!$A$8:$I$148</definedName>
    <definedName name="Z_F34FCE55_6D7A_4595_AE80_79F81F8010EA_.wvu.PrintArea" localSheetId="3" hidden="1">'Attach-3 (QR)'!$A$1:$I$722</definedName>
    <definedName name="Z_F34FCE55_6D7A_4595_AE80_79F81F8010EA_.wvu.PrintArea" localSheetId="24" hidden="1">'Bid Form 1st Env.'!$A$23:$AT$154</definedName>
    <definedName name="Z_F34FCE55_6D7A_4595_AE80_79F81F8010EA_.wvu.PrintArea" localSheetId="0" hidden="1">Cover!$A$1:$F$20</definedName>
    <definedName name="Z_F34FCE55_6D7A_4595_AE80_79F81F8010EA_.wvu.PrintArea" localSheetId="1" hidden="1">'Name of Bidder'!$B$1:$C$36</definedName>
    <definedName name="Z_F34FCE55_6D7A_4595_AE80_79F81F8010EA_.wvu.PrintTitles" localSheetId="10" hidden="1">'Attach 9'!$18:$18</definedName>
    <definedName name="Z_F34FCE55_6D7A_4595_AE80_79F81F8010EA_.wvu.Rows" localSheetId="11" hidden="1">'Attach 10'!$15:$25,'Attach 10'!$29:$32</definedName>
    <definedName name="Z_F34FCE55_6D7A_4595_AE80_79F81F8010EA_.wvu.Rows" localSheetId="13" hidden="1">'Attach 12'!$28:$43,'Attach 12'!$71:$75</definedName>
    <definedName name="Z_F34FCE55_6D7A_4595_AE80_79F81F8010EA_.wvu.Rows" localSheetId="16" hidden="1">'Attach 14 IP'!$44:$46</definedName>
    <definedName name="Z_F34FCE55_6D7A_4595_AE80_79F81F8010EA_.wvu.Rows" localSheetId="17" hidden="1">'Attach 15'!$16:$16</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20" hidden="1">'Attach. 18'!$43:$45</definedName>
    <definedName name="Z_F34FCE55_6D7A_4595_AE80_79F81F8010EA_.wvu.Rows" localSheetId="3" hidden="1">'Attach-3 (QR)'!#REF!,'Attach-3 (QR)'!#REF!,'Attach-3 (QR)'!#REF!,'Attach-3 (QR)'!#REF!,'Attach-3 (QR)'!#REF!,'Attach-3 (QR)'!#REF!,'Attach-3 (QR)'!#REF!,'Attach-3 (QR)'!#REF!,'Attach-3 (QR)'!#REF!,'Attach-3 (QR)'!#REF!,'Attach-3 (QR)'!#REF!,'Attach-3 (QR)'!#REF!,'Attach-3 (QR)'!#REF!,'Attach-3 (QR)'!#REF!,'Attach-3 (QR)'!#REF!,'Attach-3 (QR)'!#REF!,'Attach-3 (QR)'!#REF!,'Attach-3 (QR)'!#REF!</definedName>
    <definedName name="Z_F34FCE55_6D7A_4595_AE80_79F81F8010EA_.wvu.Rows" localSheetId="24" hidden="1">'Bid Form 1st Env.'!$21:$22,'Bid Form 1st Env.'!$90:$90,'Bid Form 1st Env.'!$92:$93,'Bid Form 1st Env.'!$98:$98,'Bid Form 1st Env.'!$100:$100,'Bid Form 1st Env.'!$118:$118,'Bid Form 1st Env.'!$150:$150</definedName>
    <definedName name="Z_F34FCE55_6D7A_4595_AE80_79F81F8010EA_.wvu.Rows" localSheetId="0" hidden="1">Cover!$9:$9</definedName>
    <definedName name="Z_F34FCE55_6D7A_4595_AE80_79F81F8010EA_.wvu.Rows" localSheetId="1" hidden="1">'Name of Bidder'!$27:$30</definedName>
    <definedName name="Z_F34FCE55_6D7A_4595_AE80_79F81F8010EA_.wvu.Rows" localSheetId="25" hidden="1">'N-W (Cr.)'!$1:$119</definedName>
    <definedName name="Z_F34FCE55_6D7A_4595_AE80_79F81F8010EA_.wvu.Rows" localSheetId="26" hidden="1">'N-W(cr.)-2'!$1:$119</definedName>
    <definedName name="Z_F9FE2C60_2849_4C32_B532_2B1A89FFA9CD_.wvu.PrintArea" localSheetId="9" hidden="1">'Attach 7'!$A$1:$E$28</definedName>
    <definedName name="Z_FD87D35E_89F5_48A1_8A83_CC8E962AB32F_.wvu.Cols" localSheetId="10" hidden="1">'Attach 9'!$H:$H</definedName>
    <definedName name="Z_FD87D35E_89F5_48A1_8A83_CC8E962AB32F_.wvu.PrintArea" localSheetId="10" hidden="1">'Attach 9'!$A$1:$F$44</definedName>
    <definedName name="Z_FD87D35E_89F5_48A1_8A83_CC8E962AB32F_.wvu.PrintTitles" localSheetId="10" hidden="1">'Attach 9'!$18:$18</definedName>
    <definedName name="Z_FD87D35E_89F5_48A1_8A83_CC8E962AB32F_.wvu.Rows" localSheetId="10" hidden="1">'Attach 9'!$19:$20</definedName>
    <definedName name="Z_FE4EC9C4_31B9_4D40_8323_5B16C3BC840F_.wvu.PrintArea" localSheetId="9" hidden="1">'Attach 7'!$A$1:$E$28</definedName>
  </definedNames>
  <calcPr calcId="191029"/>
  <customWorkbookViews>
    <customWorkbookView name="Umesh Kumar Yadav {उमेश कुमार यादव} - Personal View" guid="{70FB5D55-1DD3-4C31-AE80-FEFCEF8A40E9}" mergeInterval="0" personalView="1" maximized="1" xWindow="-8" yWindow="-8" windowWidth="1936" windowHeight="1048" tabRatio="883" activeSheetId="14"/>
    <customWorkbookView name="Charanya Ambati {चरण्या अंबटि} - Personal View" guid="{6C1F68FF-383D-48BB-B0E5-5F71EA481BD7}" mergeInterval="0" personalView="1" maximized="1" xWindow="-9" yWindow="-9" windowWidth="1938" windowHeight="1048" tabRatio="883" activeSheetId="26"/>
    <customWorkbookView name="Rahul Mendhe {Rahul Mendhe} - Personal View" guid="{24767711-6F0F-4960-B6A0-5D16317C52CA}" mergeInterval="0" personalView="1" maximized="1" xWindow="-8" yWindow="-8" windowWidth="1936" windowHeight="1056" tabRatio="883" activeSheetId="26"/>
    <customWorkbookView name="Samrat Jain - Personal View" guid="{265106DA-0305-46BE-8A98-0935A189448A}" mergeInterval="0" personalView="1" maximized="1" xWindow="1" yWindow="1" windowWidth="1366" windowHeight="538" tabRatio="926" activeSheetId="1" showComments="commIndAndComment"/>
    <customWorkbookView name="Naba Kumar Mondal {नब कुमार मंडल} - Personal View" guid="{906C1F80-87B7-4777-98E9-010D55358499}" mergeInterval="0" personalView="1" maximized="1" windowWidth="1916" windowHeight="834" tabRatio="796" activeSheetId="26" showComments="commIndAndComment"/>
    <customWorkbookView name="Chandra Kr. Kamat {चंद्र कुमार कामत} - Personal View" guid="{42E95D05-5FE4-4BDE-99D8-8A5175191762}" mergeInterval="0" personalView="1" maximized="1" windowWidth="1916" windowHeight="734" tabRatio="796" activeSheetId="26"/>
    <customWorkbookView name="Kapil Mandil {कपिल मंडिल} - Personal View" guid="{E8F77A2D-E40A-4668-A8F2-3CE31C4AC520}" mergeInterval="0" personalView="1" maximized="1" windowWidth="1916" windowHeight="803" tabRatio="796" activeSheetId="14"/>
    <customWorkbookView name="60002749 - Personal View" guid="{9EDBA9B2-46ED-415A-B10B-329571C4D4AF}" mergeInterval="0" personalView="1" maximized="1" xWindow="1" yWindow="1" windowWidth="1366" windowHeight="496" tabRatio="796" activeSheetId="2"/>
    <customWorkbookView name="60001959 - Personal View" guid="{30E57F47-2338-458C-930A-44F048960490}" mergeInterval="0" personalView="1" maximized="1" windowWidth="1362" windowHeight="533" tabRatio="796" activeSheetId="26"/>
    <customWorkbookView name="G.V.N.Ananda Kumar - Personal View" guid="{6FD3A41D-DEEE-48F5-96DB-6021F0BEBAF6}" mergeInterval="0" personalView="1" maximized="1" windowWidth="1362" windowHeight="522" tabRatio="796" activeSheetId="2"/>
    <customWorkbookView name="60003210 - Personal View" guid="{564AA8DD-E850-4E6F-BA1D-8F79D1361145}" mergeInterval="0" personalView="1" maximized="1" xWindow="1" yWindow="1" windowWidth="1276" windowHeight="794" tabRatio="796" activeSheetId="26" showComments="commIndAndComment"/>
    <customWorkbookView name="Dinesh C. Nainwal - Personal View" guid="{7DC13EB1-5F25-4667-BD87-340DAD4F0E72}" mergeInterval="0" personalView="1" maximized="1" windowWidth="1362" windowHeight="543" tabRatio="796" activeSheetId="1"/>
    <customWorkbookView name="60001192 - Personal View" guid="{AF19F13B-761B-48FB-A70F-9439A4D7530B}" mergeInterval="0" personalView="1" maximized="1" xWindow="1" yWindow="1" windowWidth="1362" windowHeight="496" tabRatio="753" activeSheetId="9"/>
    <customWorkbookView name="20587 - Personal View" guid="{20A53A97-D2BD-4E7F-8ABC-E5DF94CF88E8}" mergeInterval="0" personalView="1" maximized="1" windowWidth="1362" windowHeight="517" tabRatio="908" activeSheetId="1"/>
    <customWorkbookView name="KIRAN - Personal View" guid="{1586E746-E770-4DE8-8EE8-42BC4CF5206B}" mergeInterval="0" personalView="1" maximized="1" windowWidth="1362" windowHeight="523" tabRatio="908" activeSheetId="1"/>
    <customWorkbookView name="Dell - Personal View" guid="{7FED4A88-DA6B-4AEC-96D2-BAE29634CEBD}" mergeInterval="0" personalView="1" maximized="1" xWindow="1" yWindow="1" windowWidth="1362" windowHeight="496" tabRatio="908" activeSheetId="22"/>
    <customWorkbookView name="admin - Personal View" guid="{57EC2AB3-459C-475C-AFE6-EBB6882FA67E}" mergeInterval="0" personalView="1" maximized="1" xWindow="1" yWindow="1" windowWidth="1024" windowHeight="438" tabRatio="908" activeSheetId="1"/>
    <customWorkbookView name="01290 - Personal View" guid="{6B2C1320-5106-401D-86E8-03FFC7419150}" mergeInterval="0" personalView="1" maximized="1" windowWidth="1362" windowHeight="509" tabRatio="908" activeSheetId="13"/>
    <customWorkbookView name="01192 - Personal View" guid="{1C70608C-646A-4043-A222-6253B5006A93}" mergeInterval="0" personalView="1" maximized="1" xWindow="1" yWindow="1" windowWidth="1366" windowHeight="538" tabRatio="807" activeSheetId="2" showComments="commIndAndComment"/>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209 - Personal View" guid="{237D8718-39ED-4FFE-B3B2-D1192F8D2E87}" mergeInterval="0" personalView="1" maximized="1" xWindow="1" yWindow="1" windowWidth="1366" windowHeight="538" tabRatio="779" activeSheetId="2"/>
    <customWorkbookView name="00398 - Personal View" guid="{CD4CA1A8-824A-452F-BDBA-32A47C1B3013}" mergeInterval="0" personalView="1" maximized="1" xWindow="1" yWindow="1" windowWidth="1366" windowHeight="538" tabRatio="779" activeSheetId="2"/>
    <customWorkbookView name="Ann Mary Jose           - Personal View" guid="{EBAEADC8-DFAF-4DD1-92A4-0349F1C8EBDD}" mergeInterval="0" personalView="1" maximized="1" xWindow="1" yWindow="1" windowWidth="1366" windowHeight="492" tabRatio="908" activeSheetId="1"/>
    <customWorkbookView name="00882 - Personal View" guid="{D5994A17-2357-4B78-B667-DDB5D94B6FD1}" mergeInterval="0" personalView="1" maximized="1" windowWidth="1362" windowHeight="543" tabRatio="908" activeSheetId="4"/>
    <customWorkbookView name="Parveen Saluja - Personal View" guid="{A317F5C2-E44F-4A46-8833-2AE6CAE06F6E}" mergeInterval="0" personalView="1" maximized="1" windowWidth="1362" windowHeight="543" tabRatio="908" activeSheetId="1"/>
    <customWorkbookView name="D Lucius - Personal View" guid="{280EA05C-4582-4B0F-895F-5C9134A73222}" mergeInterval="0" personalView="1" maximized="1" windowWidth="1362" windowHeight="523" tabRatio="908" activeSheetId="22"/>
    <customWorkbookView name="60001290 - Personal View" guid="{582CF44B-0703-4CA2-AB84-00685031CD39}" mergeInterval="0" personalView="1" maximized="1" xWindow="1" yWindow="1" windowWidth="1339" windowHeight="483" tabRatio="796" activeSheetId="24"/>
    <customWorkbookView name="Prashanth Kumar Gade {Prashanth Kumar Gade} - Personal View" guid="{308F00E9-5A71-4486-BCFD-DF8513C1906D}" mergeInterval="0" personalView="1" maximized="1" windowWidth="1436" windowHeight="640" tabRatio="796" activeSheetId="1" showComments="commIndAndComment"/>
    <customWorkbookView name="60031094 - Personal View" guid="{9F8CD454-46B1-47B9-9F5F-73ED69AC40D4}" mergeInterval="0" personalView="1" maximized="1" xWindow="1" yWindow="1" windowWidth="1362" windowHeight="538" tabRatio="796" activeSheetId="1"/>
    <customWorkbookView name="Jella Ramu {जेल्‍ला रामू} - Personal View" guid="{3365131F-6BE7-432A-859B-F41B794BB9E6}" mergeInterval="0" personalView="1" maximized="1" windowWidth="1362" windowHeight="523" tabRatio="796" activeSheetId="23"/>
    <customWorkbookView name="60003099 - Personal View" guid="{728AEB16-F9CD-4198-B4E9-2E28A5E42262}" mergeInterval="0" personalView="1" maximized="1" windowWidth="1276" windowHeight="758" tabRatio="796" activeSheetId="2"/>
    <customWorkbookView name="Power Grid - Personal View" guid="{10C5F276-B641-4058-B015-CD9DBF21498B}" mergeInterval="0" personalView="1" maximized="1" windowWidth="1596" windowHeight="640" tabRatio="796" activeSheetId="14"/>
    <customWorkbookView name="Ram Lal {Ram Lal} - Personal View" guid="{F34FCE55-6D7A-4595-AE80-79F81F8010EA}" mergeInterval="0" personalView="1" maximized="1" windowWidth="1916" windowHeight="854" tabRatio="796" activeSheetId="26"/>
    <customWorkbookView name="Samrat Jain {Samrat Jain} - Personal View" guid="{26C9F440-2701-423F-9FDB-7DFF079DC7F8}" mergeInterval="0" personalView="1" maximized="1" windowWidth="1916" windowHeight="794" tabRatio="926" activeSheetId="1"/>
    <customWorkbookView name="Venkatesh Karri {वेंकटेश कर्री} - Personal View" guid="{B07A37BF-D9F4-4586-9D27-CDE2FA2D1222}" mergeInterval="0" personalView="1" maximized="1" windowWidth="1916" windowHeight="834" tabRatio="796" activeSheetId="1"/>
    <customWorkbookView name="Atul Kumar Singh {अतुल कुमार सिंह} - Personal View" guid="{9E668EC9-7875-454E-BDE6-15A2D20AC8D2}" mergeInterval="0" personalView="1" maximized="1" windowWidth="1276" windowHeight="798" tabRatio="796" activeSheetId="11"/>
    <customWorkbookView name="Adil Iqbal Khan {Adil Iqbal Khan} - Personal View" guid="{72E27F64-009C-4321-B742-209DBE340E6D}" mergeInterval="0" personalView="1" maximized="1" xWindow="-9" yWindow="-9" windowWidth="1938" windowHeight="1048" tabRatio="883" activeSheetId="1"/>
    <customWorkbookView name="60001714 - Personal View" guid="{0FC51CD5-DCF7-4595-9A9F-DDC9120F829F}" mergeInterval="0" personalView="1" maximized="1" xWindow="-8" yWindow="-8" windowWidth="1936" windowHeight="1056" tabRatio="88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11" l="1"/>
  <c r="F38" i="11"/>
  <c r="B124" i="26" l="1"/>
  <c r="E1" i="18" l="1"/>
  <c r="B589" i="4" l="1"/>
  <c r="D552" i="4"/>
  <c r="E712" i="4" l="1"/>
  <c r="B552" i="4" s="1"/>
  <c r="F712" i="4"/>
  <c r="B671" i="4" l="1"/>
  <c r="B660" i="4"/>
  <c r="B649" i="4"/>
  <c r="B514" i="4"/>
  <c r="M513" i="4"/>
  <c r="M511" i="4"/>
  <c r="B435" i="4"/>
  <c r="N431" i="4"/>
  <c r="N430" i="4"/>
  <c r="N429" i="4"/>
  <c r="B387" i="4"/>
  <c r="N383" i="4"/>
  <c r="N382" i="4"/>
  <c r="N381" i="4"/>
  <c r="B178" i="4"/>
  <c r="N174" i="4"/>
  <c r="N173" i="4"/>
  <c r="N172" i="4"/>
  <c r="M81" i="4"/>
  <c r="M80" i="4"/>
  <c r="M79" i="4"/>
  <c r="D74" i="14" l="1"/>
  <c r="A3" i="11" l="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N12" i="28" s="1"/>
  <c r="P12" i="28"/>
  <c r="Q12" i="28" s="1"/>
  <c r="S12" i="28" s="1"/>
  <c r="Y12" i="28"/>
  <c r="T12" i="28" s="1"/>
  <c r="A13" i="28"/>
  <c r="B13" i="28" s="1"/>
  <c r="F13" i="28"/>
  <c r="G13" i="28" s="1"/>
  <c r="K13" i="28"/>
  <c r="L13" i="28" s="1"/>
  <c r="P13" i="28"/>
  <c r="Q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29" i="28" s="1"/>
  <c r="B129" i="28" s="1"/>
  <c r="A8" i="27"/>
  <c r="B8" i="27" s="1"/>
  <c r="F8" i="27"/>
  <c r="G8" i="27" s="1"/>
  <c r="K8" i="27"/>
  <c r="L8" i="27" s="1"/>
  <c r="P8" i="27"/>
  <c r="Q8" i="27" s="1"/>
  <c r="A9" i="27"/>
  <c r="B9" i="27" s="1"/>
  <c r="D9" i="27" s="1"/>
  <c r="F9" i="27"/>
  <c r="G9" i="27" s="1"/>
  <c r="I9" i="27" s="1"/>
  <c r="K9" i="27"/>
  <c r="L9" i="27" s="1"/>
  <c r="N9" i="27" s="1"/>
  <c r="P9" i="27"/>
  <c r="Q9" i="27" s="1"/>
  <c r="S9" i="27" s="1"/>
  <c r="A10" i="27"/>
  <c r="B10" i="27" s="1"/>
  <c r="D10" i="27" s="1"/>
  <c r="F10" i="27"/>
  <c r="G10" i="27" s="1"/>
  <c r="I10" i="27" s="1"/>
  <c r="K10" i="27"/>
  <c r="L10" i="27" s="1"/>
  <c r="N10" i="27" s="1"/>
  <c r="P10" i="27"/>
  <c r="Q10" i="27" s="1"/>
  <c r="S10" i="27" s="1"/>
  <c r="Y10" i="27"/>
  <c r="T10" i="27" s="1"/>
  <c r="A11" i="27"/>
  <c r="B11" i="27" s="1"/>
  <c r="D11" i="27" s="1"/>
  <c r="F11" i="27"/>
  <c r="G11" i="27" s="1"/>
  <c r="I11" i="27" s="1"/>
  <c r="K11" i="27"/>
  <c r="L11" i="27" s="1"/>
  <c r="N11" i="27" s="1"/>
  <c r="P11" i="27"/>
  <c r="Q11" i="27" s="1"/>
  <c r="S11" i="27" s="1"/>
  <c r="Y11" i="27"/>
  <c r="T11" i="27" s="1"/>
  <c r="A12" i="27"/>
  <c r="B12" i="27" s="1"/>
  <c r="D12" i="27" s="1"/>
  <c r="F12" i="27"/>
  <c r="G12" i="27" s="1"/>
  <c r="I12" i="27" s="1"/>
  <c r="K12" i="27"/>
  <c r="L12" i="27" s="1"/>
  <c r="N12" i="27" s="1"/>
  <c r="P12" i="27"/>
  <c r="Q12" i="27" s="1"/>
  <c r="S12" i="27" s="1"/>
  <c r="Y12" i="27"/>
  <c r="T12" i="27" s="1"/>
  <c r="A13" i="27"/>
  <c r="B13" i="27" s="1"/>
  <c r="F13" i="27"/>
  <c r="G13" i="27" s="1"/>
  <c r="K13" i="27"/>
  <c r="L13" i="27" s="1"/>
  <c r="P13" i="27"/>
  <c r="Q13" i="27" s="1"/>
  <c r="Y13" i="27"/>
  <c r="T13" i="27" s="1"/>
  <c r="Y14" i="27"/>
  <c r="T14" i="27" s="1"/>
  <c r="Y15" i="27"/>
  <c r="T15" i="27" s="1"/>
  <c r="Y16" i="27"/>
  <c r="T16" i="27" s="1"/>
  <c r="Y17" i="27"/>
  <c r="T17" i="27" s="1"/>
  <c r="Y18" i="27"/>
  <c r="T18" i="27" s="1"/>
  <c r="Y19" i="27"/>
  <c r="T19" i="27" s="1"/>
  <c r="Y20" i="27"/>
  <c r="T20" i="27" s="1"/>
  <c r="Y21" i="27"/>
  <c r="T21" i="27" s="1"/>
  <c r="Y22" i="27"/>
  <c r="T22" i="27" s="1"/>
  <c r="Y23" i="27"/>
  <c r="T23" i="27" s="1"/>
  <c r="Y24" i="27"/>
  <c r="T24" i="27" s="1"/>
  <c r="Y30" i="27"/>
  <c r="T30" i="27" s="1"/>
  <c r="Y31" i="27"/>
  <c r="T31" i="27" s="1"/>
  <c r="Y32" i="27"/>
  <c r="T32" i="27" s="1"/>
  <c r="Y33" i="27"/>
  <c r="T33" i="27" s="1"/>
  <c r="Y34" i="27"/>
  <c r="T34" i="27" s="1"/>
  <c r="Y35" i="27"/>
  <c r="T35" i="27" s="1"/>
  <c r="Y36" i="27"/>
  <c r="T36" i="27" s="1"/>
  <c r="Y37" i="27"/>
  <c r="T37" i="27" s="1"/>
  <c r="Y38" i="27"/>
  <c r="T38" i="27" s="1"/>
  <c r="Y39" i="27"/>
  <c r="T39" i="27" s="1"/>
  <c r="Y40" i="27"/>
  <c r="T40" i="27" s="1"/>
  <c r="Y41" i="27"/>
  <c r="T41" i="27" s="1"/>
  <c r="Y42" i="27"/>
  <c r="T42" i="27" s="1"/>
  <c r="Y43" i="27"/>
  <c r="T43" i="27" s="1"/>
  <c r="Y44" i="27"/>
  <c r="T44" i="27" s="1"/>
  <c r="Y45" i="27"/>
  <c r="T45" i="27" s="1"/>
  <c r="A122" i="27"/>
  <c r="A124" i="27"/>
  <c r="A24" i="26"/>
  <c r="B30" i="26"/>
  <c r="AG31" i="26" s="1"/>
  <c r="AG32" i="26" s="1"/>
  <c r="A32" i="26"/>
  <c r="A33" i="26"/>
  <c r="A34" i="26"/>
  <c r="A35" i="26"/>
  <c r="A36" i="26"/>
  <c r="AL37" i="26"/>
  <c r="AL38" i="26"/>
  <c r="C39" i="26"/>
  <c r="B41" i="26"/>
  <c r="AC41" i="26"/>
  <c r="Q39" i="26" s="1"/>
  <c r="AT124" i="26"/>
  <c r="AU124" i="26" s="1"/>
  <c r="AV124" i="26" s="1"/>
  <c r="B133" i="26"/>
  <c r="F133" i="26"/>
  <c r="B134" i="26"/>
  <c r="F134" i="26"/>
  <c r="A1" i="25"/>
  <c r="A3" i="25"/>
  <c r="G7" i="25"/>
  <c r="G8" i="25"/>
  <c r="G9" i="25"/>
  <c r="G10" i="25"/>
  <c r="G11" i="25"/>
  <c r="A26" i="25"/>
  <c r="B26" i="25"/>
  <c r="F26" i="25"/>
  <c r="H26" i="25"/>
  <c r="A28" i="25"/>
  <c r="B28" i="25"/>
  <c r="F28" i="25"/>
  <c r="H28" i="25"/>
  <c r="A1" i="24"/>
  <c r="A3" i="24"/>
  <c r="G7" i="24"/>
  <c r="G8" i="24"/>
  <c r="G9" i="24"/>
  <c r="G10" i="24"/>
  <c r="G11" i="24"/>
  <c r="A21" i="24"/>
  <c r="B21" i="24"/>
  <c r="F21" i="24"/>
  <c r="H21" i="24"/>
  <c r="A23" i="24"/>
  <c r="B23" i="24"/>
  <c r="F23" i="24"/>
  <c r="H23" i="24"/>
  <c r="A1" i="22"/>
  <c r="A3" i="22"/>
  <c r="G7" i="22"/>
  <c r="G8" i="22"/>
  <c r="G9" i="22"/>
  <c r="G10" i="22"/>
  <c r="G11" i="22"/>
  <c r="A25" i="22"/>
  <c r="B25" i="22"/>
  <c r="F25" i="22"/>
  <c r="H25" i="22"/>
  <c r="A27" i="22"/>
  <c r="B27" i="22"/>
  <c r="F27" i="22"/>
  <c r="H27" i="22"/>
  <c r="K30" i="21"/>
  <c r="K31" i="21"/>
  <c r="K32" i="21"/>
  <c r="K33" i="21"/>
  <c r="K36" i="21"/>
  <c r="O36" i="21"/>
  <c r="K37" i="21"/>
  <c r="O37" i="21"/>
  <c r="K38" i="21"/>
  <c r="O38" i="21"/>
  <c r="K39" i="21"/>
  <c r="O39" i="21"/>
  <c r="A43" i="21"/>
  <c r="A44" i="21"/>
  <c r="A45" i="21"/>
  <c r="A49" i="21"/>
  <c r="A1" i="20"/>
  <c r="X2" i="20"/>
  <c r="A3" i="20"/>
  <c r="F6" i="20"/>
  <c r="F7" i="20"/>
  <c r="F8" i="20"/>
  <c r="F9" i="20"/>
  <c r="F10" i="20"/>
  <c r="B23" i="20"/>
  <c r="H23" i="20"/>
  <c r="B24" i="20"/>
  <c r="H24" i="20"/>
  <c r="A1" i="19"/>
  <c r="Z2" i="19"/>
  <c r="A3" i="19"/>
  <c r="G7" i="19"/>
  <c r="G8" i="19"/>
  <c r="G9" i="19"/>
  <c r="G10" i="19"/>
  <c r="G11" i="19"/>
  <c r="B83" i="19"/>
  <c r="H83" i="19"/>
  <c r="B84" i="19"/>
  <c r="H84" i="19"/>
  <c r="A3" i="18"/>
  <c r="E8" i="18"/>
  <c r="M39" i="18"/>
  <c r="E75" i="18"/>
  <c r="B90" i="18"/>
  <c r="E90" i="18"/>
  <c r="B91" i="18"/>
  <c r="E91" i="18"/>
  <c r="K30" i="17"/>
  <c r="K31" i="17"/>
  <c r="K32" i="17"/>
  <c r="K33" i="17"/>
  <c r="K36" i="17"/>
  <c r="O36" i="17"/>
  <c r="K37" i="17"/>
  <c r="O37" i="17"/>
  <c r="K38" i="17"/>
  <c r="O38" i="17"/>
  <c r="K39" i="17"/>
  <c r="O39" i="17"/>
  <c r="A41" i="17"/>
  <c r="A42" i="17"/>
  <c r="K42" i="17"/>
  <c r="A43" i="17"/>
  <c r="K43" i="17"/>
  <c r="A44" i="17"/>
  <c r="A45" i="17"/>
  <c r="A46" i="17"/>
  <c r="A47" i="17"/>
  <c r="A48" i="17"/>
  <c r="A53" i="17"/>
  <c r="A59" i="17"/>
  <c r="F200" i="17"/>
  <c r="F201" i="17"/>
  <c r="A1" i="16"/>
  <c r="A3" i="16"/>
  <c r="E7" i="16"/>
  <c r="E8" i="16"/>
  <c r="E9" i="16"/>
  <c r="E10" i="16"/>
  <c r="E11" i="16"/>
  <c r="B24" i="16"/>
  <c r="E24" i="16"/>
  <c r="B25" i="16"/>
  <c r="E25" i="16"/>
  <c r="A1" i="15"/>
  <c r="A3" i="15"/>
  <c r="E7" i="15"/>
  <c r="E8" i="15"/>
  <c r="E9" i="15"/>
  <c r="E10" i="15"/>
  <c r="E11" i="15"/>
  <c r="B20" i="15"/>
  <c r="E20" i="15"/>
  <c r="B21" i="15"/>
  <c r="E21" i="15"/>
  <c r="E7" i="14"/>
  <c r="E8" i="14"/>
  <c r="E9" i="14"/>
  <c r="E10" i="14"/>
  <c r="B11" i="14"/>
  <c r="E11" i="14"/>
  <c r="E12" i="14"/>
  <c r="B90" i="14"/>
  <c r="F90" i="14"/>
  <c r="B91" i="14"/>
  <c r="F91" i="14"/>
  <c r="A1" i="13"/>
  <c r="A53" i="13" s="1"/>
  <c r="Z2" i="13"/>
  <c r="A3" i="13"/>
  <c r="D7" i="13"/>
  <c r="D8" i="13"/>
  <c r="D9" i="13"/>
  <c r="D10" i="13"/>
  <c r="D11" i="13"/>
  <c r="B31" i="13"/>
  <c r="B69" i="13" s="1"/>
  <c r="D31" i="13"/>
  <c r="E50" i="13" s="1"/>
  <c r="E69" i="13" s="1"/>
  <c r="B32" i="13"/>
  <c r="B70" i="13" s="1"/>
  <c r="D32" i="13"/>
  <c r="E51" i="13" s="1"/>
  <c r="E70" i="13" s="1"/>
  <c r="E34" i="13"/>
  <c r="A36" i="13"/>
  <c r="A50" i="13"/>
  <c r="D50" i="13"/>
  <c r="A51" i="13"/>
  <c r="D51" i="13"/>
  <c r="E53" i="13"/>
  <c r="A55" i="13"/>
  <c r="A69" i="13"/>
  <c r="D69" i="13"/>
  <c r="A70" i="13"/>
  <c r="D70" i="13"/>
  <c r="A1" i="12"/>
  <c r="A3" i="12"/>
  <c r="E7" i="12"/>
  <c r="E8" i="12"/>
  <c r="E9" i="12"/>
  <c r="E10" i="12"/>
  <c r="E11" i="12"/>
  <c r="B33" i="12"/>
  <c r="E33" i="12"/>
  <c r="B34" i="12"/>
  <c r="E34" i="12"/>
  <c r="E8" i="11"/>
  <c r="E9" i="11"/>
  <c r="E10" i="11"/>
  <c r="E11" i="11"/>
  <c r="E12" i="11"/>
  <c r="A16" i="11"/>
  <c r="B41" i="11"/>
  <c r="B22" i="10" s="1"/>
  <c r="F41" i="11"/>
  <c r="E22" i="10" s="1"/>
  <c r="B42" i="11"/>
  <c r="B23" i="10" s="1"/>
  <c r="F42" i="11"/>
  <c r="E23" i="10" s="1"/>
  <c r="E1" i="10"/>
  <c r="A1" i="9"/>
  <c r="A30" i="9" s="1"/>
  <c r="A3" i="9"/>
  <c r="E7" i="9"/>
  <c r="E8" i="9"/>
  <c r="E9" i="9"/>
  <c r="E10" i="9"/>
  <c r="E11" i="9"/>
  <c r="B27" i="9"/>
  <c r="B49" i="9" s="1"/>
  <c r="E27" i="9"/>
  <c r="E49" i="9" s="1"/>
  <c r="B28" i="9"/>
  <c r="B50" i="9" s="1"/>
  <c r="E28" i="9"/>
  <c r="E50" i="9"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E29" i="6"/>
  <c r="C31" i="6"/>
  <c r="A33" i="6"/>
  <c r="B33" i="6"/>
  <c r="C33" i="6"/>
  <c r="D33" i="6"/>
  <c r="E33" i="6"/>
  <c r="A57" i="6"/>
  <c r="C57" i="6"/>
  <c r="A58" i="6"/>
  <c r="C58" i="6"/>
  <c r="D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H26" i="5"/>
  <c r="I26" i="5"/>
  <c r="A1" i="4"/>
  <c r="A1" i="14" s="1"/>
  <c r="A3" i="4"/>
  <c r="A3" i="10" s="1"/>
  <c r="F7" i="4"/>
  <c r="E7" i="10" s="1"/>
  <c r="F8" i="4"/>
  <c r="E8" i="10" s="1"/>
  <c r="F9" i="4"/>
  <c r="E9" i="10" s="1"/>
  <c r="F10" i="4"/>
  <c r="E10" i="10" s="1"/>
  <c r="F11" i="4"/>
  <c r="E11" i="10" s="1"/>
  <c r="D43" i="4"/>
  <c r="F43" i="4"/>
  <c r="H43" i="4"/>
  <c r="D44" i="4"/>
  <c r="F44" i="4"/>
  <c r="H44" i="4"/>
  <c r="D45" i="4"/>
  <c r="F45" i="4"/>
  <c r="H45" i="4"/>
  <c r="D46" i="4"/>
  <c r="F46" i="4"/>
  <c r="H46" i="4"/>
  <c r="C720" i="4"/>
  <c r="G720" i="4"/>
  <c r="C721" i="4"/>
  <c r="G721" i="4"/>
  <c r="A1" i="3"/>
  <c r="A1" i="8" s="1"/>
  <c r="A34" i="8" s="1"/>
  <c r="Z1" i="3"/>
  <c r="AT1" i="3"/>
  <c r="Z2" i="3"/>
  <c r="A3" i="3"/>
  <c r="A3" i="8" s="1"/>
  <c r="Z8" i="3"/>
  <c r="B9" i="3"/>
  <c r="B9" i="25" s="1"/>
  <c r="G9" i="3"/>
  <c r="B10" i="3"/>
  <c r="B10" i="22" s="1"/>
  <c r="B11" i="3"/>
  <c r="B11" i="25" s="1"/>
  <c r="B12" i="3"/>
  <c r="B12" i="22" s="1"/>
  <c r="B24" i="3"/>
  <c r="B31" i="8" s="1"/>
  <c r="B69" i="8" s="1"/>
  <c r="E24" i="3"/>
  <c r="D31" i="8" s="1"/>
  <c r="D69" i="8" s="1"/>
  <c r="AA24" i="3"/>
  <c r="B25" i="3"/>
  <c r="B32" i="8" s="1"/>
  <c r="B70" i="8" s="1"/>
  <c r="E25" i="3"/>
  <c r="D32" i="8" s="1"/>
  <c r="D70" i="8" s="1"/>
  <c r="AA25" i="3"/>
  <c r="B1" i="2"/>
  <c r="B2" i="2"/>
  <c r="A1" i="5" s="1"/>
  <c r="F7" i="2"/>
  <c r="B8" i="2"/>
  <c r="F9" i="2"/>
  <c r="K42" i="21" s="1"/>
  <c r="G20" i="2"/>
  <c r="H20" i="2" s="1"/>
  <c r="B27" i="2"/>
  <c r="B51" i="13" l="1"/>
  <c r="A34" i="13"/>
  <c r="B50" i="13"/>
  <c r="U6" i="28"/>
  <c r="A18" i="5"/>
  <c r="A17" i="5"/>
  <c r="U6" i="27"/>
  <c r="N22" i="4"/>
  <c r="A1" i="11"/>
  <c r="N20" i="19"/>
  <c r="B20" i="19" s="1"/>
  <c r="C7" i="2"/>
  <c r="A131" i="27"/>
  <c r="B131" i="27" s="1"/>
  <c r="D131" i="27" s="1"/>
  <c r="A133" i="27"/>
  <c r="B133" i="27" s="1"/>
  <c r="D133" i="27" s="1"/>
  <c r="A129" i="27"/>
  <c r="B129" i="27" s="1"/>
  <c r="A131" i="28"/>
  <c r="B131" i="28" s="1"/>
  <c r="D131" i="28" s="1"/>
  <c r="A134" i="27"/>
  <c r="B134" i="27" s="1"/>
  <c r="D134" i="27" s="1"/>
  <c r="A130" i="27"/>
  <c r="B130" i="27" s="1"/>
  <c r="D130" i="27" s="1"/>
  <c r="A134" i="28"/>
  <c r="B134" i="28" s="1"/>
  <c r="D134" i="28" s="1"/>
  <c r="A132" i="27"/>
  <c r="B132" i="27" s="1"/>
  <c r="D132" i="27" s="1"/>
  <c r="A130" i="28"/>
  <c r="B130" i="28" s="1"/>
  <c r="D130" i="28" s="1"/>
  <c r="A1" i="6"/>
  <c r="A29" i="6" s="1"/>
  <c r="N13" i="27"/>
  <c r="K6" i="27" s="1"/>
  <c r="N13" i="28"/>
  <c r="K6" i="28" s="1"/>
  <c r="S13" i="27"/>
  <c r="P6" i="27" s="1"/>
  <c r="D13" i="27"/>
  <c r="A6" i="27" s="1"/>
  <c r="S13" i="28"/>
  <c r="P6" i="28" s="1"/>
  <c r="D13" i="28"/>
  <c r="A6" i="28" s="1"/>
  <c r="B24" i="2"/>
  <c r="B18" i="2"/>
  <c r="E9" i="18"/>
  <c r="N21" i="19"/>
  <c r="K41" i="21"/>
  <c r="A42" i="21" s="1"/>
  <c r="G8" i="3"/>
  <c r="A15" i="3" s="1"/>
  <c r="A3" i="14"/>
  <c r="E11" i="18"/>
  <c r="AS123" i="26"/>
  <c r="I13" i="27"/>
  <c r="F6" i="27" s="1"/>
  <c r="I13" i="28"/>
  <c r="F6" i="28" s="1"/>
  <c r="B23" i="2"/>
  <c r="B13" i="2"/>
  <c r="N21" i="4"/>
  <c r="B11" i="12"/>
  <c r="AG33" i="26"/>
  <c r="AG30" i="26"/>
  <c r="B11" i="5"/>
  <c r="B11" i="7"/>
  <c r="B11" i="8" s="1"/>
  <c r="B11" i="15"/>
  <c r="B9" i="7"/>
  <c r="B9" i="8" s="1"/>
  <c r="B9" i="12"/>
  <c r="B9" i="15"/>
  <c r="B12" i="5"/>
  <c r="B10" i="5"/>
  <c r="B12" i="7"/>
  <c r="B12" i="8" s="1"/>
  <c r="B10" i="7"/>
  <c r="B10" i="8" s="1"/>
  <c r="B12" i="12"/>
  <c r="B10" i="12"/>
  <c r="B12" i="15"/>
  <c r="B10" i="15"/>
  <c r="E12" i="18"/>
  <c r="E10" i="18"/>
  <c r="A1" i="18"/>
  <c r="B11" i="24"/>
  <c r="B9" i="24"/>
  <c r="A133" i="28"/>
  <c r="B133" i="28" s="1"/>
  <c r="D133" i="28" s="1"/>
  <c r="B9" i="5"/>
  <c r="B11" i="4"/>
  <c r="B9" i="4"/>
  <c r="B11" i="6"/>
  <c r="B9" i="6"/>
  <c r="B11" i="9"/>
  <c r="B9" i="9"/>
  <c r="A1" i="10"/>
  <c r="B12" i="13"/>
  <c r="B10" i="13"/>
  <c r="B10" i="14"/>
  <c r="B11" i="16"/>
  <c r="B9" i="16"/>
  <c r="B11" i="19"/>
  <c r="B9" i="19"/>
  <c r="H20" i="19" s="1"/>
  <c r="B11" i="20"/>
  <c r="B9" i="20"/>
  <c r="B11" i="22"/>
  <c r="B9" i="22"/>
  <c r="B12" i="25"/>
  <c r="B10" i="25"/>
  <c r="A132" i="28"/>
  <c r="B132" i="28" s="1"/>
  <c r="D132" i="28" s="1"/>
  <c r="B12" i="24"/>
  <c r="B10" i="24"/>
  <c r="B12" i="4"/>
  <c r="B10" i="4"/>
  <c r="B12" i="6"/>
  <c r="B10" i="6"/>
  <c r="B12" i="9"/>
  <c r="B10" i="9"/>
  <c r="B11" i="13"/>
  <c r="B9" i="13"/>
  <c r="B9" i="14"/>
  <c r="B12" i="16"/>
  <c r="B10" i="16"/>
  <c r="B12" i="19"/>
  <c r="B10" i="19"/>
  <c r="B10" i="20"/>
  <c r="B8" i="20"/>
  <c r="B17" i="3" l="1"/>
  <c r="A127" i="27"/>
  <c r="A127" i="28"/>
  <c r="Y25" i="27"/>
  <c r="T25" i="27" s="1"/>
  <c r="U7" i="27" s="1"/>
  <c r="Y25" i="28"/>
  <c r="T25" i="28" s="1"/>
  <c r="U7" i="28" s="1"/>
  <c r="A8" i="3"/>
  <c r="A7" i="3"/>
  <c r="B16" i="3"/>
  <c r="A18" i="3"/>
  <c r="B20" i="3"/>
  <c r="E16" i="3"/>
  <c r="B18" i="3"/>
  <c r="E17" i="3"/>
  <c r="E19" i="3"/>
  <c r="A17" i="3"/>
  <c r="B19" i="3"/>
  <c r="E20" i="3"/>
  <c r="H41" i="4"/>
  <c r="F41" i="4"/>
  <c r="D41" i="4"/>
  <c r="E18" i="3"/>
  <c r="B12" i="10"/>
  <c r="B13" i="18"/>
  <c r="B12" i="14"/>
  <c r="B12" i="11"/>
  <c r="B10" i="18"/>
  <c r="E26" i="18" s="1"/>
  <c r="B9" i="10"/>
  <c r="B9" i="11"/>
  <c r="B10" i="10"/>
  <c r="B11" i="18"/>
  <c r="B10" i="11"/>
  <c r="B12" i="18"/>
  <c r="B11" i="11"/>
  <c r="B11" i="10"/>
  <c r="A8" i="22" l="1"/>
  <c r="A8" i="6"/>
  <c r="A7" i="20"/>
  <c r="A41" i="21"/>
  <c r="A8" i="5"/>
  <c r="A8" i="19"/>
  <c r="A8" i="14"/>
  <c r="A8" i="9"/>
  <c r="A8" i="25"/>
  <c r="E131" i="26"/>
  <c r="A8" i="7"/>
  <c r="A8" i="8" s="1"/>
  <c r="A8" i="4"/>
  <c r="A8" i="15"/>
  <c r="A8" i="16"/>
  <c r="A8" i="24"/>
  <c r="A8" i="13"/>
  <c r="A8" i="12"/>
  <c r="A7" i="25"/>
  <c r="A7" i="6"/>
  <c r="A7" i="7"/>
  <c r="A7" i="13"/>
  <c r="A6" i="20"/>
  <c r="A7" i="9"/>
  <c r="A7" i="4"/>
  <c r="A7" i="19"/>
  <c r="A7" i="24"/>
  <c r="A7" i="5"/>
  <c r="A7" i="16"/>
  <c r="A7" i="22"/>
  <c r="A7" i="15"/>
  <c r="A7" i="12"/>
  <c r="A7" i="14" l="1"/>
  <c r="A7" i="10"/>
  <c r="A8" i="18"/>
  <c r="A7" i="11"/>
  <c r="A9" i="18"/>
  <c r="A8" i="10"/>
  <c r="A8" i="11"/>
</calcChain>
</file>

<file path=xl/sharedStrings.xml><?xml version="1.0" encoding="utf-8"?>
<sst xmlns="http://schemas.openxmlformats.org/spreadsheetml/2006/main" count="2682" uniqueCount="1057">
  <si>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</si>
  <si>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</si>
  <si>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</si>
  <si>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</si>
  <si>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</si>
  <si>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</si>
  <si>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</si>
  <si>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</si>
  <si>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</si>
  <si>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</si>
  <si>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</si>
  <si>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</si>
  <si>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</si>
  <si>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</si>
  <si>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</si>
  <si>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</si>
  <si>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</si>
  <si>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</si>
  <si>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</si>
  <si>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</si>
  <si>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</si>
  <si>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</si>
  <si>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Specify type of Bidder                    [Select from drop down menu]</t>
  </si>
  <si>
    <t>Address of Registered Office</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</si>
  <si>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</si>
  <si>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</si>
  <si>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</si>
  <si>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</si>
  <si>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</si>
  <si>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</si>
  <si>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</si>
  <si>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</si>
  <si>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</si>
  <si>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</si>
  <si>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</si>
  <si>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</si>
  <si>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</si>
  <si>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</si>
  <si>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</si>
  <si>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</si>
  <si>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</si>
  <si>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</si>
  <si>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</si>
  <si>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</si>
  <si>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</si>
  <si>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</si>
  <si>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</si>
  <si>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</si>
  <si>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</si>
  <si>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</si>
  <si>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</si>
  <si>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</si>
  <si>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</si>
  <si>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</si>
  <si>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</si>
  <si>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</si>
  <si>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</si>
  <si>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</si>
  <si>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</si>
  <si>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</si>
  <si>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</si>
  <si>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</si>
  <si>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</si>
  <si>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</si>
  <si>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</si>
  <si>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</si>
  <si>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</si>
  <si>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</si>
  <si>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</si>
  <si>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</si>
  <si>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</si>
  <si>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</si>
  <si>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</si>
  <si>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</si>
  <si>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</si>
  <si>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</si>
  <si>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</si>
  <si>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</si>
  <si>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</si>
  <si>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</si>
  <si>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</si>
  <si>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</si>
  <si>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</si>
  <si>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</si>
  <si>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</si>
  <si>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</si>
  <si>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</si>
  <si>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</si>
  <si>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</si>
  <si>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</si>
  <si>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Details of documentary evidence submitted in support of Qualification Data</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</si>
  <si>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</si>
  <si>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</si>
  <si>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</si>
  <si>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</si>
  <si>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</si>
  <si>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</si>
  <si>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</si>
  <si>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</si>
  <si>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</si>
  <si>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</si>
  <si>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</si>
  <si>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</si>
  <si>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</si>
  <si>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</si>
  <si>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</si>
  <si>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</si>
  <si>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</si>
  <si>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</si>
  <si>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</si>
  <si>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</si>
  <si>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</si>
  <si>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</si>
  <si>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</si>
  <si>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</si>
  <si>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</si>
  <si>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</si>
  <si>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</si>
  <si>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</si>
  <si>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</si>
  <si>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</si>
  <si>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</si>
  <si>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</si>
  <si>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</si>
  <si>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</si>
  <si>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</si>
  <si>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</si>
  <si>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</si>
  <si>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Name of the substation or switchyard</t>
  </si>
  <si>
    <t>Scope of work involved under the Contract</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</si>
  <si>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</si>
  <si>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</si>
  <si>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</si>
  <si>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</si>
  <si>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</si>
  <si>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</si>
  <si>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</si>
  <si>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</si>
  <si>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</si>
  <si>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</si>
  <si>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</si>
  <si>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</si>
  <si>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</si>
  <si>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</si>
  <si>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</si>
  <si>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</si>
  <si>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</si>
  <si>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</si>
  <si>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</si>
  <si>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</si>
  <si>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</si>
  <si>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</si>
  <si>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</si>
  <si>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</si>
  <si>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</si>
  <si>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</si>
  <si>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</si>
  <si>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</si>
  <si>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</si>
  <si>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</si>
  <si>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</si>
  <si>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</si>
  <si>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</si>
  <si>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</si>
  <si>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</si>
  <si>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</si>
  <si>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</si>
  <si>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</si>
  <si>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</si>
  <si>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</si>
  <si>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</si>
  <si>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</si>
  <si>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</si>
  <si>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</si>
  <si>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</si>
  <si>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</si>
  <si>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</si>
  <si>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</si>
  <si>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</si>
  <si>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</si>
  <si>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</si>
  <si>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</si>
  <si>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ATTACHMENT-13</t>
  </si>
  <si>
    <t>Yes</t>
  </si>
  <si>
    <t>3.0</t>
  </si>
  <si>
    <t>Sl No</t>
  </si>
  <si>
    <t>Financial year</t>
  </si>
  <si>
    <t>Average Annual Turnover for best Three Years is</t>
  </si>
  <si>
    <t>Liquid Assets</t>
  </si>
  <si>
    <t xml:space="preserve">Details of evidence of having Liquid assets (LA) </t>
  </si>
  <si>
    <t>Or</t>
  </si>
  <si>
    <t>Details of evidence of access to or availability of credit facilities</t>
  </si>
  <si>
    <t>Attached copies of original documents defining :</t>
  </si>
  <si>
    <t>Attached original &amp; copies of the following documents :</t>
  </si>
  <si>
    <t>Written power of attorney of the signatory of the Bid to commit the bidder.</t>
  </si>
  <si>
    <t>Joint Venture Agreement.</t>
  </si>
  <si>
    <t>Details of documents uploaded in support of the above stated experience</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</si>
  <si>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</si>
  <si>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 xml:space="preserve">Bidders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</si>
  <si>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</si>
  <si>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</si>
  <si>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</si>
  <si>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</si>
  <si>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</si>
  <si>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</si>
  <si>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</si>
  <si>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</si>
  <si>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</si>
  <si>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</si>
  <si>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</si>
  <si>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</si>
  <si>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</si>
  <si>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</si>
  <si>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or of each Partner of a Joint Venture.</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</si>
  <si>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</si>
  <si>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Format-A:</t>
  </si>
  <si>
    <t>The complete annual reports together with Audited statement of accounts of the company for last five years of its own (separate) immediately preceding the date of submission of bid.</t>
  </si>
  <si>
    <t>Note I.</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</si>
  <si>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</si>
  <si>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</si>
  <si>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</si>
  <si>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</si>
  <si>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</si>
  <si>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</si>
  <si>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</si>
  <si>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</si>
  <si>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</si>
  <si>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</si>
  <si>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Date :</t>
  </si>
  <si>
    <t>As per para 1.0, Authorization Letter(s) from the bidder addressed to the Banker(s), authorizing POWERGRID to seek queries about the bidder with the Banker(s) and advising the Banker(s) to reply the same promptly, is/are enclosed as per following details:</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</si>
  <si>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</si>
  <si>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</si>
  <si>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</si>
  <si>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</si>
  <si>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</si>
  <si>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</si>
  <si>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</si>
  <si>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</si>
  <si>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</si>
  <si>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</si>
  <si>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</si>
  <si>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</si>
  <si>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</si>
  <si>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</si>
  <si>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</si>
  <si>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</si>
  <si>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</si>
  <si>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</si>
  <si>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</si>
  <si>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</si>
  <si>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</si>
  <si>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</si>
  <si>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</si>
  <si>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</si>
  <si>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</si>
  <si>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</si>
  <si>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</si>
  <si>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</si>
  <si>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</si>
  <si>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</si>
  <si>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</si>
  <si>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</si>
  <si>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</si>
  <si>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</si>
  <si>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</si>
  <si>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</si>
  <si>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</si>
  <si>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</si>
  <si>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</si>
  <si>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</si>
  <si>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</si>
  <si>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</si>
  <si>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</si>
  <si>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</si>
  <si>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</si>
  <si>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</si>
  <si>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</si>
  <si>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</si>
  <si>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</si>
  <si>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</si>
  <si>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</si>
  <si>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</si>
  <si>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</si>
  <si>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</si>
  <si>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</si>
  <si>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</si>
  <si>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</si>
  <si>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</si>
  <si>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</si>
  <si>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</si>
  <si>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</si>
  <si>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</si>
  <si>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</si>
  <si>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</si>
  <si>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</si>
  <si>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</si>
  <si>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</si>
  <si>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Name of Contract Undertaken</t>
  </si>
  <si>
    <t xml:space="preserve">Contract Reference No. &amp; 
Date of Award
</t>
  </si>
  <si>
    <t>E-mail ID</t>
  </si>
  <si>
    <t>Fax No.</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</si>
  <si>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</si>
  <si>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</si>
  <si>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</si>
  <si>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</si>
  <si>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</si>
  <si>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</si>
  <si>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</si>
  <si>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</si>
  <si>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</si>
  <si>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</si>
  <si>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</si>
  <si>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</si>
  <si>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</si>
  <si>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</si>
  <si>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</si>
  <si>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</si>
  <si>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</si>
  <si>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</si>
  <si>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</si>
  <si>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</si>
  <si>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</si>
  <si>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</si>
  <si>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</si>
  <si>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</si>
  <si>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</si>
  <si>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</si>
  <si>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</si>
  <si>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</si>
  <si>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</si>
  <si>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</si>
  <si>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</si>
  <si>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</si>
  <si>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</si>
  <si>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</si>
  <si>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</si>
  <si>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</si>
  <si>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</si>
  <si>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</si>
  <si>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</si>
  <si>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</si>
  <si>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</si>
  <si>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</si>
  <si>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</si>
  <si>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</si>
  <si>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</si>
  <si>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</si>
  <si>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</si>
  <si>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</si>
  <si>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</si>
  <si>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</si>
  <si>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</si>
  <si>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</si>
  <si>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</si>
  <si>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</si>
  <si>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</si>
  <si>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</si>
  <si>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</si>
  <si>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</si>
  <si>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</si>
  <si>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</si>
  <si>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</si>
  <si>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</si>
  <si>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</si>
  <si>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</si>
  <si>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</si>
  <si>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</si>
  <si>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</si>
  <si>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</si>
  <si>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</si>
  <si>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</si>
  <si>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</si>
  <si>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</si>
  <si>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</si>
  <si>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</si>
  <si>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</si>
  <si>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</si>
  <si>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</si>
  <si>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</si>
  <si>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</si>
  <si>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</si>
  <si>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</si>
  <si>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</si>
  <si>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</si>
  <si>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</si>
  <si>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</si>
  <si>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</si>
  <si>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</si>
  <si>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</si>
  <si>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</si>
  <si>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</si>
  <si>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</si>
  <si>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</si>
  <si>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</si>
  <si>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</si>
  <si>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</si>
  <si>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</si>
  <si>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</si>
  <si>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</si>
  <si>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</si>
  <si>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</si>
  <si>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</si>
  <si>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</si>
  <si>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</si>
  <si>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</si>
  <si>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</si>
  <si>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</si>
  <si>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</si>
  <si>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</si>
  <si>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</si>
  <si>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</si>
  <si>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</si>
  <si>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</si>
  <si>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</si>
  <si>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</si>
  <si>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</si>
  <si>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</si>
  <si>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</si>
  <si>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</si>
  <si>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</si>
  <si>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</si>
  <si>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</si>
  <si>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</si>
  <si>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</si>
  <si>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</si>
  <si>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</si>
  <si>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</si>
  <si>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</si>
  <si>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</si>
  <si>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</si>
  <si>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</si>
  <si>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Joint Venture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</si>
  <si>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</si>
  <si>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</si>
  <si>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</si>
  <si>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</si>
  <si>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</si>
  <si>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</si>
  <si>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</si>
  <si>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</si>
  <si>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</si>
  <si>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</si>
  <si>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</si>
  <si>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</si>
  <si>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</si>
  <si>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</si>
  <si>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</si>
  <si>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</si>
  <si>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</si>
  <si>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</si>
  <si>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</si>
  <si>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</si>
  <si>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</si>
  <si>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</si>
  <si>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</si>
  <si>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</si>
  <si>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</si>
  <si>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</si>
  <si>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</si>
  <si>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</si>
  <si>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</si>
  <si>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</si>
  <si>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</si>
  <si>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</si>
  <si>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</si>
  <si>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</si>
  <si>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</si>
  <si>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</si>
  <si>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</si>
  <si>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Million</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</si>
  <si>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</si>
  <si>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</si>
  <si>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</si>
  <si>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</si>
  <si>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</si>
  <si>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</si>
  <si>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</si>
  <si>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</si>
  <si>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</si>
  <si>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</si>
  <si>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</si>
  <si>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</si>
  <si>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</si>
  <si>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</si>
  <si>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</si>
  <si>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</si>
  <si>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</si>
  <si>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</si>
  <si>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</si>
  <si>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</si>
  <si>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</si>
  <si>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</si>
  <si>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</si>
  <si>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</si>
  <si>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</si>
  <si>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</si>
  <si>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</si>
  <si>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</si>
  <si>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</si>
  <si>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</si>
  <si>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</si>
  <si>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</si>
  <si>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</si>
  <si>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</si>
  <si>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</si>
  <si>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</si>
  <si>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</si>
  <si>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</si>
  <si>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</si>
  <si>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</si>
  <si>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</si>
  <si>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</si>
  <si>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</si>
  <si>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</si>
  <si>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</si>
  <si>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</si>
  <si>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</si>
  <si>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</si>
  <si>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</si>
  <si>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</si>
  <si>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</si>
  <si>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</si>
  <si>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</si>
  <si>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</si>
  <si>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</si>
  <si>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</si>
  <si>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</si>
  <si>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</si>
  <si>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</si>
  <si>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</si>
  <si>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</si>
  <si>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</si>
  <si>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</si>
  <si>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</si>
  <si>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</si>
  <si>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</si>
  <si>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</si>
  <si>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</si>
  <si>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</si>
  <si>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</si>
  <si>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</si>
  <si>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</si>
  <si>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</si>
  <si>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</si>
  <si>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</si>
  <si>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</si>
  <si>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</si>
  <si>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</si>
  <si>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</si>
  <si>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</si>
  <si>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</si>
  <si>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</si>
  <si>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</si>
  <si>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</si>
  <si>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</si>
  <si>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</si>
  <si>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</si>
  <si>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</si>
  <si>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</si>
  <si>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</si>
  <si>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</si>
  <si>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</si>
  <si>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</si>
  <si>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</si>
  <si>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</si>
  <si>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</si>
  <si>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</si>
  <si>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</si>
  <si>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</si>
  <si>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</si>
  <si>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</si>
  <si>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</si>
  <si>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</si>
  <si>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</si>
  <si>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</si>
  <si>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</si>
  <si>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</si>
  <si>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</si>
  <si>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</si>
  <si>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</si>
  <si>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</si>
  <si>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</si>
  <si>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</si>
  <si>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</si>
  <si>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</si>
  <si>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</si>
  <si>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</si>
  <si>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</si>
  <si>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</si>
  <si>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</si>
  <si>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</si>
  <si>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</si>
  <si>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</si>
  <si>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</si>
  <si>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</si>
  <si>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</si>
  <si>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</si>
  <si>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</si>
  <si>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(Tick whichever is/are applicable)</t>
  </si>
  <si>
    <t>Format-B:</t>
  </si>
  <si>
    <t>FINANCIAL REQUIREMENTS :</t>
  </si>
  <si>
    <t>Integrity Pact is annexed herewith this Volume.</t>
  </si>
  <si>
    <t>C</t>
  </si>
  <si>
    <t>No. of Circuit Breaker bays under the contract</t>
  </si>
  <si>
    <t>No. of years, the above AIS/GIS Subatation(s) are in operation as on the originally scheduled  date of bid opening.</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</si>
  <si>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</si>
  <si>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</si>
  <si>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</si>
  <si>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</si>
  <si>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</si>
  <si>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For  Bidders to qualify for more than one package, their financial position shall not be less than the sum of the requirement for the packages they propose to qualify for ( strike through if only one package)</t>
  </si>
  <si>
    <t>A.</t>
  </si>
  <si>
    <t>NET WORTH</t>
  </si>
  <si>
    <t>2011-2012</t>
  </si>
  <si>
    <t>ATTACHMENT-10</t>
  </si>
  <si>
    <t>Format-C:</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</si>
  <si>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</si>
  <si>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</si>
  <si>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</si>
  <si>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</si>
  <si>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</si>
  <si>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</si>
  <si>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</si>
  <si>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</si>
  <si>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</si>
  <si>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</si>
  <si>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</si>
  <si>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</si>
  <si>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</si>
  <si>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</si>
  <si>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</si>
  <si>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</si>
  <si>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</si>
  <si>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</si>
  <si>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</si>
  <si>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</si>
  <si>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</si>
  <si>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</si>
  <si>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</si>
  <si>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</si>
  <si>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</si>
  <si>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</si>
  <si>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</si>
  <si>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</si>
  <si>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</si>
  <si>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Safety Pact</t>
  </si>
  <si>
    <t>Attachment 21:</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</si>
  <si>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</si>
  <si>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</si>
  <si>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</si>
  <si>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</si>
  <si>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</si>
  <si>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POWERGRID values full compliance with all relevant laws and regulations and the principles of Safety, Health&amp; Environment in its relations with its Bidders/ Contractors</t>
  </si>
  <si>
    <t xml:space="preserve">In order to achieve these goals, POWERGRID and the above named Bidder / Contractor enter into this agreement called “Safety Pact” which will form part of the Bid.
It is hereby agreed by and between the parties as under:
</t>
  </si>
  <si>
    <t>Section I – Commitments of POWERGRID:</t>
  </si>
  <si>
    <t>POWERGRID commits itself to take all measures necessary to prevent accidents duringConstruction and Operation of the Transmission Assets and to observe the following:</t>
  </si>
  <si>
    <t xml:space="preserve">POWERGRID recognizes and accepts its statutory responsibilities for ensuring construction, operation and maintenance of equipments and for the provision of safe methods of work and safe working conditions. </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</si>
  <si>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</si>
  <si>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</si>
  <si>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</si>
  <si>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</si>
  <si>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</si>
  <si>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</si>
  <si>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</si>
  <si>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</si>
  <si>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</si>
  <si>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conduct necessary awareness and training programmes to its Employees to augment the various safety requirements to be followed during Construction and Operation &amp; Maintenance of the Transmission Assets from time to time</t>
  </si>
  <si>
    <t>The Bidder / Contractor commits himself to take all measures necessary to prevent / minimise accidents at their construction / erection sites and to observe the following:</t>
  </si>
  <si>
    <t xml:space="preserve">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 </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</si>
  <si>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</si>
  <si>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</si>
  <si>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</si>
  <si>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</si>
  <si>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</si>
  <si>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</si>
  <si>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</si>
  <si>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</si>
  <si>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</si>
  <si>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</si>
  <si>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</si>
  <si>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</si>
  <si>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</si>
  <si>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</si>
  <si>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</si>
  <si>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</si>
  <si>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</si>
  <si>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</si>
  <si>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</si>
  <si>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</si>
  <si>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daily before starting the work thattheir site Supervising Personnel / Safety Officer briefs the workers about the work for the day and the safety measures / precautions required to be taken by them.</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</si>
  <si>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</si>
  <si>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</si>
  <si>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</si>
  <si>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</si>
  <si>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</si>
  <si>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conduct periodical Training to their Employees as well as to that of theirSub-contractors for safety awareness during construction works being executed by them.</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</si>
  <si>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</si>
  <si>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</si>
  <si>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</si>
  <si>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</si>
  <si>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</si>
  <si>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</si>
  <si>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</si>
  <si>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</si>
  <si>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Scope of work involved under the Contract as per IEC</t>
  </si>
  <si>
    <t>2015-2016</t>
  </si>
  <si>
    <t>{In support of its ‘Financial Position’, in line with the above, the Bidder (in case of bidding by single firm ) or each of the Partners of a Joint Venture (in case of bidding by a Joint Venture) or Company/Constituents must provide the relevant information in support of the same, along with documentary evidence, in the following format}</t>
  </si>
  <si>
    <t>Format in support of meeting the requirement of para 1.2 Annexure-A to BDS, Section-III, Volume-I of the Bidding Documents)</t>
  </si>
  <si>
    <t>Format in support of meeting the requirement of para 1.2 (as applicable) Annexure-A to BDS, Section-III, Volume-I of the Bidding Documents)</t>
  </si>
  <si>
    <t>Attachments  3(QR),  4, 4(A), 5, 5(A), 6, 9, 10, 11, 12, 13, 14, 15, 16, 17, 18 &amp; 19 and Bid Form for 1st Envelope are included here.</t>
  </si>
  <si>
    <t>2016-2017</t>
  </si>
  <si>
    <t>No</t>
  </si>
  <si>
    <t>Details of Provident Fund Code Number of the Bidder</t>
  </si>
  <si>
    <t xml:space="preserve">Safety Pact </t>
  </si>
  <si>
    <t>Details of GIS supplied by them</t>
  </si>
  <si>
    <t>if Type tested details of Type test Report</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</si>
  <si>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</si>
  <si>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</si>
  <si>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</si>
  <si>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</si>
  <si>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</si>
  <si>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</si>
  <si>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</si>
  <si>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</si>
  <si>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</si>
  <si>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</si>
  <si>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</si>
  <si>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</si>
  <si>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</si>
  <si>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</si>
  <si>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</si>
  <si>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</si>
  <si>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ATTACHMENTS</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</si>
  <si>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</si>
  <si>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</si>
  <si>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</si>
  <si>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</si>
  <si>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</si>
  <si>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</si>
  <si>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</si>
  <si>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</si>
  <si>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</si>
  <si>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</si>
  <si>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</si>
  <si>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t>Enter the Name of Registration Authority</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</si>
  <si>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</si>
  <si>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</si>
  <si>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</si>
  <si>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</si>
  <si>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</si>
  <si>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</si>
  <si>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</si>
  <si>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</si>
  <si>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Route-1</t>
  </si>
  <si>
    <t>Route-2</t>
  </si>
  <si>
    <t>Route-3</t>
  </si>
  <si>
    <t xml:space="preserve">Whether bidder want to propose its above subsidiary/ Group Company/ Joint Venture Company as its associate for executing On-Shore Supply Contract </t>
  </si>
  <si>
    <t>Name of the Collaborator (refer para 1.2), if applicable :</t>
  </si>
  <si>
    <t>Format-E:</t>
  </si>
  <si>
    <t>Format in support of meeting the requirement of para 1.3 Annexure-A to BDS, Section-III, Volume-I of the Bidding Documents)</t>
  </si>
  <si>
    <t>If Yes, indicate the Name of Parent/ Principal Company(s)</t>
  </si>
  <si>
    <t>Format in support of meeting the requirement of para 1.3 (as applicable) Annexure-A to BDS, Section-III, Volume-I of the Bidding Documents)</t>
  </si>
  <si>
    <t>Name of the Parent Company/ Principal (refer para 1.3), if applicable:</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</si>
  <si>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</si>
  <si>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</si>
  <si>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</si>
  <si>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Individual Firm (Route-1)</t>
  </si>
  <si>
    <t>Individual Firm (Route-2)</t>
  </si>
  <si>
    <t>Individual Firm (Route-3)</t>
  </si>
  <si>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</si>
  <si>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</si>
  <si>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r>
      <t>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man Old Style"/>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</si>
  <si>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man Old Style"/>
        <family val="1"/>
      </rPr>
      <t xml:space="preserve"> [Reference ITB clause 9.3(q)(ii)]</t>
    </r>
  </si>
  <si>
    <r>
      <t>Details of litigation history resulting from Contracts completed or under execution by the bidder over the last five years. A consistent history of awards invlolving litigation against the Bidder or any patner of JV may result in rejection of Bid.</t>
    </r>
    <r>
      <rPr>
        <sz val="12"/>
        <rFont val="Bookman Old Style"/>
        <family val="1"/>
      </rPr>
      <t xml:space="preserve"> [(Refer ITB Clause 9.3 (q)(ii))]</t>
    </r>
  </si>
  <si>
    <t>For further details bidders may please refer ITB Clause 9.3 (s).</t>
  </si>
  <si>
    <t>For further details bidders may please refer ITB Clause 9.3 (o).</t>
  </si>
  <si>
    <t>We meet the eligibility requirements and have no conflict of interest in accordance with ITB Clause 2</t>
  </si>
  <si>
    <t>(Price Adjustment Data)</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</si>
  <si>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</si>
  <si>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</si>
  <si>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We confirm that the equipment offered shall have minimum (or a maximum, as the case may be) performance specified in technical specification. We further guarantee the performance/efficiency of the equipments in response to the technical specification.</t>
  </si>
  <si>
    <t>2018-2019</t>
  </si>
  <si>
    <t>Details regarding previous transgressions of Integrity Pact
           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</si>
  <si>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</si>
  <si>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Details of Transgression of Integrity Pact  by the bidder</t>
  </si>
  <si>
    <t>Name of the Clients</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</si>
  <si>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</si>
  <si>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</si>
  <si>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</si>
  <si>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</si>
  <si>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</si>
  <si>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</si>
  <si>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</si>
  <si>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</si>
  <si>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</si>
  <si>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</si>
  <si>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</si>
  <si>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</si>
  <si>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</si>
  <si>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</si>
  <si>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</si>
  <si>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</si>
  <si>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</si>
  <si>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</si>
  <si>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</si>
  <si>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</si>
  <si>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</si>
  <si>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</si>
  <si>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</si>
  <si>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</si>
  <si>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</si>
  <si>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</si>
  <si>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</si>
  <si>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</si>
  <si>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</si>
  <si>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</si>
  <si>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</si>
  <si>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Name of Materials/Labour</t>
  </si>
  <si>
    <t>Value of co-efficient</t>
  </si>
  <si>
    <t>Name of the published index</t>
  </si>
  <si>
    <t>I.</t>
  </si>
  <si>
    <t>Raw Material</t>
  </si>
  <si>
    <t>i)</t>
  </si>
  <si>
    <t>a=</t>
  </si>
  <si>
    <t>IEEMA</t>
  </si>
  <si>
    <t>ii)</t>
  </si>
  <si>
    <t>b=</t>
  </si>
  <si>
    <t>iii)</t>
  </si>
  <si>
    <t>c=</t>
  </si>
  <si>
    <t>iv)</t>
  </si>
  <si>
    <t>d=</t>
  </si>
  <si>
    <t>Labour I=</t>
  </si>
  <si>
    <t>The sum of the value of coefficients for raw materials: a+b+c+d=0.55 to 0.65 and sum of all the coefficients including labour shall be a+b+c+d+l=0.85.</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</si>
  <si>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</si>
  <si>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</si>
  <si>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</si>
  <si>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</si>
  <si>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</si>
  <si>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</si>
  <si>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</si>
  <si>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</si>
  <si>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</si>
  <si>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</si>
  <si>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</si>
  <si>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</si>
  <si>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</si>
  <si>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</si>
  <si>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</si>
  <si>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</si>
  <si>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</si>
  <si>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</si>
  <si>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</si>
  <si>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</si>
  <si>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</si>
  <si>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</si>
  <si>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</si>
  <si>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</si>
  <si>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</si>
  <si>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</si>
  <si>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</si>
  <si>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</si>
  <si>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</si>
  <si>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</si>
  <si>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</si>
  <si>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</si>
  <si>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</si>
  <si>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</si>
  <si>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</si>
  <si>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</si>
  <si>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</si>
  <si>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</si>
  <si>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</si>
  <si>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</si>
  <si>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</si>
  <si>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</si>
  <si>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</si>
  <si>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</si>
  <si>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</si>
  <si>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</si>
  <si>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</si>
  <si>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</si>
  <si>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</si>
  <si>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</si>
  <si>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</si>
  <si>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</si>
  <si>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</si>
  <si>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</si>
  <si>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</si>
  <si>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</si>
  <si>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</si>
  <si>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</si>
  <si>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</si>
  <si>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</si>
  <si>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</si>
  <si>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</si>
  <si>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</si>
  <si>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No. of years, the above Gas Insulated Switchgear (GIS)/ Hybrid GIS /MTS  CB bays are in operation as on the originally scheduled  date of bid opening.</t>
  </si>
  <si>
    <t>B.</t>
  </si>
  <si>
    <t xml:space="preserve"> I=</t>
  </si>
  <si>
    <t xml:space="preserve">Labour </t>
  </si>
  <si>
    <t>(Details of Alternative Bid)</t>
  </si>
  <si>
    <t>(z)</t>
  </si>
  <si>
    <t>(aa)</t>
  </si>
  <si>
    <t>Confirmation in regard to Design and Type Test (to be furnished in case bidder is proposing to qualify through Note-4 under Route-1 of QR)</t>
  </si>
  <si>
    <t>Attachment 25:</t>
  </si>
  <si>
    <t>Attachment 26:</t>
  </si>
  <si>
    <t>Attachment 27:</t>
  </si>
  <si>
    <t>Attachment 28:</t>
  </si>
  <si>
    <t>Declaration by the Bidder regarding events encountered pursuant to ITB Clause 2.1</t>
  </si>
  <si>
    <r>
      <t xml:space="preserve">The Bidder / Contractor accepts the provisions regarding safety, including payment of </t>
    </r>
    <r>
      <rPr>
        <b/>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Planand the Safety Pact, and confirm to abide by the same.</t>
    </r>
  </si>
  <si>
    <t>l=</t>
  </si>
  <si>
    <t>Individual Firm (Route-4)</t>
  </si>
  <si>
    <t>Route-4</t>
  </si>
  <si>
    <t>Format in support of meeting the requirement of para 1.4(Route-4) (as applicable) Annexure-A to BDS, Section-III, Volume-I of the Bidding Documents)</t>
  </si>
  <si>
    <t xml:space="preserve">Bidder’s Name  : </t>
  </si>
  <si>
    <t xml:space="preserve">Contract Reference No. &amp; Date of Award
</t>
  </si>
  <si>
    <t>Name and Address of the Employer/Utility for whom the Contract was executed by the firm</t>
  </si>
  <si>
    <t>No. of GIS Circuit Breaker equipped bays under the above contract</t>
  </si>
  <si>
    <t>No. of years, the above Substation have been in operation as on the originally scheduled date of bid opening.</t>
  </si>
  <si>
    <t xml:space="preserve">Details of documents uploaded in support of the above stated experience 
</t>
  </si>
  <si>
    <t xml:space="preserve">Certification by the Bidder as per DoE Order in line with ITB Clause 2.1 (In case of a Joint Venture bid, the declaration shall be given by all partners of the Joint Venture) </t>
  </si>
  <si>
    <r>
      <t xml:space="preserve">Affidavit of Self certification regarding Minimum Local Content in line with </t>
    </r>
    <r>
      <rPr>
        <b/>
        <sz val="12"/>
        <rFont val="Bookman Old Style"/>
        <family val="1"/>
      </rPr>
      <t>PPP-MII Order and MoP Order</t>
    </r>
    <r>
      <rPr>
        <sz val="12"/>
        <rFont val="Bookman Old Style"/>
        <family val="1"/>
      </rPr>
      <t xml:space="preserve">, if applicable </t>
    </r>
  </si>
  <si>
    <r>
      <t xml:space="preserve">Certificate from statutory auditor or cost auditor of the company (in the case of companies) or from a practicing cost accountant or practicing chartered accountant (in respect of suppliers other than companies) giving the percentage of Local Content, in line with </t>
    </r>
    <r>
      <rPr>
        <b/>
        <sz val="12"/>
        <rFont val="Bookman Old Style"/>
        <family val="1"/>
      </rPr>
      <t>PPP-MII Order and MoP Order</t>
    </r>
    <r>
      <rPr>
        <sz val="12"/>
        <rFont val="Bookman Old Style"/>
        <family val="1"/>
      </rPr>
      <t>, if applicable</t>
    </r>
  </si>
  <si>
    <t>Equipments &amp; Materials produced in [Name of countries]</t>
  </si>
  <si>
    <t>Company incorporated &amp; registered in 
[Name of countries]</t>
  </si>
  <si>
    <t>2019-2020</t>
  </si>
  <si>
    <t>Attachment 29:</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</si>
  <si>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</si>
  <si>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</si>
  <si>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</si>
  <si>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Attachment 1 Bid Security : Not Applicable</t>
  </si>
  <si>
    <t xml:space="preserve">Indian field labour index – namely All-India Average Consumer Price Index Numbers for Industrial Workers (monthly) (Base 2016=100), as published by Labour Bureau, Shimla, Government of India (http://labourbureaunew.gov.in)
</t>
  </si>
  <si>
    <t>Attachment 24: Confirmation in regard to Design and Type Test (to be furnished in case bidder is proposing to qualify through Note-4 under Route-1 of QR)</t>
  </si>
  <si>
    <t>Compliance to the process related to the e-RA Terms &amp; Conditions and the Business Rules governing the e-RA</t>
  </si>
  <si>
    <t>(bb)</t>
  </si>
  <si>
    <t>(cc)</t>
  </si>
  <si>
    <t>(dd)</t>
  </si>
  <si>
    <t>2020-2021</t>
  </si>
  <si>
    <t>Format for the Bidder/Collaborator/ Parent/Principal/Partner of JV in case of Joint Venture/Indian GIS Mnaufacturer in support of meeting the requirement of para 1.1, Annexure-A to BDS, Section-III, Volume-I of the Bidding Documents)</t>
  </si>
  <si>
    <t>Format-B (Route-2):</t>
  </si>
  <si>
    <t>Format-C: (Route-3)</t>
  </si>
  <si>
    <t xml:space="preserve">Name  of Bidder/Collaborator/ Parent/Principal/Partner of a JV/Indian GIS Manufacturer </t>
  </si>
  <si>
    <t>Name and Address of the Employer/Utility for whom the Contract was executed by the firm/Partner of a JV</t>
  </si>
  <si>
    <t>NOTE: type test reports of Collaborator/ Parent Company/ Subsidiary Company/ Group Company shall also be acceptable, for which a confirmation shall be furnished along with the bid as per format attached in the bidding documents (Attachment-29 in Volume-III)</t>
  </si>
  <si>
    <t>of Gas Insulated Switchgear (GIS) circuit breaker bays.</t>
  </si>
  <si>
    <t>In case of foreign entity, whether bidder have established/ commence the establishment of facility as Indian Subsidiary/ Group Company/ Joint Venture Company for manufacturing &amp; testing of 765kV or above voltage level GIS in India (as per Companies Act 1956 or 2013 of India)</t>
  </si>
  <si>
    <t>Foreign Bidder can offer to supply more than one 765kV GIS circuit breaker bay* from India provided his Subsidiary or Group Company or a Joint Venture Company (JVC) must have manufactured at least one (1) number 765kV or above voltage level GIS Circuit Breaker bay* and this bay either should have been supplied or should have been type tested ( as per IEC or equivalent standard) as on the originally scheduled   date of bid opening as mentioned above</t>
  </si>
  <si>
    <t>Format for the Indian Associate executing the On-Shore Supply and On-Shore Services Contract for a Foreign Entity submitting its bid as an Individual Firm or in a Joint Venture without any Indian Entity as a Partner, in support of meeting the requirement of para 1.1.1(i) of Annexure-A to BDS, Section-III, Volume-I of the Bidding Documents)</t>
  </si>
  <si>
    <t>Name of the Indian Associate  executing the On-Shore Supply and On-Shore Services Contract</t>
  </si>
  <si>
    <t xml:space="preserve"> Name and Address of the Employer/Utility for whom the Contract was executed by the Bidder</t>
  </si>
  <si>
    <t>No. of GIS/AIS Circuit Breaker equipped bays under the contract</t>
  </si>
  <si>
    <t>No. of years, the above CB bays are in operation as on the originally scheduled date of bid opening.</t>
  </si>
  <si>
    <t xml:space="preserve">Name of the Collaborator
</t>
  </si>
  <si>
    <t xml:space="preserve"> Name and Address of the Employer/Utility for whom the Contract was executed by the firm/Partner of a JV</t>
  </si>
  <si>
    <t xml:space="preserve">Scope of work involved under the Contract  </t>
  </si>
  <si>
    <r>
      <t xml:space="preserve">Whether legally enforceable undertaking jointly by Bidder/Manufacturer and the Collaborator(s) (as per enclosed format in Section-VI: Sample Forms and Procedures of bidding document) is furnished along with the bid. </t>
    </r>
    <r>
      <rPr>
        <i/>
        <sz val="12"/>
        <rFont val="Book Antiqua"/>
        <family val="1"/>
      </rPr>
      <t>(Applicable for the Bidder/Manufacturer(s) wish/proposes to qualify through  Route-2 of Annexure-A(BDS))</t>
    </r>
  </si>
  <si>
    <r>
      <t xml:space="preserve">Confirmation letter from the Collaborator(s) along with the bid stating that Collaborator(s) shall furnish performance guarantee, in addition to contract performance guarantee to be submitted by the bidder, for an amount of 3% of the cost of equipment(s) to be manufactured and supplied from the works in India. </t>
    </r>
    <r>
      <rPr>
        <i/>
        <sz val="11"/>
        <rFont val="Book Antiqua"/>
        <family val="1"/>
      </rPr>
      <t>(Applicable for the Bidder/Manufacturer wish/proposes to qualify through  Route-2 of Annexure-A(BDS))</t>
    </r>
  </si>
  <si>
    <t xml:space="preserve">Name of the Bidder established as Subsidiary/JVC/Group company by its parent/principal Company
</t>
  </si>
  <si>
    <t>Name of the parent/principal Company</t>
  </si>
  <si>
    <t>Details of Gas Insulated Switchgear (GIS) Circuit Breaker Bays supplied by them</t>
  </si>
  <si>
    <r>
      <t xml:space="preserve">Whether legally enforceable undertaking jointly by Bidder/Manufacturer and the Parent/Principal Company (as per enclosed format in Section-VI: Sample Forms and Procedures of bidding document) is furnished along with the bid. </t>
    </r>
    <r>
      <rPr>
        <i/>
        <sz val="12"/>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</si>
  <si>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t>
    </r>
    <r>
      <rPr>
        <i/>
        <sz val="12"/>
        <rFont val="Book Antiqua"/>
        <family val="1"/>
      </rPr>
      <t>(Applicable for the Bidder/Manufacturer wish/proposes to qualify through  Route-3 of Annexure-A(BDS))</t>
    </r>
  </si>
  <si>
    <r>
      <t xml:space="preserve">Whether  confirmation letter from the parent/principal company stating that the parent/principal company shall furnish performance guarantee for an amount of 10% of the ex-works cost of such equipment(s) has been enclosed with bid?
</t>
    </r>
    <r>
      <rPr>
        <b/>
        <i/>
        <sz val="12"/>
        <rFont val="Bookman Old Style"/>
        <family val="1"/>
      </rPr>
      <t>(in line with para 1.3(b)(ii) of Annexure-A (BDS)</t>
    </r>
  </si>
  <si>
    <t>Format-D: (Route-4)</t>
  </si>
  <si>
    <t>Scope of work involved under the Contract (Tick whichever is/are applicable)</t>
  </si>
  <si>
    <t>No. of years, the above GIS Circuit Breaker equipped bays have been in operation as on the originally scheduled date of bid opening.</t>
  </si>
  <si>
    <t>Name of the Proposed Indian GIS Manufacturer (as per the Route-4 of Annexure-A(BDS)</t>
  </si>
  <si>
    <r>
      <t xml:space="preserve">Whether above Indian GIS Manufacturer meets the requirement mentioned at Route-1 or Route-2 or Route-3 above. 
</t>
    </r>
    <r>
      <rPr>
        <b/>
        <i/>
        <sz val="12"/>
        <rFont val="Book Antiqua"/>
        <family val="1"/>
      </rPr>
      <t>(If Yes, Please mentioned the details in the Format-A/Format-B/Format-C above)</t>
    </r>
  </si>
  <si>
    <t>Whether Undertaking (Jointly with the GIS Manufacturer) (as per enclosed format in Section-VI, Vol-I of bidding document) for above is enclosed with the bid</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</si>
  <si>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</si>
  <si>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 xml:space="preserve">b) </t>
  </si>
  <si>
    <t>^Note- “Annual gross revenue from operations/gross operating income as incorporated in the profit &amp; loss account excluding other operative income / other income”.</t>
  </si>
  <si>
    <t>Networth
(in Rs. Millions)</t>
  </si>
  <si>
    <t>Do you have audited results for FY 2020-21</t>
  </si>
  <si>
    <t>Turnover
(in Rs. Millions)</t>
  </si>
  <si>
    <t>Do you have audited results for FY 2016-17</t>
  </si>
  <si>
    <t>LA (in Rs. Million)</t>
  </si>
  <si>
    <r>
      <t xml:space="preserve">Joint Venture (JV) Firms </t>
    </r>
    <r>
      <rPr>
        <b/>
        <i/>
        <sz val="12"/>
        <rFont val="Book Antiqua"/>
        <family val="1"/>
      </rPr>
      <t>{Reference para 3.0 of Annexure-A (BDS)}</t>
    </r>
  </si>
  <si>
    <t xml:space="preserve">Format-E: </t>
  </si>
  <si>
    <t>Format in support of meeting the requirement of para 3.0(b)(ii) of Annexure-A to BDS, Section-III, Volume-I of the Bidding Documents)</t>
  </si>
  <si>
    <t>Name of the Partner of JV</t>
  </si>
  <si>
    <t>No. of years, the above AIS/GIS Circuit Breaker equipped bays have been in operation as on the originally scheduled date of bid opening.</t>
  </si>
  <si>
    <t>Net Worth for last 3 financial years should be positive.</t>
  </si>
  <si>
    <r>
      <t xml:space="preserve">Whether Collaborator(s) meets the technical experience criteria stipulated at 2.1 above, and the details of which is mentioned at Format-A above.
</t>
    </r>
    <r>
      <rPr>
        <i/>
        <sz val="12"/>
        <rFont val="Book Antiqua"/>
        <family val="1"/>
      </rPr>
      <t>(Applicable for the Bidder/Manufacturer(s) wish/proposes to qualify through  Route-2 of Annexure-A(BDS))</t>
    </r>
  </si>
  <si>
    <r>
      <t xml:space="preserve">Whether Parent/Principal Company meets the technical experience criteria stipulated at 2.1 above, and the details of which is mentioned at Format-A above.
</t>
    </r>
    <r>
      <rPr>
        <i/>
        <sz val="12"/>
        <rFont val="Book Antiqua"/>
        <family val="1"/>
      </rPr>
      <t>(Applicable for the Bidder/Manufacturer(s) wish/proposes to qualify through  Route-3 of Annexure-A(BDS))</t>
    </r>
  </si>
  <si>
    <t>Date of Commissioning</t>
  </si>
  <si>
    <t xml:space="preserve">Date of Supply </t>
  </si>
  <si>
    <t>Date of Type Testing</t>
  </si>
  <si>
    <r>
      <t xml:space="preserve">Name of the </t>
    </r>
    <r>
      <rPr>
        <b/>
        <sz val="12"/>
        <rFont val="Book Antiqua"/>
        <family val="1"/>
      </rPr>
      <t>New substation or switchyard</t>
    </r>
  </si>
  <si>
    <t xml:space="preserve">The Bidder, who has established manufacturing &amp; testing facility in India for 345kV or above voltage level GIS but not meeting the requirement stipulated in para 1.1 above, shall also be considered provided that-
 a)   The Bidder must have manufactured, at least one (1) no. 345kV or above voltage class GIS circuit breaker bays@ based on technological support of the collaborator(s), provided that the collaborator(s) meets the requirement stipulated in para 1.1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Collaborator(s) to guarantee quality, timely supply, performance and warranty obligations as specified for the equipment(s).
ii.  A confirmation letter from the Collaborator(s) stating that the Collaborator(s)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</si>
  <si>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Note :-
1.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In case bidder is a holding company, the technical experience referred to in Route-1, 2, 3 &amp; 4 above as the case may be shall be of that holding company only (i.e. excluding its subsidiary/group companies). In case bidder is a subsidiary of a holding company, the technical experience referred to in Route-1, 2, 3 &amp; 4 above as the case may be shall be of that subsidiary company only (i.e. excluding its holding company).
4. In case bidder is qualifying through Route-1, type test reports of Collaborator/ Parent Company/Subsidiary Company/ Group Company shall also be acceptable, for which a confirmation shall be furnished along with the bid as per format attached in the bidding documents.
</t>
  </si>
  <si>
    <t>Voltage Level of GIS Substation commissioned under the Contract
(Indicate  345kV or above class only)</t>
  </si>
  <si>
    <t>Whether bidder have established manufacturing and testing facilities in India for 345kV or above voltage level Gas Insulated Switchgear (GIS)</t>
  </si>
  <si>
    <t xml:space="preserve">Whether 345kV or above voltage level Gas Insulated Switchgear (GIS) Circuit Breaker bay manufactured by bidder based on technological support of the collaborator have been supplied or Type tested
</t>
  </si>
  <si>
    <t>No. of 345kV Gas Insulated Switchgear (GIS) Circuit Breaker bays manufactured under the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</si>
  <si>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Whether 345kV or above voltage level Gas Insulated Switchgear (GIS) Circuit breaker bays, as mentioned above, has been manufactured based on technological support of the Collaborator under the Contract.</t>
  </si>
  <si>
    <t>Whether valid collaboration agreement for technology transfer / license to design, manufacture, test and supply 345kV or above voltage level GIS equipment in India furnished along with the bid. (Applicable for the Bidder/Manufacturer(s) wish/proposes to qualify through  Route-2 of Annexure-A(BDS))</t>
  </si>
  <si>
    <t xml:space="preserve">Whether 345kV or above voltage level Gas Insulated Switchgear (GIS) Circuit Breaker bay manufactured by bidder have been supplied or Type tested based on Technological support of their Parent/ Principal Company
</t>
  </si>
  <si>
    <t>Whether 345kV or above voltage level Gas Insulated Switchgear (GIS) Circuit breaker bays, as mentioned above, has been manufactured based on technological support of the Parent/Principal Company under the Contract.</t>
  </si>
  <si>
    <r>
      <t xml:space="preserve">Voltage Level of </t>
    </r>
    <r>
      <rPr>
        <b/>
        <sz val="12"/>
        <rFont val="Book Antiqua"/>
        <family val="1"/>
      </rPr>
      <t>new GIS Substation or switchyard</t>
    </r>
    <r>
      <rPr>
        <sz val="12"/>
        <rFont val="Book Antiqua"/>
        <family val="1"/>
      </rPr>
      <t xml:space="preserve"> commissioned under the Contract
(Indicate  345kV or above class only)</t>
    </r>
  </si>
  <si>
    <t>No. of GIS Circuit Breaker equipped bays under the above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</si>
  <si>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r>
      <rPr>
        <b/>
        <i/>
        <sz val="12"/>
        <rFont val="Book Antiqua"/>
        <family val="1"/>
      </rPr>
      <t>JOINT VENTURE BIDS:</t>
    </r>
    <r>
      <rPr>
        <i/>
        <sz val="12"/>
        <rFont val="Book Antiqua"/>
        <family val="1"/>
      </rPr>
      <t xml:space="preserve">
a)  In case a bid is submitted by a Joint Venture (JV) of two or more firms as partners, all the partners of Joint Venture shall meet collectively the complete requirements stipulated at para 2.0 and 3.0 (b) &amp; (c) above. Further, the partner(s) of JV must also meet the following minimum criteria:
i.   All the partners of the JV shall meet individually the Financial Position criteria given at 3.0 (a) above.
ii.  The Lead Partner shall meet, not less than 40% of the minimum Financial Position criteria given at para 3.0 (b) &amp; (c)
iii.  Each of the other partner(s) individually shall meet not less than 25% of the minimum Financial Position criteria given at para 3.0 (b) &amp; (c) above
The figure of average annual turnover and liquid assets/credit facilities for each of the partners of the JV shall be added together to determine the JV’s compliance with the minimum qualifying criteria set out in Para 3.0 (b) &amp; (c) above.
b) However,  for a JV to be qualified, the partners of JV must also meet the following minimum criteria:
i.   One of the partner(s) of JV must meet the Technical Experience criteria and the requirements stipulated under Route-1 or Route-2 or Route-3 as per para 2.0 above
ii.  The remaining partner(s) of JV must have erected, tested and commissioned at least two (2) nos. GIS/AIS Circuit Breaker equipped bays@ of 345KV 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r>
  </si>
  <si>
    <t>Voltage Level of AIS/GIS Substation commissioned under the Contract
(Indicate  345kV or above class only)</t>
  </si>
  <si>
    <t>No. of AIS/GIS Circuit Breaker equipped bays under the above contract
(Indicate nos. of AIS/Gas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t>
  </si>
  <si>
    <t>(Indicate nos. of Circuit Breaker equipped bays of 345 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</si>
  <si>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Name of Contract Undertaken for manufacturing 345kV or above voltage level Gas Insulated Switchgear (GIS) Circuit Breaker bays</t>
  </si>
  <si>
    <t>Name of the 345kV Gas Insulated Switchgear (GIS)/ Hybrid GIS /MTS Equipment Manufacturer (refer para 1.2), if applicable :</t>
  </si>
  <si>
    <t>(Indicate nos. of Gas Insulated Switchgear (GIS)/ Hybrid GIS /MTS Circuit Breaker bays of 345kV or above)</t>
  </si>
  <si>
    <t>Whether valid collaboration agreement for technology transfer / license to design, manufacture, test and supply 345kV or above voltage level GIS equipment in India furnished along with the bid. (Applicable for the Bidder/Manufacturer(s) wish/proposes to qualify through  Route-3 of Annexure-A(BDS))</t>
  </si>
  <si>
    <t>Whether 345kV or above voltage level Gas Insulated Switchgear (GIS)/ Hybrid GIS /MTS Circuit breaker bays, as mentioned above, has been manufactured based on technological support of the Parent/ Principal Company under the Contract.</t>
  </si>
  <si>
    <t>Scope of work involved under the Contract for the above 345kV Gas Insulated Switchgear (GIS)/ Hybrid GIS /MTS  bay as per IEC as on the originally scheduled date of bid opening</t>
  </si>
  <si>
    <t>(Indicate nos. of Circuit Breaker bays of 345kV or above)</t>
  </si>
  <si>
    <t>Whether Joint Deed of Undertaking executed between The Bidder and 345kV Gas Insulated Switchgear (GIS)/ Hybrid GIS /MTS  Equipment Manufaturer has been enclosed with bid ? (in line with para 1.3 (b)(i) of Annexure-A (BDS)</t>
  </si>
  <si>
    <t>Name of the 345kV Gas Insulated Switchgear (GIS)/ Hybrid GIS /MTS  Equipment Manufacturer (refer para 1.3), if applicable :</t>
  </si>
  <si>
    <t>Whether valid collaboration agreement for technology transfer / license to design, manufacture, test and supply 345kV Gas Insulated Switchgear (GIS)/ Hybrid GIS /MTS equipment in India has been enclosed with bid ?
(in line with para 1.3(b)(iii) of Annexure-A (BDS)</t>
  </si>
  <si>
    <t>(Indicate nos. of GIS Circuit Breaker equipped bays of 345kV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</si>
  <si>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 xml:space="preserve">The Bidder, who has established manufacturing &amp; testing facility in India for 345kV or above voltage level GIS as Subsidiary/JVC/Group company by its parent/principal but not meeting the requirement stipulated in para 2.1 above, shall also be considered provided that-
a)   The Bidder must have manufactured, at least one (1) no. 345kV or above voltage class GIS circuit breaker bays@ based on technological support of the parent/principal, provided that the parent/principal meets the requirement stipulated in para 2.1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parent/principal company) to guarantee quality, timely supply, performance and warranty obligations as specified for the equipment(s).
ii. A confirmation letter from the parent/principal company stating that the parent/principal company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</si>
  <si>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In case, the bidder is not a GIS manufacturer, he shall also be considered provided:
i.	The bidder must have erected and commissioned at least two (02) nos. GIS circuit breaker bays of 345kV or above voltage class in one (01) new GIS substation or switchyard during last seven (07) years and these bays must be in satisfactory operation# for at least two (02) years as on the originally scheduled date of bid opening mentioned above.
ii.	The GIS must be offered from Indian manufacturer, who meets the requirement mentioned at Route-1 or Route-2 or Route-3 above.
iii.	A legally enforceable undertaking (jointly with the GIS Manufacturer) (as per enclosed format in Section-VI, Volume-I of bidding document) to guarantee quality, timely supply, performance and warranty obligations as specified for the equipment(s) is submitted along with the bid stating that GIS Manufacturer shall furnish performance guarantee for an amount of two (2) % of the total contract price. This performance guarantee shall be in addition to the Contract Performance security to be submitted by the Bidder.
</t>
  </si>
  <si>
    <t>Minimum Average Annual Turnover^(MAAT) of the bidder for best three years i.e. 36 months out of last five financial years of the bidder should be Rs. 1563.43 million or equivalent for SS 90 Package</t>
  </si>
  <si>
    <t>Bidder shall have Liquid Assets (LA) and/or evidence of access to or availability of credit facilities of not less than Rs. 260.57 million or equivalent for SS-90 Package</t>
  </si>
  <si>
    <t xml:space="preserve">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also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t>
  </si>
  <si>
    <t xml:space="preserve">
^ Start-Ups as defined by DIPP, applicable as on the originally scheduled date of bid opening.</t>
  </si>
  <si>
    <r>
      <t xml:space="preserve">The Bidder must have designed, manufactured, type tested (as per IEC or equivalent standard), supplied and supervised erection &amp; commissioning of at least two (2) nos. Gas Insulated Switchgear (GIS) circuit breaker bays@ of 345kVor above voltage class in one (1) Substation or Switchyard during the last seven (7) years and these bays must be in satisfactory operation# for at least two (2) years as on the originally scheduled date of bid opening i.e. </t>
    </r>
    <r>
      <rPr>
        <i/>
        <sz val="12"/>
        <color rgb="FFFF0000"/>
        <rFont val="Book Antiqua"/>
        <family val="1"/>
      </rPr>
      <t>15/02/2022</t>
    </r>
  </si>
  <si>
    <t>Interest Bearing Engineering Advance :</t>
  </si>
  <si>
    <t>A1</t>
  </si>
  <si>
    <t>A2</t>
  </si>
  <si>
    <t xml:space="preserve">A) For Ex-Works Price Component of AIS Equipment </t>
  </si>
  <si>
    <t>Sub Station Structures (including Bolts &amp; Nuts)</t>
  </si>
  <si>
    <t>For Installation (including Civil Works) Price Component</t>
  </si>
  <si>
    <t>For our Qualification Requirement data, please refer Attachment-QR annexed herewith</t>
  </si>
  <si>
    <r>
      <t>In order to achieve these goals, POWERGRID and the above named Bidder/Contractor enter into this agreement called 'Safety</t>
    </r>
    <r>
      <rPr>
        <b/>
        <sz val="11"/>
        <rFont val="Bookman Old Style"/>
        <family val="1"/>
      </rPr>
      <t xml:space="preserve"> Pact' </t>
    </r>
    <r>
      <rPr>
        <sz val="11"/>
        <rFont val="Bookman Old Style"/>
        <family val="1"/>
      </rPr>
      <t>which will form a part of the bid.</t>
    </r>
  </si>
  <si>
    <t>We agree to abide by this bid for a period of Six (06) months after the date of opening of Techno - Commercial Part i.e. First Envelope as stipulated in the Bidding Documents, and it shall remain binding upon us and may be accepted by you at any time before the expiration of that period.</t>
  </si>
  <si>
    <t>Value of index as on thirty (30) days prior to date of opening in line with Appendix-2, Section-VI, Volume-I</t>
  </si>
  <si>
    <t>Current Transformer</t>
  </si>
  <si>
    <t>Bid Security-Not Applicable</t>
  </si>
  <si>
    <t>Conciliation</t>
  </si>
  <si>
    <t>GCC 40</t>
  </si>
  <si>
    <t>Undertaking by the bidder regarding Compliance of DMI&amp;SP policy</t>
  </si>
  <si>
    <t>VOID</t>
  </si>
  <si>
    <t>Bid Securing Declaration to be submitted by the Bidder</t>
  </si>
  <si>
    <t>This agreement is subject to Indian Law. Place of performance and jurisdiction is the establishment of POWERGRID. The Arbitration/Conciliation  clause provided in the main tender document / contract shall not be applicable for any issue / dispute arising under the Safety Pact.</t>
  </si>
  <si>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Arbitration/Conciliation  clause provided in the main tender document / contract shall not be applicable for any issue / dispute arising under Integrity Pact. </t>
    </r>
  </si>
  <si>
    <t>Views expressed or suggestions/submissions made by the parties and the recommendations of the CVO/IEM# in respect of the violation of this agreement, shall not be relied on or introduced as evidence in the arbitral/conciliation or judicial proceedings (arising out of the arbitral/conciliation proceedings) by the parties in connection with the disputes/differences arising out of the subject contract</t>
  </si>
  <si>
    <t xml:space="preserve">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 </t>
  </si>
  <si>
    <t>NOT APPLICABLE</t>
  </si>
  <si>
    <t>(ee)</t>
  </si>
  <si>
    <t>Attachment 30:</t>
  </si>
  <si>
    <t>Undertaking regarding submission of original/Hard copy part of the bid</t>
  </si>
  <si>
    <t>Bid Form (Revised First Envelope)</t>
  </si>
  <si>
    <t>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t>
  </si>
  <si>
    <t>Attachment 20, 21, 22, 23, 24, 25, 26, 27, 28, 29 &amp; 30:  To be submitted as per the provisions of the Bidding Documents (Formats Attached seperately in Volume-III if Bidding Documents.</t>
  </si>
  <si>
    <t>400kV GIS Substation Package SS-123</t>
  </si>
  <si>
    <t>SPEC. NO.: CC/NT/W-GIS/DOM/A04/24/01196</t>
  </si>
  <si>
    <t>Extn. of 400/220kV Rajarhat GIS S/S under ‘Eastern Region Expansion Scheme-XXXXI (ERES-XXXXI)’</t>
  </si>
  <si>
    <t>Extn. of 400/220kV Magarwada GIS S/S under ‘Augmentation of Transformation Capacity at 400/220 kV Magarwada GIS substation in DD &amp; DNH by 400/220 kV, 1x500 MVA ICT (3rd)’</t>
  </si>
  <si>
    <r>
      <t xml:space="preserve">We hereby furnish the relevant details pertaining to the price adjustment provisions for equipment as specified in your specifications and documents for the </t>
    </r>
    <r>
      <rPr>
        <b/>
        <u/>
        <sz val="11"/>
        <rFont val="Book Antiqua"/>
        <family val="1"/>
      </rPr>
      <t>GIS Substation Package SS-123</t>
    </r>
    <r>
      <rPr>
        <sz val="11"/>
        <rFont val="Book Antiqua"/>
        <family val="1"/>
      </rPr>
      <t>. The necessary documentary evidence is enclosed.</t>
    </r>
  </si>
  <si>
    <t xml:space="preserve">ATTACHMENT-12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</si>
</sst>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mmm\-yyyy;@"/>
    <numFmt numFmtId="174" formatCode="[$-14009]dd\ mmmm\ yyyy;@"/>
  </numFmts>
  <fonts count="85">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sz val="11"/>
      <name val="Calibri"/>
      <family val="2"/>
    </font>
    <font>
      <b/>
      <sz val="14"/>
      <color indexed="12"/>
      <name val="Times New Roman"/>
      <family val="1"/>
    </font>
    <font>
      <b/>
      <sz val="12"/>
      <color indexed="12"/>
      <name val="Times New Roman"/>
      <family val="1"/>
    </font>
    <font>
      <sz val="12"/>
      <color theme="1"/>
      <name val="Bookman Old Style"/>
      <family val="1"/>
    </font>
    <font>
      <sz val="11"/>
      <color rgb="FFFF0000"/>
      <name val="Book Antiqua"/>
      <family val="1"/>
    </font>
    <font>
      <b/>
      <sz val="22"/>
      <color indexed="12"/>
      <name val="Bookman Old Style"/>
      <family val="1"/>
    </font>
    <font>
      <sz val="8"/>
      <color rgb="FF000000"/>
      <name val="Tahoma"/>
      <family val="2"/>
    </font>
    <font>
      <b/>
      <u/>
      <sz val="12"/>
      <name val="Book Antiqua"/>
      <family val="1"/>
    </font>
    <font>
      <sz val="12"/>
      <color rgb="FFFF0000"/>
      <name val="Bookman Old Style"/>
      <family val="1"/>
    </font>
    <font>
      <b/>
      <sz val="28"/>
      <name val="Book Antiqua"/>
      <family val="1"/>
    </font>
    <font>
      <b/>
      <i/>
      <sz val="12"/>
      <color indexed="8"/>
      <name val="Book Antiqua"/>
      <family val="1"/>
    </font>
    <font>
      <i/>
      <sz val="12"/>
      <color rgb="FFFF0000"/>
      <name val="Book Antiqua"/>
      <family val="1"/>
    </font>
    <font>
      <b/>
      <sz val="12"/>
      <color rgb="FFFF0000"/>
      <name val="Bookman Old Style"/>
      <family val="1"/>
    </font>
  </fonts>
  <fills count="15">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12"/>
        <bgColor indexed="64"/>
      </patternFill>
    </fill>
    <fill>
      <patternFill patternType="solid">
        <fgColor indexed="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s>
  <borders count="8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60">
    <xf numFmtId="0" fontId="0" fillId="0" borderId="0"/>
    <xf numFmtId="9" fontId="5" fillId="0" borderId="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7"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43" fontId="2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0" fontId="6" fillId="0" borderId="0"/>
    <xf numFmtId="170"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384">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Alignment="1" applyProtection="1">
      <alignment vertical="center"/>
      <protection hidden="1"/>
    </xf>
    <xf numFmtId="0" fontId="20" fillId="0" borderId="8" xfId="50" applyBorder="1" applyAlignment="1" applyProtection="1">
      <alignment vertical="center"/>
      <protection hidden="1"/>
    </xf>
    <xf numFmtId="0" fontId="6" fillId="0" borderId="7" xfId="50" applyFont="1" applyBorder="1" applyAlignment="1" applyProtection="1">
      <alignment vertical="center"/>
      <protection hidden="1"/>
    </xf>
    <xf numFmtId="0" fontId="20" fillId="0" borderId="0" xfId="50" applyProtection="1">
      <protection hidden="1"/>
    </xf>
    <xf numFmtId="0" fontId="20" fillId="0" borderId="8" xfId="50" applyBorder="1" applyProtection="1">
      <protection hidden="1"/>
    </xf>
    <xf numFmtId="0" fontId="6" fillId="0" borderId="0" xfId="50" applyFont="1" applyAlignment="1" applyProtection="1">
      <alignment vertical="center"/>
      <protection hidden="1"/>
    </xf>
    <xf numFmtId="0" fontId="6" fillId="0" borderId="7" xfId="50" applyFont="1" applyBorder="1" applyAlignment="1" applyProtection="1">
      <alignment horizontal="center" vertical="center"/>
      <protection hidden="1"/>
    </xf>
    <xf numFmtId="0" fontId="6" fillId="0" borderId="8" xfId="50" applyFont="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Protection="1">
      <protection hidden="1"/>
    </xf>
    <xf numFmtId="0" fontId="20" fillId="0" borderId="12" xfId="37"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6" fillId="0" borderId="17" xfId="49" applyFont="1" applyBorder="1" applyAlignment="1" applyProtection="1">
      <alignment vertical="center" wrapText="1"/>
      <protection hidden="1"/>
    </xf>
    <xf numFmtId="0" fontId="26" fillId="2" borderId="18" xfId="49" applyFont="1" applyFill="1" applyBorder="1" applyAlignment="1" applyProtection="1">
      <alignment horizontal="left" vertical="center" wrapText="1"/>
      <protection locked="0"/>
    </xf>
    <xf numFmtId="0" fontId="25" fillId="0" borderId="0" xfId="54" applyFont="1" applyAlignment="1" applyProtection="1">
      <alignment horizontal="center" vertical="center" wrapText="1"/>
      <protection hidden="1"/>
    </xf>
    <xf numFmtId="0" fontId="26" fillId="0" borderId="19" xfId="49" applyFont="1" applyBorder="1" applyAlignment="1" applyProtection="1">
      <alignment vertical="center" wrapText="1"/>
      <protection hidden="1"/>
    </xf>
    <xf numFmtId="0" fontId="26" fillId="0" borderId="19" xfId="49" applyFont="1" applyBorder="1" applyAlignment="1" applyProtection="1">
      <alignment horizontal="left" vertical="center" wrapText="1"/>
      <protection hidden="1"/>
    </xf>
    <xf numFmtId="0" fontId="29" fillId="0" borderId="20" xfId="54" applyFont="1" applyBorder="1" applyAlignment="1" applyProtection="1">
      <alignment horizontal="center" vertical="center"/>
      <protection locked="0"/>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1" xfId="49" applyFont="1" applyBorder="1" applyAlignment="1" applyProtection="1">
      <alignment vertical="center"/>
      <protection hidden="1"/>
    </xf>
    <xf numFmtId="0" fontId="25" fillId="2" borderId="22"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3" xfId="49" applyFont="1" applyBorder="1" applyAlignment="1" applyProtection="1">
      <alignment vertical="center"/>
      <protection hidden="1"/>
    </xf>
    <xf numFmtId="0" fontId="26" fillId="2" borderId="22" xfId="49" applyFont="1" applyFill="1" applyBorder="1" applyAlignment="1" applyProtection="1">
      <alignment horizontal="left" vertical="center" wrapText="1"/>
      <protection locked="0"/>
    </xf>
    <xf numFmtId="0" fontId="26" fillId="0" borderId="24" xfId="49" applyFont="1" applyBorder="1" applyAlignment="1" applyProtection="1">
      <alignment vertical="center"/>
      <protection hidden="1"/>
    </xf>
    <xf numFmtId="0" fontId="26" fillId="0" borderId="25" xfId="49" applyFont="1" applyBorder="1" applyAlignment="1" applyProtection="1">
      <alignment vertical="center"/>
      <protection hidden="1"/>
    </xf>
    <xf numFmtId="0" fontId="26" fillId="2" borderId="26"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Border="1" applyAlignment="1" applyProtection="1">
      <alignment vertical="center" wrapText="1"/>
      <protection hidden="1"/>
    </xf>
    <xf numFmtId="0" fontId="29" fillId="0" borderId="21" xfId="49" applyFont="1" applyBorder="1" applyAlignment="1" applyProtection="1">
      <alignment vertical="center"/>
      <protection hidden="1"/>
    </xf>
    <xf numFmtId="0" fontId="26" fillId="0" borderId="27" xfId="49" applyFont="1" applyBorder="1" applyAlignment="1" applyProtection="1">
      <alignment horizontal="left" vertical="center" wrapText="1"/>
      <protection hidden="1"/>
    </xf>
    <xf numFmtId="0" fontId="29" fillId="0" borderId="23" xfId="49" applyFont="1" applyBorder="1" applyAlignment="1" applyProtection="1">
      <alignment vertical="center"/>
      <protection hidden="1"/>
    </xf>
    <xf numFmtId="0" fontId="26" fillId="0" borderId="22" xfId="49" applyFont="1" applyBorder="1" applyAlignment="1" applyProtection="1">
      <alignment horizontal="left" vertical="center" wrapText="1"/>
      <protection hidden="1"/>
    </xf>
    <xf numFmtId="0" fontId="29" fillId="0" borderId="24" xfId="49" applyFont="1" applyBorder="1" applyAlignment="1" applyProtection="1">
      <alignment vertical="center"/>
      <protection hidden="1"/>
    </xf>
    <xf numFmtId="0" fontId="29" fillId="0" borderId="25" xfId="49" applyFont="1" applyBorder="1" applyAlignment="1" applyProtection="1">
      <alignment vertical="center"/>
      <protection hidden="1"/>
    </xf>
    <xf numFmtId="0" fontId="26" fillId="0" borderId="28" xfId="49" applyFont="1" applyBorder="1" applyAlignment="1" applyProtection="1">
      <alignment horizontal="left" vertical="center" wrapText="1"/>
      <protection hidden="1"/>
    </xf>
    <xf numFmtId="0" fontId="26" fillId="0" borderId="29" xfId="49" applyFont="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6"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30" xfId="49" applyFont="1" applyBorder="1" applyAlignment="1" applyProtection="1">
      <alignment horizontal="left" vertical="center"/>
      <protection hidden="1"/>
    </xf>
    <xf numFmtId="0" fontId="26" fillId="2" borderId="31" xfId="49" applyFont="1" applyFill="1" applyBorder="1" applyAlignment="1" applyProtection="1">
      <alignment vertical="center" wrapText="1"/>
      <protection locked="0"/>
    </xf>
    <xf numFmtId="0" fontId="26" fillId="0" borderId="0" xfId="51" applyFont="1" applyAlignment="1" applyProtection="1">
      <alignment vertical="center"/>
      <protection hidden="1"/>
    </xf>
    <xf numFmtId="0" fontId="26" fillId="0" borderId="0" xfId="51" applyFont="1" applyProtection="1">
      <protection hidden="1"/>
    </xf>
    <xf numFmtId="0" fontId="33" fillId="0" borderId="32"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26" fillId="0" borderId="33" xfId="51" applyFont="1" applyBorder="1" applyAlignment="1" applyProtection="1">
      <alignment vertical="center"/>
      <protection hidden="1"/>
    </xf>
    <xf numFmtId="0" fontId="31" fillId="0" borderId="0" xfId="51" applyFont="1" applyAlignment="1" applyProtection="1">
      <alignment vertical="center"/>
      <protection hidden="1"/>
    </xf>
    <xf numFmtId="0" fontId="26" fillId="0" borderId="34" xfId="51" applyFont="1" applyBorder="1" applyAlignment="1" applyProtection="1">
      <alignment vertical="center"/>
      <protection hidden="1"/>
    </xf>
    <xf numFmtId="0" fontId="25" fillId="0" borderId="33" xfId="0" applyFont="1" applyBorder="1" applyAlignment="1" applyProtection="1">
      <alignment vertical="center"/>
      <protection hidden="1"/>
    </xf>
    <xf numFmtId="0" fontId="26" fillId="0" borderId="33" xfId="0" applyFont="1" applyBorder="1" applyAlignment="1" applyProtection="1">
      <alignment vertical="center"/>
      <protection hidden="1"/>
    </xf>
    <xf numFmtId="0" fontId="25" fillId="0" borderId="33" xfId="0" applyFont="1" applyBorder="1" applyAlignment="1" applyProtection="1">
      <alignment horizontal="right" vertical="center"/>
      <protection hidden="1"/>
    </xf>
    <xf numFmtId="0" fontId="31"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Alignment="1" applyProtection="1">
      <alignment horizontal="right"/>
      <protection hidden="1"/>
    </xf>
    <xf numFmtId="0" fontId="29" fillId="0" borderId="0" xfId="0" applyFont="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48" applyFont="1" applyAlignment="1" applyProtection="1">
      <alignment vertical="center"/>
      <protection hidden="1"/>
    </xf>
    <xf numFmtId="0" fontId="26" fillId="0" borderId="0" xfId="52" applyFont="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Font="1" applyAlignment="1" applyProtection="1">
      <alignment horizontal="left" vertical="center" indent="1"/>
      <protection hidden="1"/>
    </xf>
    <xf numFmtId="0" fontId="39" fillId="0" borderId="0" xfId="48" applyFont="1" applyAlignment="1" applyProtection="1">
      <alignment horizontal="left" vertical="center" indent="1"/>
      <protection hidden="1"/>
    </xf>
    <xf numFmtId="0" fontId="26" fillId="0" borderId="0" xfId="52" applyFont="1" applyAlignment="1" applyProtection="1">
      <alignment horizontal="left" vertical="center" indent="1"/>
      <protection hidden="1"/>
    </xf>
    <xf numFmtId="0" fontId="39" fillId="0" borderId="0" xfId="48" applyFont="1" applyAlignment="1" applyProtection="1">
      <alignment horizontal="center" vertical="center"/>
      <protection hidden="1"/>
    </xf>
    <xf numFmtId="0" fontId="40" fillId="0" borderId="0" xfId="0" applyFont="1" applyAlignment="1" applyProtection="1">
      <alignment vertical="center"/>
      <protection hidden="1"/>
    </xf>
    <xf numFmtId="0" fontId="29" fillId="0" borderId="0" xfId="48" applyFont="1" applyAlignment="1" applyProtection="1">
      <alignment horizontal="left" vertical="center" indent="1"/>
      <protection hidden="1"/>
    </xf>
    <xf numFmtId="0" fontId="25" fillId="0" borderId="0" xfId="52" applyFont="1" applyAlignment="1" applyProtection="1">
      <alignment vertical="center"/>
      <protection hidden="1"/>
    </xf>
    <xf numFmtId="0" fontId="40" fillId="0" borderId="0" xfId="52" applyFont="1" applyAlignment="1" applyProtection="1">
      <alignment horizontal="left" vertical="center" indent="1"/>
      <protection hidden="1"/>
    </xf>
    <xf numFmtId="0" fontId="25" fillId="0" borderId="0" xfId="52" applyFont="1" applyAlignment="1" applyProtection="1">
      <alignment vertical="top"/>
      <protection hidden="1"/>
    </xf>
    <xf numFmtId="0" fontId="25" fillId="0" borderId="0" xfId="0" applyFont="1" applyAlignment="1" applyProtection="1">
      <alignment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6"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172"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3" xfId="0" applyFont="1" applyBorder="1" applyProtection="1">
      <protection hidden="1"/>
    </xf>
    <xf numFmtId="0" fontId="25" fillId="0" borderId="33" xfId="0" applyFont="1" applyBorder="1" applyAlignment="1" applyProtection="1">
      <alignment horizontal="right"/>
      <protection hidden="1"/>
    </xf>
    <xf numFmtId="0" fontId="26" fillId="0" borderId="0" xfId="48" applyFont="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37" xfId="0" applyFont="1" applyBorder="1" applyAlignment="1" applyProtection="1">
      <alignment vertical="top"/>
      <protection hidden="1"/>
    </xf>
    <xf numFmtId="0" fontId="26" fillId="0" borderId="9" xfId="0" applyFont="1" applyBorder="1" applyAlignment="1" applyProtection="1">
      <alignment vertical="top"/>
      <protection hidden="1"/>
    </xf>
    <xf numFmtId="0" fontId="26" fillId="0" borderId="16" xfId="0" applyFont="1" applyBorder="1" applyProtection="1">
      <protection hidden="1"/>
    </xf>
    <xf numFmtId="0" fontId="26" fillId="0" borderId="9" xfId="0" applyFont="1" applyBorder="1" applyProtection="1">
      <protection hidden="1"/>
    </xf>
    <xf numFmtId="171"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6" fillId="0" borderId="0" xfId="0" applyFont="1" applyAlignment="1" applyProtection="1">
      <alignment horizontal="right" vertical="top"/>
      <protection hidden="1"/>
    </xf>
    <xf numFmtId="0" fontId="26" fillId="0" borderId="0" xfId="0" applyFont="1" applyAlignment="1" applyProtection="1">
      <alignment vertical="center" wrapText="1"/>
      <protection hidden="1"/>
    </xf>
    <xf numFmtId="0" fontId="26" fillId="0" borderId="0" xfId="0" applyFont="1" applyAlignment="1" applyProtection="1">
      <alignment horizontal="left" vertical="top" wrapText="1"/>
      <protection hidden="1"/>
    </xf>
    <xf numFmtId="0" fontId="26" fillId="0" borderId="0" xfId="0" applyFont="1" applyAlignment="1" applyProtection="1">
      <alignment vertical="top" wrapText="1"/>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5"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wrapText="1"/>
      <protection locked="0"/>
    </xf>
    <xf numFmtId="0" fontId="30" fillId="0" borderId="0" xfId="0" applyFont="1" applyAlignment="1" applyProtection="1">
      <alignment horizontal="right" vertical="top"/>
      <protection hidden="1"/>
    </xf>
    <xf numFmtId="0" fontId="43"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0" fontId="26" fillId="0" borderId="0" xfId="0" applyFont="1" applyAlignment="1" applyProtection="1">
      <alignment horizontal="center" vertical="center"/>
      <protection hidden="1"/>
    </xf>
    <xf numFmtId="0" fontId="29" fillId="0" borderId="0" xfId="52" applyFont="1" applyAlignment="1" applyProtection="1">
      <alignment vertical="center"/>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Alignment="1" applyProtection="1">
      <alignment horizontal="justify" vertical="center" wrapText="1"/>
      <protection hidden="1"/>
    </xf>
    <xf numFmtId="0" fontId="26" fillId="0" borderId="33" xfId="0" applyFont="1" applyBorder="1" applyAlignment="1" applyProtection="1">
      <alignment horizontal="center" vertical="center"/>
      <protection hidden="1"/>
    </xf>
    <xf numFmtId="0" fontId="26" fillId="0" borderId="0" xfId="48" applyFont="1" applyAlignment="1" applyProtection="1">
      <alignment horizontal="justify" vertical="center"/>
      <protection hidden="1"/>
    </xf>
    <xf numFmtId="0" fontId="26" fillId="0" borderId="0" xfId="52" applyFont="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vertical="center"/>
      <protection locked="0"/>
    </xf>
    <xf numFmtId="172"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45" xfId="0" applyFont="1" applyBorder="1" applyAlignment="1" applyProtection="1">
      <alignment horizontal="center" vertical="top" wrapText="1"/>
      <protection hidden="1"/>
    </xf>
    <xf numFmtId="0" fontId="26" fillId="2" borderId="45" xfId="0" applyFont="1" applyFill="1" applyBorder="1" applyAlignment="1" applyProtection="1">
      <alignment vertical="top" wrapText="1"/>
      <protection locked="0"/>
    </xf>
    <xf numFmtId="0" fontId="26" fillId="0" borderId="46" xfId="0" applyFont="1" applyBorder="1" applyAlignment="1" applyProtection="1">
      <alignment horizontal="center" vertical="top" wrapText="1"/>
      <protection hidden="1"/>
    </xf>
    <xf numFmtId="0" fontId="26" fillId="2" borderId="46" xfId="0" applyFont="1" applyFill="1" applyBorder="1" applyAlignment="1" applyProtection="1">
      <alignment vertical="top" wrapText="1"/>
      <protection locked="0"/>
    </xf>
    <xf numFmtId="0" fontId="28" fillId="0" borderId="0" xfId="0" applyFont="1" applyAlignment="1" applyProtection="1">
      <alignment vertical="center"/>
      <protection hidden="1"/>
    </xf>
    <xf numFmtId="0" fontId="26" fillId="0" borderId="47" xfId="0" applyFont="1" applyBorder="1" applyAlignment="1" applyProtection="1">
      <alignment horizontal="center" vertical="top" wrapText="1"/>
      <protection hidden="1"/>
    </xf>
    <xf numFmtId="0" fontId="26" fillId="2" borderId="47" xfId="0" applyFont="1" applyFill="1" applyBorder="1" applyAlignment="1" applyProtection="1">
      <alignment vertical="top" wrapText="1"/>
      <protection locked="0"/>
    </xf>
    <xf numFmtId="0" fontId="26" fillId="0" borderId="34" xfId="0" applyFont="1" applyBorder="1" applyAlignment="1" applyProtection="1">
      <alignment horizontal="center" vertical="top" wrapText="1"/>
      <protection hidden="1"/>
    </xf>
    <xf numFmtId="0" fontId="26" fillId="0" borderId="34" xfId="0" applyFont="1" applyBorder="1" applyAlignment="1" applyProtection="1">
      <alignment vertical="top" wrapText="1"/>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6" fillId="0" borderId="16" xfId="0" applyFont="1" applyBorder="1" applyAlignment="1" applyProtection="1">
      <alignment horizontal="center" vertical="center" wrapText="1"/>
      <protection hidden="1"/>
    </xf>
    <xf numFmtId="0" fontId="26" fillId="0" borderId="48" xfId="0" applyFont="1" applyBorder="1" applyAlignment="1" applyProtection="1">
      <alignment horizontal="center" vertical="top" wrapText="1"/>
      <protection hidden="1"/>
    </xf>
    <xf numFmtId="0" fontId="26" fillId="2" borderId="48" xfId="0" applyFont="1" applyFill="1" applyBorder="1" applyAlignment="1" applyProtection="1">
      <alignment vertical="top" wrapText="1"/>
      <protection hidden="1"/>
    </xf>
    <xf numFmtId="0" fontId="26" fillId="2" borderId="47" xfId="0" applyFont="1" applyFill="1" applyBorder="1" applyAlignment="1" applyProtection="1">
      <alignment vertical="top" wrapText="1"/>
      <protection hidden="1"/>
    </xf>
    <xf numFmtId="0" fontId="27" fillId="0" borderId="0" xfId="0" applyFont="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6" xfId="0" applyFont="1" applyFill="1" applyBorder="1" applyAlignment="1" applyProtection="1">
      <alignment horizontal="center" vertical="center"/>
      <protection locked="0"/>
    </xf>
    <xf numFmtId="0" fontId="25" fillId="2" borderId="46" xfId="0" applyFont="1" applyFill="1" applyBorder="1" applyAlignment="1" applyProtection="1">
      <alignment horizontal="center" vertical="center" wrapText="1"/>
      <protection locked="0"/>
    </xf>
    <xf numFmtId="0" fontId="25" fillId="2" borderId="47" xfId="0" applyFont="1" applyFill="1" applyBorder="1" applyAlignment="1" applyProtection="1">
      <alignment horizontal="center" vertical="center"/>
      <protection locked="0"/>
    </xf>
    <xf numFmtId="0" fontId="25" fillId="2" borderId="47" xfId="0" applyFont="1" applyFill="1" applyBorder="1" applyAlignment="1" applyProtection="1">
      <alignment horizontal="center" vertical="center" wrapText="1"/>
      <protection locked="0"/>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Alignment="1" applyProtection="1">
      <alignment vertical="top"/>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9" xfId="33" quotePrefix="1" applyFont="1" applyBorder="1" applyAlignment="1" applyProtection="1">
      <alignment horizontal="center" vertical="top"/>
      <protection hidden="1"/>
    </xf>
    <xf numFmtId="0" fontId="38" fillId="0" borderId="50"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Alignment="1" applyProtection="1">
      <alignment horizontal="justify" vertical="top" wrapText="1"/>
      <protection hidden="1"/>
    </xf>
    <xf numFmtId="0" fontId="44" fillId="0" borderId="0" xfId="33" applyFont="1" applyAlignment="1" applyProtection="1">
      <alignment vertical="top"/>
      <protection hidden="1"/>
    </xf>
    <xf numFmtId="0" fontId="44" fillId="0" borderId="0" xfId="33" applyFont="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Alignment="1" applyProtection="1">
      <alignment vertical="top" wrapText="1"/>
      <protection hidden="1"/>
    </xf>
    <xf numFmtId="0" fontId="37" fillId="0" borderId="0" xfId="33" applyFont="1" applyAlignment="1" applyProtection="1">
      <alignment horizontal="justify" vertical="top" wrapText="1"/>
      <protection hidden="1"/>
    </xf>
    <xf numFmtId="0" fontId="37" fillId="0" borderId="0" xfId="33" applyFont="1" applyAlignment="1" applyProtection="1">
      <alignment vertical="top" wrapText="1"/>
      <protection hidden="1"/>
    </xf>
    <xf numFmtId="15" fontId="38" fillId="0" borderId="0" xfId="33" applyNumberFormat="1" applyFont="1" applyAlignment="1" applyProtection="1">
      <alignment vertical="top"/>
      <protection hidden="1"/>
    </xf>
    <xf numFmtId="0" fontId="38" fillId="0" borderId="33" xfId="33" applyFont="1" applyBorder="1" applyProtection="1">
      <protection hidden="1"/>
    </xf>
    <xf numFmtId="0" fontId="38" fillId="0" borderId="33" xfId="33" applyFont="1" applyBorder="1" applyAlignment="1" applyProtection="1">
      <alignment vertical="top"/>
      <protection hidden="1"/>
    </xf>
    <xf numFmtId="0" fontId="26" fillId="0" borderId="0" xfId="0" applyFont="1" applyAlignment="1" applyProtection="1">
      <alignment horizontal="right" vertical="center"/>
      <protection hidden="1"/>
    </xf>
    <xf numFmtId="171" fontId="26" fillId="0" borderId="0" xfId="0" applyNumberFormat="1" applyFont="1" applyAlignment="1" applyProtection="1">
      <alignment horizontal="center"/>
      <protection hidden="1"/>
    </xf>
    <xf numFmtId="0" fontId="26" fillId="0" borderId="0" xfId="0" quotePrefix="1" applyFont="1" applyAlignment="1" applyProtection="1">
      <alignment horizontal="right" vertical="center"/>
      <protection hidden="1"/>
    </xf>
    <xf numFmtId="0" fontId="26" fillId="0" borderId="38" xfId="0" applyFont="1" applyBorder="1" applyAlignment="1" applyProtection="1">
      <alignment horizontal="left"/>
      <protection hidden="1"/>
    </xf>
    <xf numFmtId="0" fontId="26" fillId="0" borderId="51" xfId="0" applyFont="1" applyBorder="1" applyAlignment="1" applyProtection="1">
      <alignment horizontal="left"/>
      <protection hidden="1"/>
    </xf>
    <xf numFmtId="0" fontId="26" fillId="0" borderId="0" xfId="0" applyFont="1" applyAlignment="1" applyProtection="1">
      <alignment horizontal="left" vertical="center" wrapText="1"/>
      <protection hidden="1"/>
    </xf>
    <xf numFmtId="0" fontId="26" fillId="0" borderId="0" xfId="0" quotePrefix="1" applyFont="1" applyAlignment="1" applyProtection="1">
      <alignment horizontal="right" vertical="top"/>
      <protection hidden="1"/>
    </xf>
    <xf numFmtId="0" fontId="25" fillId="0" borderId="0" xfId="0" applyFont="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2" fontId="25" fillId="0" borderId="0" xfId="0" applyNumberFormat="1" applyFont="1" applyAlignment="1" applyProtection="1">
      <alignment vertical="center"/>
      <protection hidden="1"/>
    </xf>
    <xf numFmtId="0" fontId="37" fillId="0" borderId="16" xfId="52" applyFont="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Alignment="1" applyProtection="1">
      <alignment horizontal="center" vertical="center"/>
      <protection hidden="1"/>
    </xf>
    <xf numFmtId="0" fontId="26" fillId="0" borderId="0" xfId="47" applyFont="1" applyAlignment="1" applyProtection="1">
      <alignment horizontal="left" vertical="center"/>
      <protection hidden="1"/>
    </xf>
    <xf numFmtId="0" fontId="25" fillId="0" borderId="0" xfId="47" applyFont="1" applyAlignment="1" applyProtection="1">
      <alignment horizontal="left" vertical="center"/>
      <protection hidden="1"/>
    </xf>
    <xf numFmtId="0" fontId="25" fillId="0" borderId="0" xfId="47" applyFont="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37" xfId="47" applyFont="1" applyBorder="1" applyAlignment="1" applyProtection="1">
      <alignment vertical="center"/>
      <protection hidden="1"/>
    </xf>
    <xf numFmtId="0" fontId="26" fillId="2" borderId="37" xfId="47" applyFont="1" applyFill="1" applyBorder="1" applyAlignment="1" applyProtection="1">
      <alignment horizontal="center" vertical="center"/>
      <protection locked="0"/>
    </xf>
    <xf numFmtId="0" fontId="26" fillId="0" borderId="37" xfId="47" applyFont="1" applyBorder="1" applyAlignment="1" applyProtection="1">
      <alignment horizontal="center" vertical="center"/>
      <protection hidden="1"/>
    </xf>
    <xf numFmtId="0" fontId="26" fillId="0" borderId="33" xfId="47" applyFont="1" applyBorder="1" applyAlignment="1" applyProtection="1">
      <alignment horizontal="left" vertical="center"/>
      <protection hidden="1"/>
    </xf>
    <xf numFmtId="0" fontId="26" fillId="0" borderId="33"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3" xfId="47" applyFont="1" applyBorder="1" applyAlignment="1" applyProtection="1">
      <alignmen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Alignment="1" applyProtection="1">
      <alignment horizontal="center"/>
      <protection hidden="1"/>
    </xf>
    <xf numFmtId="172" fontId="26" fillId="0" borderId="0" xfId="47" applyNumberFormat="1" applyFont="1" applyAlignment="1" applyProtection="1">
      <alignment horizontal="left" vertical="center"/>
      <protection hidden="1"/>
    </xf>
    <xf numFmtId="0" fontId="25" fillId="0" borderId="0" xfId="48" applyFont="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Alignment="1" applyProtection="1">
      <alignment horizontal="left" vertical="center"/>
      <protection hidden="1"/>
    </xf>
    <xf numFmtId="0" fontId="25" fillId="0" borderId="52"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1"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Font="1" applyAlignment="1" applyProtection="1">
      <alignment horizontal="justify" vertical="top"/>
      <protection hidden="1"/>
    </xf>
    <xf numFmtId="0" fontId="26" fillId="0" borderId="0" xfId="47" quotePrefix="1" applyFont="1" applyAlignment="1" applyProtection="1">
      <alignment horizontal="justify" vertical="top"/>
      <protection hidden="1"/>
    </xf>
    <xf numFmtId="0" fontId="25" fillId="0" borderId="0" xfId="47" applyFont="1" applyAlignment="1" applyProtection="1">
      <alignment horizontal="justify" vertical="top"/>
      <protection hidden="1"/>
    </xf>
    <xf numFmtId="171" fontId="25" fillId="0" borderId="0" xfId="47" applyNumberFormat="1" applyFont="1" applyAlignment="1" applyProtection="1">
      <alignment horizontal="center" vertical="center"/>
      <protection hidden="1"/>
    </xf>
    <xf numFmtId="0" fontId="25" fillId="0" borderId="0" xfId="37" applyFont="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Alignment="1" applyProtection="1">
      <alignment horizontal="left" vertical="top"/>
      <protection hidden="1"/>
    </xf>
    <xf numFmtId="0" fontId="26" fillId="0" borderId="0" xfId="37" applyFont="1" applyAlignment="1" applyProtection="1">
      <alignment horizontal="center" vertical="center" wrapText="1"/>
      <protection hidden="1"/>
    </xf>
    <xf numFmtId="0" fontId="26" fillId="0" borderId="0" xfId="37" applyFont="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Alignment="1" applyProtection="1">
      <alignment vertical="top" wrapText="1"/>
      <protection hidden="1"/>
    </xf>
    <xf numFmtId="0" fontId="26" fillId="0" borderId="0" xfId="47" applyFont="1" applyAlignment="1" applyProtection="1">
      <alignment vertical="center" wrapText="1"/>
      <protection hidden="1"/>
    </xf>
    <xf numFmtId="171"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Alignment="1" applyProtection="1">
      <alignment horizontal="center" vertical="center"/>
      <protection hidden="1"/>
    </xf>
    <xf numFmtId="171"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171"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Alignment="1" applyProtection="1">
      <alignment horizontal="justify" vertical="top" wrapText="1"/>
      <protection hidden="1"/>
    </xf>
    <xf numFmtId="0" fontId="26" fillId="0" borderId="0" xfId="37" applyFont="1" applyAlignment="1" applyProtection="1">
      <alignment vertical="top" wrapText="1"/>
      <protection hidden="1"/>
    </xf>
    <xf numFmtId="0" fontId="26" fillId="0" borderId="0" xfId="38" applyFont="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1"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2"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6" fillId="0" borderId="0" xfId="38" applyFont="1" applyAlignment="1" applyProtection="1">
      <alignment horizontal="left" vertical="center" indent="2"/>
      <protection hidden="1"/>
    </xf>
    <xf numFmtId="0" fontId="25" fillId="0" borderId="0" xfId="38" applyFont="1" applyAlignment="1" applyProtection="1">
      <alignment horizontal="left" vertical="center"/>
      <protection hidden="1"/>
    </xf>
    <xf numFmtId="172" fontId="25" fillId="0" borderId="0" xfId="38" applyNumberFormat="1" applyFont="1" applyAlignment="1" applyProtection="1">
      <alignment horizontal="left" vertical="center" indent="1"/>
      <protection hidden="1"/>
    </xf>
    <xf numFmtId="0" fontId="26" fillId="2" borderId="32" xfId="38" applyFont="1" applyFill="1" applyBorder="1" applyAlignment="1" applyProtection="1">
      <alignment horizontal="left" vertical="center"/>
      <protection locked="0"/>
    </xf>
    <xf numFmtId="0" fontId="26" fillId="0" borderId="53" xfId="38" applyFont="1" applyBorder="1" applyAlignment="1" applyProtection="1">
      <alignment horizontal="left" vertical="center"/>
      <protection hidden="1"/>
    </xf>
    <xf numFmtId="0" fontId="25" fillId="0" borderId="33"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3" xfId="42" applyFont="1" applyBorder="1" applyAlignment="1" applyProtection="1">
      <alignment vertical="center"/>
      <protection hidden="1"/>
    </xf>
    <xf numFmtId="0" fontId="25" fillId="0" borderId="33" xfId="42" applyFont="1" applyBorder="1" applyAlignment="1" applyProtection="1">
      <alignment horizontal="right"/>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45" xfId="42" applyFont="1" applyBorder="1" applyAlignment="1" applyProtection="1">
      <alignment horizontal="center" vertical="top" wrapText="1"/>
      <protection hidden="1"/>
    </xf>
    <xf numFmtId="0" fontId="26" fillId="2" borderId="45" xfId="42" applyFont="1" applyFill="1" applyBorder="1" applyAlignment="1" applyProtection="1">
      <alignment vertical="top" wrapText="1"/>
      <protection locked="0"/>
    </xf>
    <xf numFmtId="0" fontId="26" fillId="0" borderId="46" xfId="42" applyFont="1" applyBorder="1" applyAlignment="1" applyProtection="1">
      <alignment horizontal="center" vertical="top" wrapText="1"/>
      <protection hidden="1"/>
    </xf>
    <xf numFmtId="0" fontId="26" fillId="2" borderId="46" xfId="42" applyFont="1" applyFill="1" applyBorder="1" applyAlignment="1" applyProtection="1">
      <alignment vertical="top" wrapText="1"/>
      <protection locked="0"/>
    </xf>
    <xf numFmtId="0" fontId="28" fillId="0" borderId="0" xfId="42" applyFont="1" applyAlignment="1" applyProtection="1">
      <alignment vertical="center"/>
      <protection hidden="1"/>
    </xf>
    <xf numFmtId="0" fontId="26" fillId="0" borderId="47" xfId="42" applyFont="1" applyBorder="1" applyAlignment="1" applyProtection="1">
      <alignment horizontal="center" vertical="top" wrapText="1"/>
      <protection hidden="1"/>
    </xf>
    <xf numFmtId="0" fontId="26" fillId="2" borderId="47" xfId="42" applyFont="1" applyFill="1" applyBorder="1" applyAlignment="1" applyProtection="1">
      <alignment vertical="top" wrapText="1"/>
      <protection locked="0"/>
    </xf>
    <xf numFmtId="0" fontId="26" fillId="0" borderId="34" xfId="42" applyFont="1" applyBorder="1" applyAlignment="1" applyProtection="1">
      <alignment horizontal="center" vertical="top" wrapText="1"/>
      <protection hidden="1"/>
    </xf>
    <xf numFmtId="0" fontId="26" fillId="0" borderId="34" xfId="42" applyFont="1" applyBorder="1" applyAlignment="1" applyProtection="1">
      <alignment vertical="top" wrapText="1"/>
      <protection hidden="1"/>
    </xf>
    <xf numFmtId="0" fontId="26" fillId="0" borderId="0" xfId="42" applyFont="1" applyAlignment="1" applyProtection="1">
      <alignment vertical="center"/>
      <protection locked="0" hidden="1"/>
    </xf>
    <xf numFmtId="0" fontId="28" fillId="0" borderId="0" xfId="42" applyFont="1" applyAlignment="1" applyProtection="1">
      <alignment horizontal="justify" vertical="center"/>
      <protection hidden="1"/>
    </xf>
    <xf numFmtId="0" fontId="28" fillId="0" borderId="0" xfId="42" applyFont="1" applyAlignment="1" applyProtection="1">
      <alignment horizontal="center" vertical="center"/>
      <protection hidden="1"/>
    </xf>
    <xf numFmtId="0" fontId="26" fillId="0" borderId="16" xfId="42" applyFont="1" applyBorder="1" applyAlignment="1" applyProtection="1">
      <alignment horizontal="center" vertical="center" wrapText="1"/>
      <protection hidden="1"/>
    </xf>
    <xf numFmtId="0" fontId="26" fillId="0" borderId="48" xfId="42" applyFont="1" applyBorder="1" applyAlignment="1" applyProtection="1">
      <alignment horizontal="center" vertical="top" wrapText="1"/>
      <protection hidden="1"/>
    </xf>
    <xf numFmtId="0" fontId="26" fillId="2" borderId="48" xfId="42" applyFont="1" applyFill="1" applyBorder="1" applyAlignment="1" applyProtection="1">
      <alignment vertical="top" wrapText="1"/>
      <protection hidden="1"/>
    </xf>
    <xf numFmtId="0" fontId="26" fillId="2" borderId="47"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2"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3"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6" xfId="42" applyFont="1" applyFill="1" applyBorder="1" applyAlignment="1" applyProtection="1">
      <alignment horizontal="center" vertical="center"/>
      <protection locked="0"/>
    </xf>
    <xf numFmtId="0" fontId="25" fillId="2" borderId="46" xfId="42" applyFont="1" applyFill="1" applyBorder="1" applyAlignment="1" applyProtection="1">
      <alignment horizontal="center" vertical="center" wrapText="1"/>
      <protection locked="0"/>
    </xf>
    <xf numFmtId="0" fontId="25" fillId="2" borderId="47" xfId="42" applyFont="1" applyFill="1" applyBorder="1" applyAlignment="1" applyProtection="1">
      <alignment horizontal="center" vertical="center"/>
      <protection locked="0"/>
    </xf>
    <xf numFmtId="0" fontId="25" fillId="2" borderId="47" xfId="42" applyFont="1" applyFill="1" applyBorder="1" applyAlignment="1" applyProtection="1">
      <alignment horizontal="center" vertical="center" wrapText="1"/>
      <protection locked="0"/>
    </xf>
    <xf numFmtId="0" fontId="35" fillId="0" borderId="33" xfId="0" applyFont="1" applyBorder="1" applyAlignment="1" applyProtection="1">
      <alignment horizontal="right" vertical="top" wrapText="1"/>
      <protection hidden="1"/>
    </xf>
    <xf numFmtId="0" fontId="35" fillId="0" borderId="33" xfId="0" applyFont="1" applyBorder="1" applyAlignment="1" applyProtection="1">
      <alignment vertical="top"/>
      <protection hidden="1"/>
    </xf>
    <xf numFmtId="0" fontId="48" fillId="0" borderId="33" xfId="0" applyFont="1" applyBorder="1" applyAlignment="1" applyProtection="1">
      <alignment vertical="top"/>
      <protection hidden="1"/>
    </xf>
    <xf numFmtId="0" fontId="35" fillId="0" borderId="33"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44" fillId="0" borderId="34" xfId="33" applyFont="1" applyBorder="1" applyAlignment="1" applyProtection="1">
      <alignment vertical="top"/>
      <protection hidden="1"/>
    </xf>
    <xf numFmtId="0" fontId="38" fillId="0" borderId="34" xfId="33" applyFont="1" applyBorder="1" applyAlignment="1" applyProtection="1">
      <alignment vertical="top"/>
      <protection hidden="1"/>
    </xf>
    <xf numFmtId="0" fontId="44" fillId="0" borderId="34" xfId="33" applyFont="1" applyBorder="1" applyAlignment="1" applyProtection="1">
      <alignment horizontal="right" vertical="top"/>
      <protection hidden="1"/>
    </xf>
    <xf numFmtId="15" fontId="38" fillId="0" borderId="33" xfId="33" applyNumberFormat="1" applyFont="1" applyBorder="1" applyAlignment="1" applyProtection="1">
      <alignment vertical="top"/>
      <protection hidden="1"/>
    </xf>
    <xf numFmtId="0" fontId="38" fillId="0" borderId="33" xfId="33" applyFont="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14" fontId="26" fillId="0" borderId="0" xfId="54" applyNumberFormat="1" applyFont="1" applyProtection="1">
      <protection hidden="1"/>
    </xf>
    <xf numFmtId="0" fontId="25" fillId="0" borderId="0" xfId="54" applyFont="1" applyAlignment="1" applyProtection="1">
      <alignment horizontal="left"/>
      <protection hidden="1"/>
    </xf>
    <xf numFmtId="0" fontId="56" fillId="0" borderId="0" xfId="54" applyFont="1" applyProtection="1">
      <protection hidden="1"/>
    </xf>
    <xf numFmtId="0" fontId="55" fillId="0" borderId="20" xfId="49" applyFont="1" applyBorder="1" applyAlignment="1" applyProtection="1">
      <alignment horizontal="left" vertical="center" wrapText="1"/>
      <protection hidden="1"/>
    </xf>
    <xf numFmtId="0" fontId="57"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xf numFmtId="0" fontId="62" fillId="3" borderId="0" xfId="42" applyFont="1" applyFill="1" applyAlignment="1" applyProtection="1">
      <alignment vertical="center"/>
      <protection hidden="1"/>
    </xf>
    <xf numFmtId="0" fontId="62" fillId="3" borderId="0" xfId="42" applyFont="1" applyFill="1" applyProtection="1">
      <protection hidden="1"/>
    </xf>
    <xf numFmtId="0" fontId="26" fillId="2" borderId="36" xfId="0" applyFont="1" applyFill="1" applyBorder="1" applyAlignment="1" applyProtection="1">
      <alignment vertical="top" wrapText="1"/>
      <protection locked="0"/>
    </xf>
    <xf numFmtId="0" fontId="25" fillId="0" borderId="0" xfId="47" applyFont="1" applyAlignment="1" applyProtection="1">
      <alignment horizontal="center" vertical="top"/>
      <protection hidden="1"/>
    </xf>
    <xf numFmtId="0" fontId="42" fillId="0" borderId="0" xfId="0" applyFont="1" applyAlignment="1" applyProtection="1">
      <alignment horizontal="justify" vertical="top" wrapText="1"/>
      <protection hidden="1"/>
    </xf>
    <xf numFmtId="0" fontId="65" fillId="0" borderId="0" xfId="0" applyFont="1" applyAlignment="1" applyProtection="1">
      <alignment horizontal="justify" vertical="top" wrapText="1"/>
      <protection hidden="1"/>
    </xf>
    <xf numFmtId="0" fontId="58" fillId="0" borderId="0" xfId="0" applyFont="1" applyAlignment="1" applyProtection="1">
      <alignment horizontal="justify" vertical="top" wrapText="1"/>
      <protection hidden="1"/>
    </xf>
    <xf numFmtId="0" fontId="26" fillId="0" borderId="56" xfId="0" applyFont="1" applyBorder="1" applyAlignment="1" applyProtection="1">
      <alignment vertical="center" wrapText="1"/>
      <protection locked="0"/>
    </xf>
    <xf numFmtId="0" fontId="26" fillId="0" borderId="57" xfId="0" applyFont="1" applyBorder="1" applyAlignment="1" applyProtection="1">
      <alignment vertical="center" wrapText="1"/>
      <protection locked="0"/>
    </xf>
    <xf numFmtId="0" fontId="30" fillId="0" borderId="0" xfId="0" applyFont="1" applyAlignment="1" applyProtection="1">
      <alignment horizontal="center" vertical="top"/>
      <protection hidden="1"/>
    </xf>
    <xf numFmtId="0" fontId="66" fillId="0" borderId="16" xfId="0" applyFont="1" applyBorder="1" applyAlignment="1" applyProtection="1">
      <alignment horizontal="center" vertical="center" wrapText="1"/>
      <protection hidden="1"/>
    </xf>
    <xf numFmtId="0" fontId="62"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2" fillId="0" borderId="16" xfId="0" applyFont="1" applyBorder="1" applyAlignment="1" applyProtection="1">
      <alignment vertical="center" wrapText="1"/>
      <protection hidden="1"/>
    </xf>
    <xf numFmtId="0" fontId="28" fillId="0" borderId="0" xfId="0" applyFont="1" applyAlignment="1" applyProtection="1">
      <alignment horizontal="justify" vertical="center" wrapText="1"/>
      <protection hidden="1"/>
    </xf>
    <xf numFmtId="171" fontId="26" fillId="0" borderId="0" xfId="0" applyNumberFormat="1" applyFont="1" applyAlignment="1" applyProtection="1">
      <alignment horizontal="left" vertical="top"/>
      <protection hidden="1"/>
    </xf>
    <xf numFmtId="0" fontId="38" fillId="0" borderId="0" xfId="35" applyFont="1" applyProtection="1">
      <protection hidden="1"/>
    </xf>
    <xf numFmtId="0" fontId="38" fillId="0" borderId="49" xfId="35" quotePrefix="1" applyFont="1" applyBorder="1" applyAlignment="1" applyProtection="1">
      <alignment horizontal="center" vertical="top"/>
      <protection hidden="1"/>
    </xf>
    <xf numFmtId="0" fontId="38" fillId="0" borderId="50"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7" fillId="0" borderId="16" xfId="35" applyFont="1" applyBorder="1" applyAlignment="1" applyProtection="1">
      <alignment horizontal="center"/>
      <protection hidden="1"/>
    </xf>
    <xf numFmtId="0" fontId="38"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44" fillId="0" borderId="0" xfId="35" applyFont="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applyFont="1" applyAlignment="1" applyProtection="1">
      <alignment horizontal="right" vertical="top"/>
      <protection hidden="1"/>
    </xf>
    <xf numFmtId="0" fontId="38" fillId="0" borderId="0" xfId="35" applyFont="1" applyAlignment="1" applyProtection="1">
      <alignment vertical="top" wrapText="1"/>
      <protection hidden="1"/>
    </xf>
    <xf numFmtId="0" fontId="37" fillId="0" borderId="0" xfId="35" applyFont="1" applyAlignment="1" applyProtection="1">
      <alignment horizontal="justify" vertical="top" wrapText="1"/>
      <protection hidden="1"/>
    </xf>
    <xf numFmtId="0" fontId="37" fillId="0" borderId="0" xfId="35" applyFont="1" applyAlignment="1" applyProtection="1">
      <alignment vertical="top" wrapText="1"/>
      <protection hidden="1"/>
    </xf>
    <xf numFmtId="15" fontId="38" fillId="0" borderId="0" xfId="35" applyNumberFormat="1" applyFont="1" applyAlignment="1" applyProtection="1">
      <alignment vertical="top"/>
      <protection hidden="1"/>
    </xf>
    <xf numFmtId="0" fontId="38" fillId="0" borderId="33" xfId="35" applyFont="1" applyBorder="1" applyProtection="1">
      <protection hidden="1"/>
    </xf>
    <xf numFmtId="0" fontId="38" fillId="0" borderId="33" xfId="35" applyFont="1" applyBorder="1" applyAlignment="1" applyProtection="1">
      <alignment vertical="top"/>
      <protection hidden="1"/>
    </xf>
    <xf numFmtId="0" fontId="25" fillId="0" borderId="10" xfId="0" applyFont="1" applyBorder="1" applyAlignment="1" applyProtection="1">
      <alignment horizontal="center" vertical="center" wrapText="1"/>
      <protection hidden="1"/>
    </xf>
    <xf numFmtId="4" fontId="26" fillId="0" borderId="58" xfId="47" applyNumberFormat="1" applyFont="1" applyBorder="1" applyAlignment="1" applyProtection="1">
      <alignment horizontal="center" vertical="top" wrapText="1"/>
      <protection hidden="1"/>
    </xf>
    <xf numFmtId="4" fontId="26" fillId="0" borderId="59" xfId="47" applyNumberFormat="1" applyFont="1" applyBorder="1" applyAlignment="1" applyProtection="1">
      <alignment horizontal="center" vertical="top" wrapText="1"/>
      <protection hidden="1"/>
    </xf>
    <xf numFmtId="0" fontId="61" fillId="0" borderId="33" xfId="37" applyFont="1" applyBorder="1" applyAlignment="1" applyProtection="1">
      <alignment vertical="center"/>
      <protection hidden="1"/>
    </xf>
    <xf numFmtId="0" fontId="4" fillId="0" borderId="33" xfId="37" applyFont="1" applyBorder="1" applyAlignment="1" applyProtection="1">
      <alignment vertical="center"/>
      <protection hidden="1"/>
    </xf>
    <xf numFmtId="0" fontId="61" fillId="0" borderId="33"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7" fillId="0" borderId="0" xfId="37" applyFont="1" applyAlignment="1" applyProtection="1">
      <alignment vertical="center"/>
      <protection hidden="1"/>
    </xf>
    <xf numFmtId="0" fontId="61" fillId="0" borderId="0" xfId="37" applyFont="1" applyAlignment="1" applyProtection="1">
      <alignment horizontal="center" vertical="center"/>
      <protection hidden="1"/>
    </xf>
    <xf numFmtId="0" fontId="4" fillId="0" borderId="0" xfId="48" applyAlignment="1" applyProtection="1">
      <alignment vertical="center"/>
      <protection hidden="1"/>
    </xf>
    <xf numFmtId="0" fontId="4" fillId="0" borderId="0" xfId="52" applyAlignment="1" applyProtection="1">
      <alignment vertical="center"/>
      <protection hidden="1"/>
    </xf>
    <xf numFmtId="0" fontId="4" fillId="0" borderId="0" xfId="37" applyFont="1" applyAlignment="1" applyProtection="1">
      <alignment horizontal="justify" vertical="center"/>
      <protection hidden="1"/>
    </xf>
    <xf numFmtId="0" fontId="61" fillId="0" borderId="0" xfId="37" applyFont="1" applyAlignment="1" applyProtection="1">
      <alignment horizontal="left" vertical="center"/>
      <protection hidden="1"/>
    </xf>
    <xf numFmtId="0" fontId="61" fillId="0" borderId="0" xfId="48" applyFont="1" applyAlignment="1" applyProtection="1">
      <alignment horizontal="left" vertical="center" indent="5"/>
      <protection hidden="1"/>
    </xf>
    <xf numFmtId="0" fontId="4" fillId="0" borderId="0" xfId="48" applyAlignment="1" applyProtection="1">
      <alignment horizontal="left" vertical="center" indent="5"/>
      <protection hidden="1"/>
    </xf>
    <xf numFmtId="0" fontId="61" fillId="0" borderId="0" xfId="52" applyFont="1" applyAlignment="1" applyProtection="1">
      <alignment vertical="center"/>
      <protection hidden="1"/>
    </xf>
    <xf numFmtId="0" fontId="61" fillId="0" borderId="0" xfId="52" applyFont="1" applyAlignment="1" applyProtection="1">
      <alignment vertical="top"/>
      <protection hidden="1"/>
    </xf>
    <xf numFmtId="0" fontId="61" fillId="0" borderId="16" xfId="37" applyFont="1" applyBorder="1" applyAlignment="1" applyProtection="1">
      <alignment horizontal="center" vertical="center" wrapText="1"/>
      <protection hidden="1"/>
    </xf>
    <xf numFmtId="0" fontId="68" fillId="0" borderId="16" xfId="37" applyFont="1" applyBorder="1" applyAlignment="1" applyProtection="1">
      <alignment horizontal="center" vertical="center"/>
      <protection hidden="1"/>
    </xf>
    <xf numFmtId="0" fontId="4" fillId="8" borderId="0" xfId="37" applyFont="1" applyFill="1" applyAlignment="1" applyProtection="1">
      <alignment vertical="center"/>
      <protection hidden="1"/>
    </xf>
    <xf numFmtId="0" fontId="4" fillId="8" borderId="0" xfId="37" applyFont="1" applyFill="1" applyProtection="1">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61"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0" borderId="16" xfId="37" applyFont="1" applyFill="1" applyBorder="1" applyAlignment="1" applyProtection="1">
      <alignment horizontal="left" vertical="center" wrapText="1"/>
      <protection locked="0" hidden="1"/>
    </xf>
    <xf numFmtId="0" fontId="4" fillId="10"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1" fillId="9" borderId="16" xfId="37" applyFont="1" applyFill="1" applyBorder="1" applyAlignment="1" applyProtection="1">
      <alignment vertical="center" wrapText="1"/>
      <protection hidden="1"/>
    </xf>
    <xf numFmtId="0" fontId="61" fillId="0" borderId="16" xfId="37" applyFont="1" applyBorder="1" applyAlignment="1" applyProtection="1">
      <alignment vertical="center" wrapText="1"/>
      <protection hidden="1"/>
    </xf>
    <xf numFmtId="2" fontId="4" fillId="0" borderId="16" xfId="37" applyNumberFormat="1" applyFont="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1" fillId="9"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11" borderId="0" xfId="37" applyFont="1" applyFill="1" applyAlignment="1" applyProtection="1">
      <alignment vertical="center"/>
      <protection hidden="1"/>
    </xf>
    <xf numFmtId="0" fontId="4" fillId="11" borderId="0" xfId="37" applyFont="1" applyFill="1" applyProtection="1">
      <protection hidden="1"/>
    </xf>
    <xf numFmtId="2" fontId="4" fillId="0" borderId="16" xfId="37" applyNumberFormat="1"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1" fillId="0" borderId="0" xfId="0" applyFont="1" applyAlignment="1" applyProtection="1">
      <alignment vertical="center"/>
      <protection hidden="1"/>
    </xf>
    <xf numFmtId="0" fontId="61" fillId="0" borderId="0" xfId="37" applyFont="1" applyAlignment="1" applyProtection="1">
      <alignment horizontal="left" vertical="center" wrapText="1"/>
      <protection hidden="1"/>
    </xf>
    <xf numFmtId="172" fontId="61" fillId="0" borderId="0" xfId="37" applyNumberFormat="1" applyFont="1" applyAlignment="1" applyProtection="1">
      <alignment horizontal="left" vertical="center"/>
      <protection hidden="1"/>
    </xf>
    <xf numFmtId="0" fontId="61" fillId="0" borderId="0" xfId="37" applyFont="1" applyAlignment="1" applyProtection="1">
      <alignment vertical="center"/>
      <protection hidden="1"/>
    </xf>
    <xf numFmtId="0" fontId="61" fillId="0" borderId="0" xfId="37" applyFont="1" applyAlignment="1" applyProtection="1">
      <alignment horizontal="right" vertical="center" inden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9" xfId="0" applyFont="1" applyBorder="1" applyAlignment="1" applyProtection="1">
      <alignment horizontal="left" vertical="center" wrapText="1"/>
      <protection hidden="1"/>
    </xf>
    <xf numFmtId="0" fontId="37" fillId="0" borderId="34"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61" fillId="0" borderId="33" xfId="0" applyFont="1" applyBorder="1" applyAlignment="1" applyProtection="1">
      <alignment horizontal="right" vertical="top" wrapText="1"/>
      <protection hidden="1"/>
    </xf>
    <xf numFmtId="0" fontId="1" fillId="0" borderId="0" xfId="0" applyFont="1" applyProtection="1">
      <protection hidden="1"/>
    </xf>
    <xf numFmtId="0" fontId="61"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1" fillId="0" borderId="0" xfId="0" applyFont="1" applyAlignment="1" applyProtection="1">
      <alignment horizontal="justify" vertical="center" wrapText="1"/>
      <protection hidden="1"/>
    </xf>
    <xf numFmtId="0" fontId="61" fillId="0" borderId="0" xfId="48" applyFont="1" applyAlignment="1" applyProtection="1">
      <alignment horizontal="left" vertical="center" indent="1"/>
      <protection hidden="1"/>
    </xf>
    <xf numFmtId="0" fontId="4" fillId="0" borderId="0" xfId="52" applyAlignment="1" applyProtection="1">
      <alignment horizontal="left" vertical="center" indent="1"/>
      <protection hidden="1"/>
    </xf>
    <xf numFmtId="0" fontId="60" fillId="0" borderId="0" xfId="0" applyFont="1" applyAlignment="1" applyProtection="1">
      <alignment horizontal="center" vertical="top"/>
      <protection hidden="1"/>
    </xf>
    <xf numFmtId="0" fontId="63" fillId="0" borderId="0" xfId="0" applyFont="1" applyAlignment="1" applyProtection="1">
      <alignment horizontal="center" vertical="top"/>
      <protection hidden="1"/>
    </xf>
    <xf numFmtId="0" fontId="71" fillId="0" borderId="0" xfId="0" applyFont="1" applyAlignment="1" applyProtection="1">
      <alignment horizontal="left" vertical="top" wrapText="1"/>
      <protection hidden="1"/>
    </xf>
    <xf numFmtId="0" fontId="4" fillId="0" borderId="37"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8" xfId="0" applyFont="1" applyBorder="1" applyAlignment="1" applyProtection="1">
      <alignment vertical="center"/>
      <protection hidden="1"/>
    </xf>
    <xf numFmtId="0" fontId="4" fillId="0" borderId="16" xfId="0" applyFont="1" applyBorder="1" applyAlignment="1" applyProtection="1">
      <alignment horizontal="left" vertical="top" wrapText="1" indent="2"/>
      <protection hidden="1"/>
    </xf>
    <xf numFmtId="0" fontId="4" fillId="0" borderId="16" xfId="0" applyFont="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55"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6" xfId="0" applyFont="1" applyFill="1" applyBorder="1" applyAlignment="1" applyProtection="1">
      <alignment horizontal="left" vertical="center" wrapText="1"/>
      <protection locked="0"/>
    </xf>
    <xf numFmtId="0" fontId="4" fillId="2" borderId="48"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7"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1" fillId="2" borderId="12" xfId="0" applyFont="1" applyFill="1" applyBorder="1" applyAlignment="1" applyProtection="1">
      <alignment horizontal="center" vertical="center" wrapText="1"/>
      <protection locked="0"/>
    </xf>
    <xf numFmtId="0" fontId="61" fillId="2" borderId="12" xfId="0" applyFont="1" applyFill="1" applyBorder="1" applyAlignment="1" applyProtection="1">
      <alignment horizontal="left" vertical="top" wrapText="1"/>
      <protection locked="0"/>
    </xf>
    <xf numFmtId="0" fontId="61" fillId="0" borderId="16" xfId="0" applyFont="1" applyBorder="1" applyAlignment="1" applyProtection="1">
      <alignment horizontal="left" vertical="center" wrapText="1" indent="2"/>
      <protection hidden="1"/>
    </xf>
    <xf numFmtId="0" fontId="61"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0" fillId="0" borderId="16" xfId="37"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indent="2"/>
      <protection hidden="1"/>
    </xf>
    <xf numFmtId="0" fontId="57"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45" xfId="0" applyFont="1" applyBorder="1" applyAlignment="1" applyProtection="1">
      <alignment horizontal="left" vertical="center" wrapText="1"/>
      <protection hidden="1"/>
    </xf>
    <xf numFmtId="0" fontId="1" fillId="0" borderId="0" xfId="0" applyFont="1" applyProtection="1">
      <protection locked="0"/>
    </xf>
    <xf numFmtId="0" fontId="4" fillId="0" borderId="0" xfId="0" applyFont="1" applyAlignment="1" applyProtection="1">
      <alignment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1" fillId="0" borderId="0" xfId="0" applyFont="1" applyAlignment="1" applyProtection="1">
      <alignment horizontal="right" vertical="top"/>
      <protection hidden="1"/>
    </xf>
    <xf numFmtId="0" fontId="61" fillId="0" borderId="0" xfId="0" applyFont="1" applyAlignment="1" applyProtection="1">
      <alignment horizontal="left" vertical="center"/>
      <protection hidden="1"/>
    </xf>
    <xf numFmtId="172" fontId="61" fillId="0" borderId="0" xfId="0" applyNumberFormat="1" applyFont="1" applyAlignment="1" applyProtection="1">
      <alignment horizontal="left" vertical="center" indent="1"/>
      <protection hidden="1"/>
    </xf>
    <xf numFmtId="0" fontId="61" fillId="0" borderId="0" xfId="0" applyFont="1" applyAlignment="1" applyProtection="1">
      <alignment horizontal="right" vertical="center"/>
      <protection hidden="1"/>
    </xf>
    <xf numFmtId="0" fontId="61" fillId="0" borderId="0" xfId="0" applyFont="1" applyAlignment="1" applyProtection="1">
      <alignment horizontal="left" vertical="center" wrapText="1" indent="1"/>
      <protection hidden="1"/>
    </xf>
    <xf numFmtId="0" fontId="4" fillId="0" borderId="0" xfId="0" applyFont="1" applyAlignment="1" applyProtection="1">
      <alignment horizontal="left" vertical="center"/>
      <protection hidden="1"/>
    </xf>
    <xf numFmtId="4" fontId="26" fillId="0" borderId="0" xfId="47" applyNumberFormat="1" applyFont="1" applyAlignment="1" applyProtection="1">
      <alignment horizontal="center" vertical="top" wrapText="1"/>
      <protection hidden="1"/>
    </xf>
    <xf numFmtId="0" fontId="6" fillId="0" borderId="7" xfId="50" applyFont="1" applyBorder="1" applyAlignment="1" applyProtection="1">
      <alignment vertical="top" wrapText="1"/>
      <protection hidden="1"/>
    </xf>
    <xf numFmtId="0" fontId="6" fillId="0" borderId="0" xfId="50" applyFont="1" applyAlignment="1" applyProtection="1">
      <alignment vertical="top" wrapText="1"/>
      <protection hidden="1"/>
    </xf>
    <xf numFmtId="0" fontId="6" fillId="0" borderId="8" xfId="50" applyFont="1" applyBorder="1" applyAlignment="1" applyProtection="1">
      <alignment vertical="top" wrapText="1"/>
      <protection hidden="1"/>
    </xf>
    <xf numFmtId="0" fontId="38" fillId="0" borderId="0" xfId="35" applyFont="1" applyAlignment="1" applyProtection="1">
      <alignment wrapText="1"/>
      <protection hidden="1"/>
    </xf>
    <xf numFmtId="0" fontId="4" fillId="0" borderId="16" xfId="37" applyFont="1" applyBorder="1" applyAlignment="1" applyProtection="1">
      <alignment horizontal="justify" vertical="top" wrapText="1"/>
      <protection hidden="1"/>
    </xf>
    <xf numFmtId="0" fontId="61" fillId="0" borderId="33" xfId="35" applyFont="1" applyBorder="1" applyAlignment="1">
      <alignment horizontal="right" vertical="top" wrapText="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2" fillId="0" borderId="0" xfId="35" applyFont="1"/>
    <xf numFmtId="0" fontId="73" fillId="0" borderId="0" xfId="35" applyFont="1" applyAlignment="1" applyProtection="1">
      <alignment vertical="center"/>
      <protection hidden="1"/>
    </xf>
    <xf numFmtId="0" fontId="74" fillId="0" borderId="0" xfId="35" applyFont="1" applyAlignment="1" applyProtection="1">
      <alignment vertical="center"/>
      <protection hidden="1"/>
    </xf>
    <xf numFmtId="0" fontId="61" fillId="0" borderId="0" xfId="35" applyFont="1" applyAlignment="1" applyProtection="1">
      <alignment horizontal="center" vertical="center"/>
      <protection hidden="1"/>
    </xf>
    <xf numFmtId="0" fontId="63"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1" fillId="0" borderId="0" xfId="35" applyFont="1" applyAlignment="1" applyProtection="1">
      <alignment vertical="center"/>
      <protection hidden="1"/>
    </xf>
    <xf numFmtId="0" fontId="4" fillId="0" borderId="0" xfId="48" applyAlignment="1" applyProtection="1">
      <alignment horizontal="left" vertical="center" indent="1"/>
      <protection hidden="1"/>
    </xf>
    <xf numFmtId="0" fontId="57" fillId="0" borderId="0" xfId="35" applyFont="1" applyAlignment="1" applyProtection="1">
      <alignment vertical="center"/>
      <protection hidden="1"/>
    </xf>
    <xf numFmtId="0" fontId="61" fillId="0" borderId="0" xfId="35" applyFont="1" applyAlignment="1" applyProtection="1">
      <alignment horizontal="justify" vertical="center"/>
      <protection hidden="1"/>
    </xf>
    <xf numFmtId="0" fontId="61" fillId="0" borderId="0" xfId="35" applyFont="1" applyAlignment="1" applyProtection="1">
      <alignment horizontal="right" vertical="center" indent="1"/>
      <protection hidden="1"/>
    </xf>
    <xf numFmtId="0" fontId="61" fillId="0" borderId="0" xfId="35" applyFont="1" applyAlignment="1" applyProtection="1">
      <alignment horizontal="left" vertical="center"/>
      <protection hidden="1"/>
    </xf>
    <xf numFmtId="172" fontId="61" fillId="0" borderId="0" xfId="35" applyNumberFormat="1" applyFont="1" applyAlignment="1" applyProtection="1">
      <alignment horizontal="left" vertical="center" indent="1"/>
      <protection hidden="1"/>
    </xf>
    <xf numFmtId="0" fontId="61" fillId="0" borderId="0" xfId="35" applyFont="1" applyAlignment="1" applyProtection="1">
      <alignment horizontal="left" vertical="center" wrapText="1" indent="1"/>
      <protection hidden="1"/>
    </xf>
    <xf numFmtId="0" fontId="4" fillId="0" borderId="0" xfId="35" applyFont="1" applyAlignment="1" applyProtection="1">
      <alignment horizontal="left" vertical="center"/>
      <protection hidden="1"/>
    </xf>
    <xf numFmtId="0" fontId="4" fillId="0" borderId="0" xfId="52" applyAlignment="1" applyProtection="1">
      <alignment horizontal="right" vertical="center"/>
      <protection hidden="1"/>
    </xf>
    <xf numFmtId="0" fontId="57" fillId="0" borderId="0" xfId="35" applyFont="1" applyAlignment="1" applyProtection="1">
      <alignment horizontal="left" vertical="top" indent="5"/>
      <protection hidden="1"/>
    </xf>
    <xf numFmtId="0" fontId="60" fillId="0" borderId="0" xfId="35" applyFont="1" applyAlignment="1" applyProtection="1">
      <alignment horizontal="center" vertical="center" wrapText="1"/>
      <protection hidden="1"/>
    </xf>
    <xf numFmtId="0" fontId="57" fillId="0" borderId="0" xfId="35" applyFont="1" applyAlignment="1" applyProtection="1">
      <alignment horizontal="center" vertical="center" wrapText="1"/>
      <protection hidden="1"/>
    </xf>
    <xf numFmtId="0" fontId="57" fillId="0" borderId="0" xfId="35" applyFont="1" applyAlignment="1" applyProtection="1">
      <alignment horizontal="left" vertical="center"/>
      <protection hidden="1"/>
    </xf>
    <xf numFmtId="0" fontId="57" fillId="0" borderId="0" xfId="35" applyFont="1" applyProtection="1">
      <protection hidden="1"/>
    </xf>
    <xf numFmtId="0" fontId="57" fillId="0" borderId="10" xfId="35" applyFont="1" applyBorder="1" applyAlignment="1" applyProtection="1">
      <alignment vertical="top"/>
      <protection hidden="1"/>
    </xf>
    <xf numFmtId="0" fontId="57" fillId="0" borderId="11" xfId="35" applyFont="1" applyBorder="1" applyAlignment="1" applyProtection="1">
      <alignment vertical="top"/>
      <protection hidden="1"/>
    </xf>
    <xf numFmtId="0" fontId="57" fillId="0" borderId="11" xfId="35" applyFont="1" applyBorder="1" applyAlignment="1" applyProtection="1">
      <alignment horizontal="left" vertical="center" indent="5"/>
      <protection hidden="1"/>
    </xf>
    <xf numFmtId="0" fontId="57" fillId="0" borderId="0" xfId="35" applyFont="1" applyAlignment="1" applyProtection="1">
      <alignment horizontal="left"/>
      <protection hidden="1"/>
    </xf>
    <xf numFmtId="0" fontId="57" fillId="0" borderId="0" xfId="35" applyFont="1" applyAlignment="1" applyProtection="1">
      <alignment horizontal="right" vertical="center"/>
      <protection hidden="1"/>
    </xf>
    <xf numFmtId="0" fontId="57" fillId="0" borderId="33" xfId="35" applyFont="1" applyBorder="1" applyAlignment="1" applyProtection="1">
      <alignment vertical="top"/>
      <protection hidden="1"/>
    </xf>
    <xf numFmtId="0" fontId="57" fillId="0" borderId="33" xfId="35" applyFont="1" applyBorder="1" applyAlignment="1" applyProtection="1">
      <alignment horizontal="right" vertical="center"/>
      <protection hidden="1"/>
    </xf>
    <xf numFmtId="0" fontId="57" fillId="0" borderId="0" xfId="35" applyFont="1" applyAlignment="1" applyProtection="1">
      <alignment vertical="top"/>
      <protection hidden="1"/>
    </xf>
    <xf numFmtId="0" fontId="57" fillId="0" borderId="10" xfId="35" applyFont="1" applyBorder="1" applyAlignment="1" applyProtection="1">
      <alignment horizontal="right" vertical="top"/>
      <protection hidden="1"/>
    </xf>
    <xf numFmtId="0" fontId="57" fillId="0" borderId="35" xfId="35" applyFont="1" applyBorder="1" applyAlignment="1" applyProtection="1">
      <alignment horizontal="right" vertical="top"/>
      <protection hidden="1"/>
    </xf>
    <xf numFmtId="0" fontId="80" fillId="0" borderId="0" xfId="51" applyFont="1" applyAlignment="1" applyProtection="1">
      <alignment vertical="center"/>
      <protection hidden="1"/>
    </xf>
    <xf numFmtId="0" fontId="57" fillId="2" borderId="16" xfId="0" applyFont="1" applyFill="1" applyBorder="1" applyAlignment="1" applyProtection="1">
      <alignment horizontal="center" vertical="center"/>
      <protection locked="0" hidden="1"/>
    </xf>
    <xf numFmtId="0" fontId="53" fillId="0" borderId="16" xfId="0" applyFont="1" applyBorder="1" applyAlignment="1" applyProtection="1">
      <alignment horizontal="center" vertical="center" wrapText="1"/>
      <protection hidden="1"/>
    </xf>
    <xf numFmtId="173" fontId="26" fillId="2" borderId="26" xfId="49" applyNumberFormat="1" applyFont="1" applyFill="1" applyBorder="1" applyAlignment="1" applyProtection="1">
      <alignment horizontal="left" vertical="center" wrapText="1"/>
      <protection locked="0"/>
    </xf>
    <xf numFmtId="0" fontId="25" fillId="0" borderId="33" xfId="47" applyFont="1" applyBorder="1" applyAlignment="1" applyProtection="1">
      <alignment horizontal="center" vertical="center"/>
      <protection hidden="1"/>
    </xf>
    <xf numFmtId="0" fontId="57" fillId="2" borderId="16" xfId="35" applyFont="1" applyFill="1" applyBorder="1" applyAlignment="1" applyProtection="1">
      <alignment horizontal="center" vertical="top" wrapText="1"/>
      <protection locked="0"/>
    </xf>
    <xf numFmtId="0" fontId="57" fillId="2" borderId="37" xfId="35" applyFont="1" applyFill="1" applyBorder="1" applyAlignment="1" applyProtection="1">
      <alignment horizontal="center" vertical="top" wrapText="1"/>
      <protection locked="0"/>
    </xf>
    <xf numFmtId="0" fontId="57" fillId="0" borderId="0" xfId="35" applyFont="1" applyAlignment="1" applyProtection="1">
      <alignment horizontal="left" vertical="top" wrapText="1"/>
      <protection hidden="1"/>
    </xf>
    <xf numFmtId="0" fontId="57" fillId="0" borderId="10" xfId="35" applyFont="1" applyBorder="1" applyAlignment="1" applyProtection="1">
      <alignment horizontal="left" vertical="top" indent="5"/>
      <protection hidden="1"/>
    </xf>
    <xf numFmtId="0" fontId="57" fillId="0" borderId="11" xfId="35" applyFont="1" applyBorder="1" applyAlignment="1" applyProtection="1">
      <alignment horizontal="left" vertical="top" indent="5"/>
      <protection hidden="1"/>
    </xf>
    <xf numFmtId="0" fontId="57" fillId="0" borderId="0" xfId="35" applyFont="1" applyAlignment="1" applyProtection="1">
      <alignment horizontal="justify" vertical="center" wrapText="1"/>
      <protection hidden="1"/>
    </xf>
    <xf numFmtId="0" fontId="57" fillId="0" borderId="0" xfId="35" applyFont="1" applyAlignment="1" applyProtection="1">
      <alignment vertical="center" wrapText="1"/>
      <protection hidden="1"/>
    </xf>
    <xf numFmtId="0" fontId="57" fillId="0" borderId="0" xfId="35" applyFont="1" applyAlignment="1" applyProtection="1">
      <alignment horizontal="center" vertical="top"/>
      <protection hidden="1"/>
    </xf>
    <xf numFmtId="0" fontId="57" fillId="0" borderId="16" xfId="35" applyFont="1" applyBorder="1" applyAlignment="1" applyProtection="1">
      <alignment horizontal="left"/>
      <protection hidden="1"/>
    </xf>
    <xf numFmtId="0" fontId="57" fillId="0" borderId="16" xfId="35" applyFont="1" applyBorder="1" applyAlignment="1" applyProtection="1">
      <alignment horizontal="left" vertical="top"/>
      <protection hidden="1"/>
    </xf>
    <xf numFmtId="0" fontId="57" fillId="0" borderId="0" xfId="35" applyFont="1" applyAlignment="1" applyProtection="1">
      <alignment horizontal="left" vertical="center" wrapText="1"/>
      <protection hidden="1"/>
    </xf>
    <xf numFmtId="0" fontId="57" fillId="2" borderId="0" xfId="35" applyFont="1" applyFill="1" applyAlignment="1" applyProtection="1">
      <alignment vertical="center" wrapText="1"/>
      <protection locked="0"/>
    </xf>
    <xf numFmtId="0" fontId="57" fillId="0" borderId="38" xfId="35" applyFont="1" applyBorder="1" applyAlignment="1" applyProtection="1">
      <alignment vertical="center" wrapText="1"/>
      <protection hidden="1"/>
    </xf>
    <xf numFmtId="0" fontId="57" fillId="0" borderId="11" xfId="35" applyFont="1" applyBorder="1" applyAlignment="1" applyProtection="1">
      <alignment horizontal="right" vertical="top"/>
      <protection hidden="1"/>
    </xf>
    <xf numFmtId="0" fontId="57" fillId="2" borderId="39" xfId="35" applyFont="1" applyFill="1" applyBorder="1" applyAlignment="1" applyProtection="1">
      <alignment vertical="center" wrapText="1"/>
      <protection hidden="1"/>
    </xf>
    <xf numFmtId="0" fontId="57" fillId="2" borderId="34" xfId="35" applyFont="1" applyFill="1" applyBorder="1" applyAlignment="1" applyProtection="1">
      <alignment vertical="center" wrapText="1"/>
      <protection hidden="1"/>
    </xf>
    <xf numFmtId="0" fontId="57" fillId="2" borderId="40" xfId="35" applyFont="1" applyFill="1" applyBorder="1" applyAlignment="1" applyProtection="1">
      <alignment vertical="center" wrapText="1"/>
      <protection hidden="1"/>
    </xf>
    <xf numFmtId="0" fontId="57" fillId="2" borderId="35" xfId="35" applyFont="1" applyFill="1" applyBorder="1" applyAlignment="1" applyProtection="1">
      <alignment vertical="center" wrapText="1"/>
      <protection hidden="1"/>
    </xf>
    <xf numFmtId="0" fontId="57" fillId="2" borderId="0" xfId="35" applyFont="1" applyFill="1" applyAlignment="1" applyProtection="1">
      <alignment vertical="center" wrapText="1"/>
      <protection hidden="1"/>
    </xf>
    <xf numFmtId="0" fontId="57" fillId="2" borderId="38" xfId="35" applyFont="1" applyFill="1" applyBorder="1" applyAlignment="1" applyProtection="1">
      <alignment vertical="center" wrapText="1"/>
      <protection hidden="1"/>
    </xf>
    <xf numFmtId="0" fontId="57" fillId="0" borderId="33" xfId="35" applyFont="1" applyBorder="1" applyAlignment="1" applyProtection="1">
      <alignment horizontal="left" vertical="top" wrapText="1"/>
      <protection hidden="1"/>
    </xf>
    <xf numFmtId="0" fontId="57" fillId="2" borderId="36" xfId="35" applyFont="1" applyFill="1" applyBorder="1" applyAlignment="1" applyProtection="1">
      <alignment horizontal="left" vertical="top" wrapText="1"/>
      <protection hidden="1"/>
    </xf>
    <xf numFmtId="0" fontId="57" fillId="2" borderId="51" xfId="35" applyFont="1" applyFill="1" applyBorder="1" applyAlignment="1" applyProtection="1">
      <alignment horizontal="left" vertical="top" wrapText="1"/>
      <protection hidden="1"/>
    </xf>
    <xf numFmtId="0" fontId="57" fillId="0" borderId="12" xfId="35" applyFont="1" applyBorder="1" applyAlignment="1" applyProtection="1">
      <alignment horizontal="left" vertical="top" indent="5"/>
      <protection hidden="1"/>
    </xf>
    <xf numFmtId="0" fontId="57" fillId="0" borderId="34" xfId="35" applyFont="1" applyBorder="1" applyAlignment="1" applyProtection="1">
      <alignment horizontal="left" vertical="top" wrapText="1"/>
      <protection hidden="1"/>
    </xf>
    <xf numFmtId="0" fontId="57" fillId="3" borderId="0" xfId="35" applyFont="1" applyFill="1" applyAlignment="1">
      <alignment horizontal="left" vertical="top" wrapText="1"/>
    </xf>
    <xf numFmtId="0" fontId="57" fillId="0" borderId="0" xfId="35" applyFont="1" applyAlignment="1" applyProtection="1">
      <alignment horizontal="left" vertical="top"/>
      <protection hidden="1"/>
    </xf>
    <xf numFmtId="0" fontId="57" fillId="0" borderId="34" xfId="35" applyFont="1" applyBorder="1" applyProtection="1">
      <protection hidden="1"/>
    </xf>
    <xf numFmtId="0" fontId="57" fillId="0" borderId="40" xfId="35" applyFont="1" applyBorder="1" applyProtection="1">
      <protection hidden="1"/>
    </xf>
    <xf numFmtId="0" fontId="57" fillId="0" borderId="35" xfId="35" applyFont="1" applyBorder="1" applyAlignment="1" applyProtection="1">
      <alignment vertical="top"/>
      <protection hidden="1"/>
    </xf>
    <xf numFmtId="0" fontId="57" fillId="2" borderId="37" xfId="35" applyFont="1" applyFill="1" applyBorder="1" applyAlignment="1" applyProtection="1">
      <alignment horizontal="center" vertical="center" wrapText="1"/>
      <protection hidden="1"/>
    </xf>
    <xf numFmtId="0" fontId="57" fillId="2" borderId="3" xfId="35" applyFont="1" applyFill="1" applyBorder="1" applyAlignment="1" applyProtection="1">
      <alignment horizontal="center" vertical="center" wrapText="1"/>
      <protection hidden="1"/>
    </xf>
    <xf numFmtId="0" fontId="57" fillId="2" borderId="9" xfId="35" applyFont="1" applyFill="1" applyBorder="1" applyAlignment="1" applyProtection="1">
      <alignment horizontal="center" vertical="center" wrapText="1"/>
      <protection hidden="1"/>
    </xf>
    <xf numFmtId="0" fontId="57" fillId="0" borderId="35" xfId="35" applyFont="1" applyBorder="1" applyAlignment="1" applyProtection="1">
      <alignment vertical="top" wrapText="1"/>
      <protection hidden="1"/>
    </xf>
    <xf numFmtId="0" fontId="57" fillId="0" borderId="0" xfId="35" applyFont="1" applyAlignment="1" applyProtection="1">
      <alignment vertical="top" wrapText="1"/>
      <protection hidden="1"/>
    </xf>
    <xf numFmtId="0" fontId="57" fillId="0" borderId="38" xfId="35" applyFont="1" applyBorder="1" applyAlignment="1" applyProtection="1">
      <alignment horizontal="center" vertical="center" wrapText="1"/>
      <protection hidden="1"/>
    </xf>
    <xf numFmtId="0" fontId="26" fillId="0" borderId="0" xfId="35" applyFont="1" applyAlignment="1" applyProtection="1">
      <alignment horizontal="left" vertical="top" indent="5"/>
      <protection hidden="1"/>
    </xf>
    <xf numFmtId="0" fontId="32" fillId="0" borderId="0" xfId="35" applyFont="1" applyAlignment="1" applyProtection="1">
      <alignment horizontal="left" vertical="top"/>
      <protection hidden="1"/>
    </xf>
    <xf numFmtId="0" fontId="26" fillId="0" borderId="0" xfId="35" applyFont="1" applyAlignment="1" applyProtection="1">
      <alignment horizontal="left" vertical="top" wrapText="1"/>
      <protection hidden="1"/>
    </xf>
    <xf numFmtId="0" fontId="25" fillId="0" borderId="0" xfId="35" applyFont="1" applyAlignment="1" applyProtection="1">
      <alignment horizontal="center" vertical="center" wrapText="1"/>
      <protection hidden="1"/>
    </xf>
    <xf numFmtId="0" fontId="26" fillId="0" borderId="0" xfId="35" applyFont="1" applyAlignment="1" applyProtection="1">
      <alignment horizontal="center" vertical="center" wrapText="1"/>
      <protection hidden="1"/>
    </xf>
    <xf numFmtId="0" fontId="26" fillId="0" borderId="0" xfId="35" applyFont="1" applyAlignment="1" applyProtection="1">
      <alignment horizontal="left" vertical="center"/>
      <protection hidden="1"/>
    </xf>
    <xf numFmtId="0" fontId="26" fillId="0" borderId="0" xfId="35" applyFont="1" applyProtection="1">
      <protection hidden="1"/>
    </xf>
    <xf numFmtId="0" fontId="26" fillId="0" borderId="0" xfId="35" applyFont="1" applyAlignment="1" applyProtection="1">
      <alignment vertical="top"/>
      <protection hidden="1"/>
    </xf>
    <xf numFmtId="0" fontId="26" fillId="0" borderId="0" xfId="35" applyFont="1" applyAlignment="1" applyProtection="1">
      <alignment vertical="center"/>
      <protection hidden="1"/>
    </xf>
    <xf numFmtId="0" fontId="26" fillId="0" borderId="0" xfId="35" applyFont="1" applyAlignment="1" applyProtection="1">
      <alignment vertical="center" wrapText="1"/>
      <protection hidden="1"/>
    </xf>
    <xf numFmtId="0" fontId="26" fillId="0" borderId="10" xfId="35" applyFont="1" applyBorder="1" applyAlignment="1" applyProtection="1">
      <alignment vertical="top"/>
      <protection hidden="1"/>
    </xf>
    <xf numFmtId="0" fontId="26" fillId="0" borderId="0" xfId="35" applyFont="1" applyAlignment="1" applyProtection="1">
      <alignment horizontal="center" vertical="top"/>
      <protection hidden="1"/>
    </xf>
    <xf numFmtId="0" fontId="26" fillId="0" borderId="0" xfId="35" applyFont="1" applyAlignment="1" applyProtection="1">
      <alignment horizontal="left"/>
      <protection hidden="1"/>
    </xf>
    <xf numFmtId="0" fontId="26" fillId="2" borderId="82" xfId="35" applyFont="1" applyFill="1" applyBorder="1" applyAlignment="1" applyProtection="1">
      <alignment horizontal="left" vertical="top" wrapText="1"/>
      <protection locked="0" hidden="1"/>
    </xf>
    <xf numFmtId="0" fontId="26" fillId="2" borderId="34" xfId="35" applyFont="1" applyFill="1" applyBorder="1" applyAlignment="1" applyProtection="1">
      <alignment horizontal="left" vertical="top" wrapText="1"/>
      <protection locked="0" hidden="1"/>
    </xf>
    <xf numFmtId="0" fontId="26" fillId="2" borderId="40" xfId="35" applyFont="1" applyFill="1" applyBorder="1" applyAlignment="1" applyProtection="1">
      <alignment horizontal="left" vertical="top" wrapText="1"/>
      <protection locked="0" hidden="1"/>
    </xf>
    <xf numFmtId="0" fontId="26" fillId="0" borderId="10" xfId="35" applyFont="1" applyBorder="1" applyAlignment="1" applyProtection="1">
      <alignment horizontal="left" vertical="top" indent="5"/>
      <protection hidden="1"/>
    </xf>
    <xf numFmtId="0" fontId="26" fillId="0" borderId="0" xfId="35" applyFont="1" applyAlignment="1" applyProtection="1">
      <alignment horizontal="left" vertical="top"/>
      <protection hidden="1"/>
    </xf>
    <xf numFmtId="0" fontId="26" fillId="0" borderId="11" xfId="35" applyFont="1" applyBorder="1" applyAlignment="1" applyProtection="1">
      <alignment horizontal="left" vertical="center" indent="5"/>
      <protection hidden="1"/>
    </xf>
    <xf numFmtId="0" fontId="26" fillId="0" borderId="0" xfId="35" applyFont="1" applyAlignment="1" applyProtection="1">
      <alignment horizontal="left" vertical="center" wrapText="1"/>
      <protection hidden="1"/>
    </xf>
    <xf numFmtId="0" fontId="26" fillId="0" borderId="11" xfId="35" applyFont="1" applyBorder="1" applyAlignment="1" applyProtection="1">
      <alignment horizontal="left" vertical="top" indent="5"/>
      <protection hidden="1"/>
    </xf>
    <xf numFmtId="0" fontId="26" fillId="0" borderId="0" xfId="35" applyFont="1" applyAlignment="1" applyProtection="1">
      <alignment horizontal="right" vertical="center"/>
      <protection hidden="1"/>
    </xf>
    <xf numFmtId="0" fontId="26" fillId="0" borderId="33" xfId="35" applyFont="1" applyBorder="1" applyAlignment="1" applyProtection="1">
      <alignment vertical="top"/>
      <protection hidden="1"/>
    </xf>
    <xf numFmtId="0" fontId="26" fillId="0" borderId="33" xfId="35" applyFont="1" applyBorder="1" applyAlignment="1" applyProtection="1">
      <alignment horizontal="right" vertical="center"/>
      <protection hidden="1"/>
    </xf>
    <xf numFmtId="0" fontId="26" fillId="0" borderId="12" xfId="35" applyFont="1" applyBorder="1" applyAlignment="1" applyProtection="1">
      <alignment horizontal="left" vertical="top" indent="5"/>
      <protection hidden="1"/>
    </xf>
    <xf numFmtId="0" fontId="26" fillId="0" borderId="11" xfId="35" applyFont="1" applyBorder="1" applyAlignment="1" applyProtection="1">
      <alignment vertical="top"/>
      <protection hidden="1"/>
    </xf>
    <xf numFmtId="0" fontId="26" fillId="0" borderId="38" xfId="35" applyFont="1" applyBorder="1" applyProtection="1">
      <protection hidden="1"/>
    </xf>
    <xf numFmtId="0" fontId="26" fillId="0" borderId="35" xfId="35" applyFont="1" applyBorder="1" applyAlignment="1" applyProtection="1">
      <alignment vertical="top"/>
      <protection hidden="1"/>
    </xf>
    <xf numFmtId="0" fontId="26" fillId="0" borderId="38" xfId="35" applyFont="1" applyBorder="1" applyAlignment="1" applyProtection="1">
      <alignment vertical="center" wrapText="1"/>
      <protection hidden="1"/>
    </xf>
    <xf numFmtId="0" fontId="26" fillId="2" borderId="37" xfId="35" applyFont="1" applyFill="1" applyBorder="1" applyAlignment="1" applyProtection="1">
      <alignment horizontal="center" vertical="center" wrapText="1"/>
      <protection hidden="1"/>
    </xf>
    <xf numFmtId="0" fontId="26" fillId="2" borderId="3" xfId="35" applyFont="1" applyFill="1" applyBorder="1" applyAlignment="1" applyProtection="1">
      <alignment horizontal="center" vertical="center" wrapText="1"/>
      <protection hidden="1"/>
    </xf>
    <xf numFmtId="0" fontId="26" fillId="2" borderId="9" xfId="35" applyFont="1" applyFill="1" applyBorder="1" applyAlignment="1" applyProtection="1">
      <alignment horizontal="center" vertical="center" wrapText="1"/>
      <protection hidden="1"/>
    </xf>
    <xf numFmtId="0" fontId="26" fillId="0" borderId="34" xfId="35" applyFont="1" applyBorder="1" applyAlignment="1" applyProtection="1">
      <alignment horizontal="left" vertical="top" wrapText="1"/>
      <protection hidden="1"/>
    </xf>
    <xf numFmtId="0" fontId="26" fillId="0" borderId="16" xfId="35" applyFont="1" applyBorder="1" applyAlignment="1" applyProtection="1">
      <alignment horizontal="left"/>
      <protection hidden="1"/>
    </xf>
    <xf numFmtId="0" fontId="26" fillId="0" borderId="16" xfId="35" applyFont="1" applyBorder="1" applyAlignment="1" applyProtection="1">
      <alignment horizontal="left" vertical="top"/>
      <protection hidden="1"/>
    </xf>
    <xf numFmtId="0" fontId="26" fillId="0" borderId="11" xfId="35" applyFont="1" applyBorder="1" applyAlignment="1" applyProtection="1">
      <alignment horizontal="right" vertical="top"/>
      <protection hidden="1"/>
    </xf>
    <xf numFmtId="0" fontId="26" fillId="2" borderId="39" xfId="35" applyFont="1" applyFill="1" applyBorder="1" applyAlignment="1" applyProtection="1">
      <alignment vertical="center" wrapText="1"/>
      <protection hidden="1"/>
    </xf>
    <xf numFmtId="0" fontId="26" fillId="2" borderId="34" xfId="35" applyFont="1" applyFill="1" applyBorder="1" applyAlignment="1" applyProtection="1">
      <alignment vertical="center" wrapText="1"/>
      <protection hidden="1"/>
    </xf>
    <xf numFmtId="0" fontId="26" fillId="2" borderId="40" xfId="35" applyFont="1" applyFill="1" applyBorder="1" applyAlignment="1" applyProtection="1">
      <alignment vertical="center" wrapText="1"/>
      <protection hidden="1"/>
    </xf>
    <xf numFmtId="0" fontId="26" fillId="2" borderId="35" xfId="35" applyFont="1" applyFill="1" applyBorder="1" applyAlignment="1" applyProtection="1">
      <alignment vertical="center" wrapText="1"/>
      <protection hidden="1"/>
    </xf>
    <xf numFmtId="0" fontId="26" fillId="2" borderId="0" xfId="35" applyFont="1" applyFill="1" applyAlignment="1" applyProtection="1">
      <alignment vertical="center" wrapText="1"/>
      <protection hidden="1"/>
    </xf>
    <xf numFmtId="0" fontId="26" fillId="2" borderId="38" xfId="35" applyFont="1" applyFill="1" applyBorder="1" applyAlignment="1" applyProtection="1">
      <alignment vertical="center" wrapText="1"/>
      <protection hidden="1"/>
    </xf>
    <xf numFmtId="0" fontId="26" fillId="0" borderId="0" xfId="35" applyFont="1" applyAlignment="1" applyProtection="1">
      <alignment vertical="top" wrapText="1"/>
      <protection hidden="1"/>
    </xf>
    <xf numFmtId="0" fontId="26" fillId="0" borderId="33" xfId="35" applyFont="1" applyBorder="1" applyAlignment="1" applyProtection="1">
      <alignment horizontal="left" vertical="top" wrapText="1"/>
      <protection hidden="1"/>
    </xf>
    <xf numFmtId="0" fontId="4" fillId="0" borderId="16" xfId="35" applyFont="1" applyBorder="1" applyAlignment="1" applyProtection="1">
      <alignment horizontal="center" vertical="top"/>
      <protection hidden="1"/>
    </xf>
    <xf numFmtId="0" fontId="4" fillId="2" borderId="16" xfId="35" applyFont="1" applyFill="1" applyBorder="1" applyAlignment="1" applyProtection="1">
      <alignment horizontal="center" vertical="center" wrapText="1"/>
      <protection locked="0" hidden="1"/>
    </xf>
    <xf numFmtId="0" fontId="4" fillId="0" borderId="0" xfId="35" applyFont="1" applyAlignment="1" applyProtection="1">
      <alignment horizontal="center" vertical="top"/>
      <protection hidden="1"/>
    </xf>
    <xf numFmtId="0" fontId="26" fillId="0" borderId="38" xfId="35" applyFont="1" applyBorder="1" applyAlignment="1" applyProtection="1">
      <alignment horizontal="left" vertical="center" wrapText="1"/>
      <protection hidden="1"/>
    </xf>
    <xf numFmtId="0" fontId="26" fillId="0" borderId="10" xfId="35" applyFont="1" applyBorder="1" applyAlignment="1" applyProtection="1">
      <alignment horizontal="center" vertical="top"/>
      <protection hidden="1"/>
    </xf>
    <xf numFmtId="0" fontId="26" fillId="0" borderId="35" xfId="35" applyFont="1" applyBorder="1" applyAlignment="1" applyProtection="1">
      <alignment vertical="top" wrapText="1"/>
      <protection hidden="1"/>
    </xf>
    <xf numFmtId="0" fontId="26" fillId="0" borderId="38" xfId="35" applyFont="1" applyBorder="1" applyAlignment="1" applyProtection="1">
      <alignment horizontal="center" vertical="center" wrapText="1"/>
      <protection hidden="1"/>
    </xf>
    <xf numFmtId="0" fontId="26" fillId="0" borderId="34"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2" borderId="0" xfId="35" applyFont="1" applyFill="1" applyAlignment="1" applyProtection="1">
      <alignment horizontal="center" vertical="top" wrapText="1"/>
      <protection locked="0"/>
    </xf>
    <xf numFmtId="0" fontId="57" fillId="2" borderId="0" xfId="35" applyFont="1" applyFill="1" applyAlignment="1" applyProtection="1">
      <alignment horizontal="center" vertical="top" wrapText="1"/>
      <protection locked="0"/>
    </xf>
    <xf numFmtId="0" fontId="57" fillId="0" borderId="0" xfId="35" applyFont="1" applyAlignment="1" applyProtection="1">
      <alignment horizontal="right" vertical="top"/>
      <protection hidden="1"/>
    </xf>
    <xf numFmtId="0" fontId="57" fillId="0" borderId="38" xfId="35" applyFont="1" applyBorder="1" applyAlignment="1" applyProtection="1">
      <alignment horizontal="left" vertical="center" wrapText="1"/>
      <protection hidden="1"/>
    </xf>
    <xf numFmtId="0" fontId="57" fillId="0" borderId="0" xfId="35" applyFont="1" applyAlignment="1" applyProtection="1">
      <alignment horizontal="justify" vertical="top" wrapText="1"/>
      <protection hidden="1"/>
    </xf>
    <xf numFmtId="49" fontId="60" fillId="0" borderId="0" xfId="35" applyNumberFormat="1" applyFont="1" applyAlignment="1" applyProtection="1">
      <alignment horizontal="right" vertical="top"/>
      <protection hidden="1"/>
    </xf>
    <xf numFmtId="0" fontId="60" fillId="0" borderId="0" xfId="35" applyFont="1" applyAlignment="1" applyProtection="1">
      <alignment horizontal="right" vertical="center"/>
      <protection hidden="1"/>
    </xf>
    <xf numFmtId="0" fontId="59" fillId="0" borderId="0" xfId="35" applyFont="1" applyAlignment="1" applyProtection="1">
      <alignment horizontal="right" vertical="top"/>
      <protection hidden="1"/>
    </xf>
    <xf numFmtId="0" fontId="58" fillId="0" borderId="0" xfId="35" applyFont="1" applyAlignment="1" applyProtection="1">
      <alignment horizontal="justify" vertical="top" wrapText="1"/>
      <protection hidden="1"/>
    </xf>
    <xf numFmtId="0" fontId="64" fillId="0" borderId="0" xfId="35" applyFont="1" applyAlignment="1" applyProtection="1">
      <alignment horizontal="justify" vertical="top" wrapText="1"/>
      <protection hidden="1"/>
    </xf>
    <xf numFmtId="0" fontId="59" fillId="0" borderId="0" xfId="35" applyFont="1" applyAlignment="1" applyProtection="1">
      <alignment vertical="top"/>
      <protection hidden="1"/>
    </xf>
    <xf numFmtId="0" fontId="59" fillId="0" borderId="0" xfId="35" applyFont="1" applyAlignment="1">
      <alignment horizontal="left" wrapText="1"/>
    </xf>
    <xf numFmtId="0" fontId="60" fillId="0" borderId="16" xfId="35" applyFont="1" applyBorder="1" applyAlignment="1" applyProtection="1">
      <alignment horizontal="center"/>
      <protection hidden="1"/>
    </xf>
    <xf numFmtId="171" fontId="60" fillId="0" borderId="0" xfId="35" applyNumberFormat="1" applyFont="1" applyAlignment="1" applyProtection="1">
      <alignment horizontal="right" vertical="top"/>
      <protection hidden="1"/>
    </xf>
    <xf numFmtId="0" fontId="57" fillId="0" borderId="16" xfId="35" applyFont="1" applyBorder="1" applyAlignment="1" applyProtection="1">
      <alignment horizontal="center" vertical="top"/>
      <protection hidden="1"/>
    </xf>
    <xf numFmtId="0" fontId="60" fillId="0" borderId="9" xfId="35" applyFont="1" applyBorder="1" applyAlignment="1" applyProtection="1">
      <alignment horizontal="left" vertical="center" wrapText="1"/>
      <protection hidden="1"/>
    </xf>
    <xf numFmtId="0" fontId="60" fillId="0" borderId="16" xfId="35" applyFont="1" applyBorder="1" applyAlignment="1" applyProtection="1">
      <alignment horizontal="center" vertical="center"/>
      <protection hidden="1"/>
    </xf>
    <xf numFmtId="0" fontId="60" fillId="0" borderId="16" xfId="35" applyFont="1" applyBorder="1" applyAlignment="1" applyProtection="1">
      <alignment horizontal="justify" vertical="center" wrapText="1"/>
      <protection hidden="1"/>
    </xf>
    <xf numFmtId="0" fontId="60" fillId="0" borderId="16" xfId="35" applyFont="1" applyBorder="1" applyAlignment="1" applyProtection="1">
      <alignment horizontal="center" vertical="center" wrapText="1"/>
      <protection hidden="1"/>
    </xf>
    <xf numFmtId="0" fontId="57" fillId="0" borderId="16" xfId="35" applyFont="1" applyBorder="1" applyAlignment="1" applyProtection="1">
      <alignment horizontal="right" vertical="top"/>
      <protection hidden="1"/>
    </xf>
    <xf numFmtId="0" fontId="57" fillId="0" borderId="16" xfId="35" applyFont="1" applyBorder="1" applyAlignment="1" applyProtection="1">
      <alignment horizontal="left" vertical="center" wrapText="1"/>
      <protection hidden="1"/>
    </xf>
    <xf numFmtId="0" fontId="57" fillId="2" borderId="16" xfId="35" applyFont="1" applyFill="1" applyBorder="1" applyAlignment="1" applyProtection="1">
      <alignment horizontal="center" vertical="center" wrapText="1"/>
      <protection locked="0"/>
    </xf>
    <xf numFmtId="0" fontId="57" fillId="0" borderId="3" xfId="35" applyFont="1" applyBorder="1" applyAlignment="1" applyProtection="1">
      <alignment horizontal="left" vertical="center" wrapText="1"/>
      <protection hidden="1"/>
    </xf>
    <xf numFmtId="0" fontId="57" fillId="0" borderId="9" xfId="35" applyFont="1" applyBorder="1" applyAlignment="1" applyProtection="1">
      <alignment horizontal="left" vertical="center" wrapText="1"/>
      <protection hidden="1"/>
    </xf>
    <xf numFmtId="0" fontId="57" fillId="2" borderId="16" xfId="35" applyFont="1" applyFill="1" applyBorder="1" applyAlignment="1" applyProtection="1">
      <alignment horizontal="left" vertical="center" wrapText="1"/>
      <protection locked="0"/>
    </xf>
    <xf numFmtId="0" fontId="57" fillId="0" borderId="54" xfId="35" applyFont="1" applyBorder="1" applyAlignment="1" applyProtection="1">
      <alignment horizontal="left" vertical="center" wrapText="1"/>
      <protection hidden="1"/>
    </xf>
    <xf numFmtId="0" fontId="57" fillId="0" borderId="55" xfId="35" applyFont="1" applyBorder="1" applyAlignment="1" applyProtection="1">
      <alignment horizontal="left" vertical="center" wrapText="1"/>
      <protection hidden="1"/>
    </xf>
    <xf numFmtId="0" fontId="57" fillId="2" borderId="51" xfId="35" applyFont="1" applyFill="1" applyBorder="1" applyAlignment="1" applyProtection="1">
      <alignment horizontal="left" vertical="center" wrapText="1"/>
      <protection locked="0"/>
    </xf>
    <xf numFmtId="0" fontId="57" fillId="2" borderId="83" xfId="35" applyFont="1" applyFill="1" applyBorder="1" applyAlignment="1" applyProtection="1">
      <alignment vertical="center" wrapText="1"/>
      <protection locked="0"/>
    </xf>
    <xf numFmtId="0" fontId="57" fillId="2" borderId="84" xfId="35" applyFont="1" applyFill="1" applyBorder="1" applyAlignment="1" applyProtection="1">
      <alignment vertical="center" wrapText="1"/>
      <protection locked="0"/>
    </xf>
    <xf numFmtId="0" fontId="60" fillId="0" borderId="37" xfId="35" applyFont="1" applyBorder="1" applyAlignment="1" applyProtection="1">
      <alignment horizontal="left" vertical="center" wrapText="1"/>
      <protection hidden="1"/>
    </xf>
    <xf numFmtId="0" fontId="60" fillId="0" borderId="3" xfId="35" applyFont="1" applyBorder="1" applyAlignment="1" applyProtection="1">
      <alignment horizontal="left" vertical="center" wrapText="1"/>
      <protection hidden="1"/>
    </xf>
    <xf numFmtId="0" fontId="60" fillId="0" borderId="39" xfId="35" applyFont="1" applyBorder="1" applyAlignment="1" applyProtection="1">
      <alignment horizontal="justify" vertical="center" wrapText="1"/>
      <protection hidden="1"/>
    </xf>
    <xf numFmtId="0" fontId="57" fillId="0" borderId="62" xfId="35" applyFont="1" applyBorder="1" applyAlignment="1" applyProtection="1">
      <alignment horizontal="left" vertical="center" wrapText="1"/>
      <protection hidden="1"/>
    </xf>
    <xf numFmtId="0" fontId="57" fillId="2" borderId="10" xfId="35" applyFont="1" applyFill="1" applyBorder="1" applyAlignment="1" applyProtection="1">
      <alignment horizontal="center" vertical="center" wrapText="1"/>
      <protection locked="0"/>
    </xf>
    <xf numFmtId="0" fontId="57" fillId="0" borderId="34" xfId="35" applyFont="1" applyBorder="1" applyAlignment="1" applyProtection="1">
      <alignment vertical="center" wrapText="1"/>
      <protection hidden="1"/>
    </xf>
    <xf numFmtId="0" fontId="57" fillId="0" borderId="40" xfId="35" applyFont="1" applyBorder="1" applyAlignment="1" applyProtection="1">
      <alignment vertical="center" wrapText="1"/>
      <protection hidden="1"/>
    </xf>
    <xf numFmtId="0" fontId="57" fillId="2" borderId="37" xfId="35" applyFont="1" applyFill="1" applyBorder="1" applyAlignment="1" applyProtection="1">
      <alignment horizontal="center" vertical="center" wrapText="1"/>
      <protection locked="0"/>
    </xf>
    <xf numFmtId="0" fontId="57" fillId="2" borderId="3" xfId="35" applyFont="1" applyFill="1" applyBorder="1" applyAlignment="1" applyProtection="1">
      <alignment horizontal="center" vertical="center" wrapText="1"/>
      <protection locked="0"/>
    </xf>
    <xf numFmtId="0" fontId="57" fillId="2" borderId="9" xfId="35" applyFont="1" applyFill="1" applyBorder="1" applyAlignment="1" applyProtection="1">
      <alignment horizontal="center" vertical="center" wrapText="1"/>
      <protection locked="0"/>
    </xf>
    <xf numFmtId="0" fontId="57" fillId="0" borderId="65" xfId="35" applyFont="1" applyBorder="1" applyAlignment="1" applyProtection="1">
      <alignment horizontal="left" vertical="center" wrapText="1"/>
      <protection hidden="1"/>
    </xf>
    <xf numFmtId="0" fontId="57" fillId="2" borderId="16" xfId="35" applyFont="1" applyFill="1" applyBorder="1" applyAlignment="1" applyProtection="1">
      <alignment vertical="center" wrapText="1"/>
      <protection locked="0"/>
    </xf>
    <xf numFmtId="0" fontId="57" fillId="0" borderId="42" xfId="35" applyFont="1" applyBorder="1" applyAlignment="1" applyProtection="1">
      <alignment horizontal="center" vertical="center" wrapText="1"/>
      <protection hidden="1"/>
    </xf>
    <xf numFmtId="0" fontId="57" fillId="0" borderId="16" xfId="35" applyFont="1" applyBorder="1" applyProtection="1">
      <protection hidden="1"/>
    </xf>
    <xf numFmtId="0" fontId="60" fillId="0" borderId="40" xfId="35" applyFont="1" applyBorder="1" applyAlignment="1" applyProtection="1">
      <alignment horizontal="justify" vertical="center" wrapText="1"/>
      <protection hidden="1"/>
    </xf>
    <xf numFmtId="0" fontId="60" fillId="0" borderId="55" xfId="35" applyFont="1" applyBorder="1" applyAlignment="1" applyProtection="1">
      <alignment horizontal="center" vertical="center" wrapText="1"/>
      <protection hidden="1"/>
    </xf>
    <xf numFmtId="0" fontId="60" fillId="0" borderId="38" xfId="35" applyFont="1" applyBorder="1" applyAlignment="1" applyProtection="1">
      <alignment horizontal="center" vertical="center" wrapText="1"/>
      <protection hidden="1"/>
    </xf>
    <xf numFmtId="0" fontId="57" fillId="0" borderId="66" xfId="35" applyFont="1" applyBorder="1" applyAlignment="1" applyProtection="1">
      <alignment horizontal="left" vertical="center" wrapText="1"/>
      <protection hidden="1"/>
    </xf>
    <xf numFmtId="0" fontId="57" fillId="0" borderId="54" xfId="35" applyFont="1" applyBorder="1" applyAlignment="1" applyProtection="1">
      <alignment horizontal="left" vertical="top" wrapText="1"/>
      <protection hidden="1"/>
    </xf>
    <xf numFmtId="0" fontId="57" fillId="0" borderId="55" xfId="35" applyFont="1" applyBorder="1" applyAlignment="1" applyProtection="1">
      <alignment horizontal="left" vertical="top" wrapText="1"/>
      <protection hidden="1"/>
    </xf>
    <xf numFmtId="0" fontId="57" fillId="0" borderId="0" xfId="35" applyFont="1" applyAlignment="1" applyProtection="1">
      <alignment horizontal="left" vertical="center" wrapText="1"/>
      <protection locked="0" hidden="1"/>
    </xf>
    <xf numFmtId="0" fontId="57" fillId="0" borderId="37" xfId="35" applyFont="1" applyBorder="1" applyAlignment="1" applyProtection="1">
      <alignment horizontal="left" vertical="center" wrapText="1"/>
      <protection hidden="1"/>
    </xf>
    <xf numFmtId="49" fontId="60" fillId="0" borderId="0" xfId="35" applyNumberFormat="1" applyFont="1" applyAlignment="1" applyProtection="1">
      <alignment horizontal="right" vertical="top" wrapText="1"/>
      <protection hidden="1"/>
    </xf>
    <xf numFmtId="0" fontId="60" fillId="0" borderId="0" xfId="35" applyFont="1" applyAlignment="1" applyProtection="1">
      <alignment horizontal="right" vertical="top"/>
      <protection hidden="1"/>
    </xf>
    <xf numFmtId="0" fontId="59" fillId="0" borderId="0" xfId="35" applyFont="1" applyAlignment="1" applyProtection="1">
      <alignment horizontal="left" vertical="top" wrapText="1"/>
      <protection hidden="1"/>
    </xf>
    <xf numFmtId="0" fontId="60" fillId="0" borderId="0" xfId="35" applyFont="1" applyAlignment="1" applyProtection="1">
      <alignment horizontal="center" vertical="top"/>
      <protection hidden="1"/>
    </xf>
    <xf numFmtId="0" fontId="59" fillId="0" borderId="44" xfId="35" applyFont="1" applyBorder="1" applyAlignment="1" applyProtection="1">
      <alignment horizontal="right"/>
      <protection hidden="1"/>
    </xf>
    <xf numFmtId="0" fontId="59" fillId="0" borderId="0" xfId="35" applyFont="1" applyAlignment="1" applyProtection="1">
      <alignment horizontal="justify"/>
      <protection hidden="1"/>
    </xf>
    <xf numFmtId="0" fontId="57" fillId="0" borderId="39" xfId="35" applyFont="1" applyBorder="1" applyAlignment="1" applyProtection="1">
      <alignment horizontal="left" vertical="center" wrapText="1"/>
      <protection hidden="1"/>
    </xf>
    <xf numFmtId="0" fontId="57" fillId="0" borderId="39" xfId="35" applyFont="1" applyBorder="1" applyAlignment="1" applyProtection="1">
      <alignment horizontal="left" vertical="top" wrapText="1"/>
      <protection hidden="1"/>
    </xf>
    <xf numFmtId="0" fontId="26" fillId="0" borderId="16" xfId="0" applyFont="1" applyBorder="1" applyAlignment="1" applyProtection="1">
      <alignment vertical="top" wrapText="1"/>
      <protection hidden="1"/>
    </xf>
    <xf numFmtId="0" fontId="4" fillId="2" borderId="16" xfId="0" applyFont="1" applyFill="1" applyBorder="1" applyAlignment="1" applyProtection="1">
      <alignment vertical="center" wrapText="1"/>
      <protection locked="0"/>
    </xf>
    <xf numFmtId="0" fontId="69" fillId="12" borderId="0" xfId="0" applyFont="1" applyFill="1" applyAlignment="1" applyProtection="1">
      <alignment vertical="top" wrapText="1"/>
      <protection hidden="1"/>
    </xf>
    <xf numFmtId="0" fontId="84" fillId="0" borderId="0" xfId="0" applyFont="1" applyAlignment="1" applyProtection="1">
      <alignment horizontal="left" vertical="top" wrapText="1"/>
      <protection hidden="1"/>
    </xf>
    <xf numFmtId="0" fontId="61" fillId="9" borderId="16" xfId="37" applyFont="1" applyFill="1" applyBorder="1" applyAlignment="1" applyProtection="1">
      <alignment horizontal="center" vertical="center" wrapText="1"/>
      <protection hidden="1"/>
    </xf>
    <xf numFmtId="0" fontId="38" fillId="0" borderId="0" xfId="0" applyFont="1" applyProtection="1">
      <protection hidden="1"/>
    </xf>
    <xf numFmtId="171" fontId="25" fillId="0" borderId="0" xfId="47" applyNumberFormat="1" applyFont="1" applyAlignment="1" applyProtection="1">
      <alignment horizontal="right" vertical="top"/>
      <protection hidden="1"/>
    </xf>
    <xf numFmtId="0" fontId="25" fillId="0" borderId="0" xfId="47" applyFont="1" applyAlignment="1" applyProtection="1">
      <alignment vertical="center"/>
      <protection hidden="1"/>
    </xf>
    <xf numFmtId="0" fontId="25" fillId="0" borderId="0" xfId="47" applyFont="1" applyProtection="1">
      <protection hidden="1"/>
    </xf>
    <xf numFmtId="0" fontId="25" fillId="0" borderId="0" xfId="37" applyFont="1" applyProtection="1">
      <protection hidden="1"/>
    </xf>
    <xf numFmtId="0" fontId="25" fillId="0" borderId="0" xfId="47" applyFont="1" applyAlignment="1" applyProtection="1">
      <alignment horizontal="right" vertical="top" wrapText="1"/>
      <protection hidden="1"/>
    </xf>
    <xf numFmtId="0" fontId="25" fillId="0" borderId="0" xfId="37" applyFont="1" applyAlignment="1" applyProtection="1">
      <alignment horizontal="center" vertical="center" wrapText="1"/>
      <protection hidden="1"/>
    </xf>
    <xf numFmtId="0" fontId="25" fillId="0" borderId="0" xfId="37" applyFont="1" applyAlignment="1" applyProtection="1">
      <alignment horizontal="justify"/>
      <protection hidden="1"/>
    </xf>
    <xf numFmtId="0" fontId="25" fillId="0" borderId="16" xfId="52" applyFont="1" applyBorder="1" applyAlignment="1" applyProtection="1">
      <alignment vertical="center"/>
      <protection hidden="1"/>
    </xf>
    <xf numFmtId="4" fontId="25" fillId="0" borderId="59" xfId="47" applyNumberFormat="1" applyFont="1" applyBorder="1" applyAlignment="1" applyProtection="1">
      <alignment horizontal="center" vertical="top" wrapText="1"/>
      <protection hidden="1"/>
    </xf>
    <xf numFmtId="0" fontId="25" fillId="0" borderId="16" xfId="47" applyFont="1" applyBorder="1" applyAlignment="1" applyProtection="1">
      <alignment horizontal="center" vertical="center"/>
      <protection hidden="1"/>
    </xf>
    <xf numFmtId="0" fontId="25" fillId="0" borderId="16" xfId="47" applyFont="1" applyBorder="1" applyAlignment="1" applyProtection="1">
      <alignment vertical="center" wrapText="1"/>
      <protection hidden="1"/>
    </xf>
    <xf numFmtId="0" fontId="77" fillId="0" borderId="10" xfId="51" applyFont="1" applyBorder="1" applyAlignment="1" applyProtection="1">
      <alignment horizontal="center" vertical="center" textRotation="90"/>
      <protection hidden="1"/>
    </xf>
    <xf numFmtId="0" fontId="77" fillId="0" borderId="11" xfId="51" applyFont="1" applyBorder="1" applyAlignment="1" applyProtection="1">
      <alignment horizontal="center" vertical="center" textRotation="90"/>
      <protection hidden="1"/>
    </xf>
    <xf numFmtId="0" fontId="77" fillId="0" borderId="12" xfId="51" applyFont="1" applyBorder="1" applyAlignment="1" applyProtection="1">
      <alignment horizontal="center" vertical="center" textRotation="90"/>
      <protection hidden="1"/>
    </xf>
    <xf numFmtId="0" fontId="26" fillId="0" borderId="0" xfId="51" applyFont="1" applyProtection="1">
      <protection hidden="1"/>
    </xf>
    <xf numFmtId="0" fontId="33" fillId="0" borderId="32" xfId="51" applyFont="1" applyBorder="1" applyAlignment="1" applyProtection="1">
      <alignment horizontal="justify" vertical="center"/>
      <protection hidden="1"/>
    </xf>
    <xf numFmtId="0" fontId="33" fillId="0" borderId="32" xfId="51" applyFont="1" applyBorder="1" applyAlignment="1" applyProtection="1">
      <alignment horizontal="justify" vertical="top"/>
      <protection hidden="1"/>
    </xf>
    <xf numFmtId="0" fontId="25" fillId="5" borderId="3" xfId="51" applyFont="1" applyFill="1" applyBorder="1" applyAlignment="1" applyProtection="1">
      <alignment horizontal="center" vertical="center"/>
      <protection hidden="1"/>
    </xf>
    <xf numFmtId="0" fontId="31" fillId="0" borderId="39" xfId="51" applyFont="1" applyBorder="1" applyAlignment="1" applyProtection="1">
      <alignment horizontal="center" vertical="center"/>
      <protection hidden="1"/>
    </xf>
    <xf numFmtId="0" fontId="31" fillId="0" borderId="34" xfId="51" applyFont="1" applyBorder="1" applyAlignment="1" applyProtection="1">
      <alignment horizontal="center" vertical="center"/>
      <protection hidden="1"/>
    </xf>
    <xf numFmtId="0" fontId="31" fillId="0" borderId="40" xfId="51" applyFont="1" applyBorder="1" applyAlignment="1" applyProtection="1">
      <alignment horizontal="center" vertical="center"/>
      <protection hidden="1"/>
    </xf>
    <xf numFmtId="0" fontId="31" fillId="0" borderId="35" xfId="51" applyFont="1" applyBorder="1" applyAlignment="1" applyProtection="1">
      <alignment horizontal="center" vertical="center"/>
      <protection hidden="1"/>
    </xf>
    <xf numFmtId="0" fontId="31" fillId="0" borderId="0" xfId="51" applyFont="1" applyAlignment="1" applyProtection="1">
      <alignment horizontal="center" vertical="center"/>
      <protection hidden="1"/>
    </xf>
    <xf numFmtId="0" fontId="31" fillId="0" borderId="38" xfId="51" applyFont="1" applyBorder="1" applyAlignment="1" applyProtection="1">
      <alignment horizontal="center" vertical="center"/>
      <protection hidden="1"/>
    </xf>
    <xf numFmtId="0" fontId="31" fillId="0" borderId="36" xfId="51" applyFont="1" applyBorder="1" applyAlignment="1" applyProtection="1">
      <alignment horizontal="center" vertical="center"/>
      <protection hidden="1"/>
    </xf>
    <xf numFmtId="0" fontId="31" fillId="0" borderId="33" xfId="51" applyFont="1" applyBorder="1" applyAlignment="1" applyProtection="1">
      <alignment horizontal="center" vertical="center"/>
      <protection hidden="1"/>
    </xf>
    <xf numFmtId="0" fontId="31" fillId="0" borderId="51" xfId="51" applyFont="1" applyBorder="1" applyAlignment="1" applyProtection="1">
      <alignment horizontal="center" vertical="center"/>
      <protection hidden="1"/>
    </xf>
    <xf numFmtId="0" fontId="37" fillId="13" borderId="37" xfId="51" applyFont="1" applyFill="1" applyBorder="1" applyAlignment="1" applyProtection="1">
      <alignment horizontal="center" vertical="center" wrapText="1"/>
      <protection hidden="1"/>
    </xf>
    <xf numFmtId="0" fontId="37" fillId="13" borderId="3" xfId="51" applyFont="1" applyFill="1" applyBorder="1" applyAlignment="1" applyProtection="1">
      <alignment horizontal="center" vertical="center" wrapText="1"/>
      <protection hidden="1"/>
    </xf>
    <xf numFmtId="0" fontId="37" fillId="13" borderId="9" xfId="51" applyFont="1" applyFill="1" applyBorder="1" applyAlignment="1" applyProtection="1">
      <alignment horizontal="center" vertical="center" wrapText="1"/>
      <protection hidden="1"/>
    </xf>
    <xf numFmtId="0" fontId="36" fillId="14" borderId="49" xfId="51" applyFont="1" applyFill="1" applyBorder="1" applyAlignment="1" applyProtection="1">
      <alignment horizontal="center" vertical="center"/>
      <protection hidden="1"/>
    </xf>
    <xf numFmtId="0" fontId="36" fillId="14" borderId="32" xfId="51" applyFont="1" applyFill="1" applyBorder="1" applyAlignment="1" applyProtection="1">
      <alignment horizontal="center" vertical="center"/>
      <protection hidden="1"/>
    </xf>
    <xf numFmtId="0" fontId="36" fillId="14" borderId="60" xfId="51" applyFont="1" applyFill="1" applyBorder="1" applyAlignment="1" applyProtection="1">
      <alignment horizontal="center" vertical="center"/>
      <protection hidden="1"/>
    </xf>
    <xf numFmtId="0" fontId="61" fillId="13" borderId="33" xfId="49" applyFont="1" applyFill="1" applyBorder="1" applyAlignment="1" applyProtection="1">
      <alignment horizontal="center" vertical="top" wrapText="1"/>
      <protection hidden="1"/>
    </xf>
    <xf numFmtId="0" fontId="61" fillId="14" borderId="3" xfId="49" applyFont="1" applyFill="1" applyBorder="1" applyAlignment="1" applyProtection="1">
      <alignment horizontal="center" vertical="center"/>
      <protection hidden="1"/>
    </xf>
    <xf numFmtId="0" fontId="27" fillId="6" borderId="0" xfId="49" applyFont="1" applyFill="1" applyAlignment="1" applyProtection="1">
      <alignment horizontal="center" vertical="center"/>
      <protection hidden="1"/>
    </xf>
    <xf numFmtId="0" fontId="26" fillId="0" borderId="0" xfId="54" applyFont="1" applyAlignment="1" applyProtection="1">
      <alignment horizontal="center"/>
      <protection hidden="1"/>
    </xf>
    <xf numFmtId="0" fontId="25" fillId="0" borderId="0" xfId="0" applyFont="1" applyAlignment="1" applyProtection="1">
      <alignment horizontal="left" vertical="center" wrapText="1"/>
      <protection hidden="1"/>
    </xf>
    <xf numFmtId="0" fontId="25" fillId="13" borderId="0" xfId="0" applyFont="1" applyFill="1" applyAlignment="1" applyProtection="1">
      <alignment horizontal="center" vertical="center" wrapText="1"/>
      <protection hidden="1"/>
    </xf>
    <xf numFmtId="0" fontId="25" fillId="14"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9" fillId="0" borderId="0" xfId="52" applyFont="1" applyAlignment="1" applyProtection="1">
      <alignment horizontal="left" vertical="center"/>
      <protection hidden="1"/>
    </xf>
    <xf numFmtId="0" fontId="25" fillId="0" borderId="0" xfId="0" applyFont="1" applyAlignment="1" applyProtection="1">
      <alignment horizontal="center" vertical="center"/>
      <protection hidden="1"/>
    </xf>
    <xf numFmtId="0" fontId="57" fillId="0" borderId="16" xfId="35" applyFont="1" applyBorder="1" applyAlignment="1" applyProtection="1">
      <alignment vertical="top" wrapText="1"/>
      <protection hidden="1"/>
    </xf>
    <xf numFmtId="0" fontId="57" fillId="2" borderId="16" xfId="35" applyFont="1" applyFill="1" applyBorder="1" applyAlignment="1" applyProtection="1">
      <alignment horizontal="center" vertical="top" wrapText="1"/>
      <protection locked="0"/>
    </xf>
    <xf numFmtId="0" fontId="57" fillId="2" borderId="37" xfId="35" applyFont="1" applyFill="1" applyBorder="1" applyAlignment="1" applyProtection="1">
      <alignment horizontal="center" vertical="center" wrapText="1"/>
      <protection locked="0"/>
    </xf>
    <xf numFmtId="0" fontId="57" fillId="2" borderId="9" xfId="35" applyFont="1" applyFill="1" applyBorder="1" applyAlignment="1" applyProtection="1">
      <alignment horizontal="center" vertical="center" wrapText="1"/>
      <protection locked="0"/>
    </xf>
    <xf numFmtId="0" fontId="57" fillId="0" borderId="50" xfId="35" applyFont="1" applyBorder="1" applyAlignment="1" applyProtection="1">
      <alignment horizontal="justify" vertical="top" wrapText="1"/>
      <protection hidden="1"/>
    </xf>
    <xf numFmtId="0" fontId="57" fillId="0" borderId="64" xfId="35" applyFont="1" applyBorder="1" applyAlignment="1" applyProtection="1">
      <alignment horizontal="justify" vertical="top" wrapText="1"/>
      <protection hidden="1"/>
    </xf>
    <xf numFmtId="0" fontId="57" fillId="2" borderId="3" xfId="35" applyFont="1" applyFill="1" applyBorder="1" applyAlignment="1" applyProtection="1">
      <alignment horizontal="center" vertical="center" wrapText="1"/>
      <protection locked="0"/>
    </xf>
    <xf numFmtId="0" fontId="59" fillId="0" borderId="34" xfId="35" applyFont="1" applyBorder="1" applyAlignment="1" applyProtection="1">
      <alignment horizontal="left" vertical="top" wrapText="1"/>
      <protection hidden="1"/>
    </xf>
    <xf numFmtId="0" fontId="59" fillId="0" borderId="0" xfId="35" applyFont="1" applyAlignment="1" applyProtection="1">
      <alignment horizontal="left" vertical="top" wrapText="1"/>
      <protection hidden="1"/>
    </xf>
    <xf numFmtId="0" fontId="59" fillId="0" borderId="38" xfId="35" applyFont="1" applyBorder="1" applyAlignment="1" applyProtection="1">
      <alignment horizontal="left" vertical="top" wrapText="1"/>
      <protection hidden="1"/>
    </xf>
    <xf numFmtId="0" fontId="60" fillId="0" borderId="9" xfId="35" applyFont="1" applyBorder="1" applyAlignment="1" applyProtection="1">
      <alignment horizontal="left" vertical="center" wrapText="1"/>
      <protection hidden="1"/>
    </xf>
    <xf numFmtId="0" fontId="60" fillId="0" borderId="16" xfId="35" applyFont="1" applyBorder="1" applyAlignment="1" applyProtection="1">
      <alignment horizontal="left" vertical="center" wrapText="1"/>
      <protection hidden="1"/>
    </xf>
    <xf numFmtId="0" fontId="57" fillId="0" borderId="41" xfId="35" applyFont="1" applyBorder="1" applyAlignment="1" applyProtection="1">
      <alignment horizontal="center" vertical="center" wrapText="1"/>
      <protection hidden="1"/>
    </xf>
    <xf numFmtId="0" fontId="57" fillId="0" borderId="42" xfId="35" applyFont="1" applyBorder="1" applyAlignment="1" applyProtection="1">
      <alignment horizontal="center" vertical="center" wrapText="1"/>
      <protection hidden="1"/>
    </xf>
    <xf numFmtId="0" fontId="57" fillId="0" borderId="3" xfId="35" applyFont="1" applyBorder="1" applyAlignment="1" applyProtection="1">
      <alignment horizontal="left" vertical="top" wrapText="1"/>
      <protection hidden="1"/>
    </xf>
    <xf numFmtId="0" fontId="60" fillId="0" borderId="63" xfId="35" applyFont="1" applyBorder="1" applyAlignment="1" applyProtection="1">
      <alignment horizontal="left" vertical="top"/>
      <protection hidden="1"/>
    </xf>
    <xf numFmtId="0" fontId="59" fillId="2" borderId="44" xfId="35" applyFont="1" applyFill="1" applyBorder="1" applyAlignment="1" applyProtection="1">
      <alignment horizontal="left" vertical="center" wrapText="1"/>
      <protection locked="0"/>
    </xf>
    <xf numFmtId="0" fontId="59" fillId="2" borderId="56" xfId="35" applyFont="1" applyFill="1" applyBorder="1" applyAlignment="1" applyProtection="1">
      <alignment horizontal="left" vertical="center" wrapText="1"/>
      <protection locked="0"/>
    </xf>
    <xf numFmtId="0" fontId="59" fillId="2" borderId="32" xfId="35" applyFont="1" applyFill="1" applyBorder="1" applyAlignment="1" applyProtection="1">
      <alignment horizontal="left" vertical="center" wrapText="1"/>
      <protection locked="0"/>
    </xf>
    <xf numFmtId="0" fontId="59" fillId="2" borderId="57" xfId="35" applyFont="1" applyFill="1" applyBorder="1" applyAlignment="1" applyProtection="1">
      <alignment horizontal="left" vertical="center" wrapText="1"/>
      <protection locked="0"/>
    </xf>
    <xf numFmtId="0" fontId="57" fillId="0" borderId="61" xfId="35" applyFont="1" applyBorder="1" applyAlignment="1" applyProtection="1">
      <alignment horizontal="left" vertical="center" wrapText="1"/>
      <protection hidden="1"/>
    </xf>
    <xf numFmtId="0" fontId="57" fillId="0" borderId="62" xfId="35" applyFont="1" applyBorder="1" applyAlignment="1" applyProtection="1">
      <alignment horizontal="left" vertical="center" wrapText="1"/>
      <protection hidden="1"/>
    </xf>
    <xf numFmtId="0" fontId="57" fillId="0" borderId="9" xfId="35" applyFont="1" applyBorder="1" applyAlignment="1" applyProtection="1">
      <alignment horizontal="justify" vertical="center" wrapText="1"/>
      <protection hidden="1"/>
    </xf>
    <xf numFmtId="0" fontId="57" fillId="0" borderId="16" xfId="35" applyFont="1" applyBorder="1" applyAlignment="1" applyProtection="1">
      <alignment horizontal="justify" vertical="center" wrapText="1"/>
      <protection hidden="1"/>
    </xf>
    <xf numFmtId="0" fontId="57" fillId="2" borderId="16" xfId="35" applyFont="1" applyFill="1" applyBorder="1" applyAlignment="1" applyProtection="1">
      <alignment horizontal="left" vertical="center" wrapText="1"/>
      <protection locked="0"/>
    </xf>
    <xf numFmtId="0" fontId="58" fillId="0" borderId="16" xfId="35" applyFont="1" applyBorder="1" applyAlignment="1" applyProtection="1">
      <alignment horizontal="justify" vertical="top" wrapText="1"/>
      <protection hidden="1"/>
    </xf>
    <xf numFmtId="0" fontId="57" fillId="0" borderId="0" xfId="35" applyFont="1" applyAlignment="1" applyProtection="1">
      <alignment horizontal="left" vertical="top" wrapText="1"/>
      <protection hidden="1"/>
    </xf>
    <xf numFmtId="0" fontId="57" fillId="0" borderId="38" xfId="35" applyFont="1" applyBorder="1" applyAlignment="1" applyProtection="1">
      <alignment horizontal="left" vertical="top" wrapText="1"/>
      <protection hidden="1"/>
    </xf>
    <xf numFmtId="0" fontId="57" fillId="0" borderId="16" xfId="35" applyFont="1" applyBorder="1" applyAlignment="1" applyProtection="1">
      <alignment horizontal="left" vertical="top" wrapText="1"/>
      <protection hidden="1"/>
    </xf>
    <xf numFmtId="0" fontId="60" fillId="0" borderId="3" xfId="35" applyFont="1" applyBorder="1" applyAlignment="1" applyProtection="1">
      <alignment horizontal="left" vertical="center" wrapText="1"/>
      <protection hidden="1"/>
    </xf>
    <xf numFmtId="0" fontId="60" fillId="0" borderId="50" xfId="35" applyFont="1" applyBorder="1" applyAlignment="1" applyProtection="1">
      <alignment horizontal="center" vertical="center" wrapText="1"/>
      <protection hidden="1"/>
    </xf>
    <xf numFmtId="0" fontId="60" fillId="0" borderId="64" xfId="35" applyFont="1" applyBorder="1" applyAlignment="1" applyProtection="1">
      <alignment horizontal="center" vertical="center" wrapText="1"/>
      <protection hidden="1"/>
    </xf>
    <xf numFmtId="0" fontId="60" fillId="0" borderId="66" xfId="35" applyFont="1" applyBorder="1" applyAlignment="1" applyProtection="1">
      <alignment horizontal="center" vertical="center" wrapText="1"/>
      <protection hidden="1"/>
    </xf>
    <xf numFmtId="0" fontId="60" fillId="0" borderId="37" xfId="35" applyFont="1" applyBorder="1" applyAlignment="1" applyProtection="1">
      <alignment horizontal="left" vertical="center" wrapText="1"/>
      <protection hidden="1"/>
    </xf>
    <xf numFmtId="0" fontId="60" fillId="0" borderId="39" xfId="35" applyFont="1" applyBorder="1" applyAlignment="1" applyProtection="1">
      <alignment horizontal="center" vertical="center" wrapText="1"/>
      <protection hidden="1"/>
    </xf>
    <xf numFmtId="0" fontId="60" fillId="0" borderId="34" xfId="35" applyFont="1" applyBorder="1" applyAlignment="1" applyProtection="1">
      <alignment horizontal="center" vertical="center" wrapText="1"/>
      <protection hidden="1"/>
    </xf>
    <xf numFmtId="0" fontId="60" fillId="0" borderId="40" xfId="35" applyFont="1" applyBorder="1" applyAlignment="1" applyProtection="1">
      <alignment horizontal="center" vertical="center" wrapText="1"/>
      <protection hidden="1"/>
    </xf>
    <xf numFmtId="0" fontId="60" fillId="0" borderId="36" xfId="35" applyFont="1" applyBorder="1" applyAlignment="1" applyProtection="1">
      <alignment horizontal="center" vertical="center" wrapText="1"/>
      <protection hidden="1"/>
    </xf>
    <xf numFmtId="0" fontId="60" fillId="0" borderId="33" xfId="35" applyFont="1" applyBorder="1" applyAlignment="1" applyProtection="1">
      <alignment horizontal="center" vertical="center" wrapText="1"/>
      <protection hidden="1"/>
    </xf>
    <xf numFmtId="0" fontId="60" fillId="0" borderId="51" xfId="35" applyFont="1" applyBorder="1" applyAlignment="1" applyProtection="1">
      <alignment horizontal="center" vertical="center" wrapText="1"/>
      <protection hidden="1"/>
    </xf>
    <xf numFmtId="0" fontId="57" fillId="0" borderId="10" xfId="35" applyFont="1" applyBorder="1" applyAlignment="1" applyProtection="1">
      <alignment horizontal="left" vertical="center" wrapText="1"/>
      <protection hidden="1"/>
    </xf>
    <xf numFmtId="0" fontId="57" fillId="0" borderId="11" xfId="35" applyFont="1" applyBorder="1" applyAlignment="1" applyProtection="1">
      <alignment horizontal="left" vertical="center" wrapText="1"/>
      <protection hidden="1"/>
    </xf>
    <xf numFmtId="0" fontId="57" fillId="0" borderId="37" xfId="35" applyFont="1" applyBorder="1" applyAlignment="1" applyProtection="1">
      <alignment horizontal="center" vertical="center" wrapText="1"/>
      <protection hidden="1"/>
    </xf>
    <xf numFmtId="0" fontId="57" fillId="0" borderId="3" xfId="35" applyFont="1" applyBorder="1" applyAlignment="1" applyProtection="1">
      <alignment horizontal="center" vertical="center" wrapText="1"/>
      <protection hidden="1"/>
    </xf>
    <xf numFmtId="0" fontId="57" fillId="0" borderId="9" xfId="35" applyFont="1" applyBorder="1" applyAlignment="1" applyProtection="1">
      <alignment horizontal="center" vertical="center" wrapText="1"/>
      <protection hidden="1"/>
    </xf>
    <xf numFmtId="0" fontId="57" fillId="0" borderId="37" xfId="35" applyFont="1" applyBorder="1" applyAlignment="1" applyProtection="1">
      <alignment horizontal="left" vertical="center" wrapText="1"/>
      <protection hidden="1"/>
    </xf>
    <xf numFmtId="0" fontId="57" fillId="0" borderId="9" xfId="35" applyFont="1" applyBorder="1" applyAlignment="1" applyProtection="1">
      <alignment horizontal="left" vertical="center" wrapText="1"/>
      <protection hidden="1"/>
    </xf>
    <xf numFmtId="0" fontId="57" fillId="0" borderId="50" xfId="35" applyFont="1" applyBorder="1" applyAlignment="1" applyProtection="1">
      <alignment horizontal="left" vertical="center" wrapText="1"/>
      <protection hidden="1"/>
    </xf>
    <xf numFmtId="0" fontId="57" fillId="0" borderId="66" xfId="35" applyFont="1" applyBorder="1" applyAlignment="1" applyProtection="1">
      <alignment horizontal="left" vertical="center" wrapText="1"/>
      <protection hidden="1"/>
    </xf>
    <xf numFmtId="0" fontId="57" fillId="0" borderId="3" xfId="35" applyFont="1" applyBorder="1" applyAlignment="1" applyProtection="1">
      <alignment horizontal="left" vertical="center" wrapText="1"/>
      <protection hidden="1"/>
    </xf>
    <xf numFmtId="0" fontId="57" fillId="2" borderId="36" xfId="35" applyFont="1" applyFill="1" applyBorder="1" applyAlignment="1" applyProtection="1">
      <alignment horizontal="left" vertical="center" wrapText="1"/>
      <protection locked="0"/>
    </xf>
    <xf numFmtId="0" fontId="57" fillId="2" borderId="51" xfId="35" applyFont="1" applyFill="1" applyBorder="1" applyAlignment="1" applyProtection="1">
      <alignment horizontal="left" vertical="center" wrapText="1"/>
      <protection locked="0"/>
    </xf>
    <xf numFmtId="0" fontId="57" fillId="0" borderId="16" xfId="35" applyFont="1" applyBorder="1" applyAlignment="1" applyProtection="1">
      <alignment horizontal="center" vertical="center" wrapText="1"/>
      <protection hidden="1"/>
    </xf>
    <xf numFmtId="0" fontId="57" fillId="0" borderId="33" xfId="35" applyFont="1" applyBorder="1" applyAlignment="1" applyProtection="1">
      <alignment horizontal="justify" vertical="top" wrapText="1"/>
      <protection hidden="1"/>
    </xf>
    <xf numFmtId="0" fontId="57" fillId="0" borderId="0" xfId="35" applyFont="1" applyAlignment="1" applyProtection="1">
      <alignment horizontal="justify" vertical="top" wrapText="1"/>
      <protection hidden="1"/>
    </xf>
    <xf numFmtId="0" fontId="57" fillId="2" borderId="37" xfId="35" applyFont="1" applyFill="1" applyBorder="1" applyAlignment="1" applyProtection="1">
      <alignment horizontal="center" vertical="top" wrapText="1"/>
      <protection locked="0"/>
    </xf>
    <xf numFmtId="0" fontId="57" fillId="2" borderId="3" xfId="35" applyFont="1" applyFill="1" applyBorder="1" applyAlignment="1" applyProtection="1">
      <alignment horizontal="center" vertical="top" wrapText="1"/>
      <protection locked="0"/>
    </xf>
    <xf numFmtId="0" fontId="57" fillId="2" borderId="9" xfId="35" applyFont="1" applyFill="1" applyBorder="1" applyAlignment="1" applyProtection="1">
      <alignment horizontal="center" vertical="top" wrapText="1"/>
      <protection locked="0"/>
    </xf>
    <xf numFmtId="0" fontId="57" fillId="0" borderId="16" xfId="35" applyFont="1" applyBorder="1" applyAlignment="1" applyProtection="1">
      <alignment horizontal="justify" vertical="top" wrapText="1"/>
      <protection hidden="1"/>
    </xf>
    <xf numFmtId="0" fontId="59" fillId="0" borderId="0" xfId="35" applyFont="1" applyAlignment="1" applyProtection="1">
      <alignment horizontal="justify" vertical="top" wrapText="1"/>
      <protection hidden="1"/>
    </xf>
    <xf numFmtId="0" fontId="57" fillId="0" borderId="16" xfId="35" applyFont="1" applyBorder="1" applyAlignment="1" applyProtection="1">
      <alignment horizontal="left" vertical="center" wrapText="1"/>
      <protection hidden="1"/>
    </xf>
    <xf numFmtId="0" fontId="57" fillId="0" borderId="10" xfId="35" applyFont="1" applyBorder="1" applyAlignment="1" applyProtection="1">
      <alignment horizontal="left" vertical="top" indent="5"/>
      <protection hidden="1"/>
    </xf>
    <xf numFmtId="0" fontId="57" fillId="0" borderId="11" xfId="35" applyFont="1" applyBorder="1" applyAlignment="1" applyProtection="1">
      <alignment horizontal="left" vertical="top" indent="5"/>
      <protection hidden="1"/>
    </xf>
    <xf numFmtId="0" fontId="57" fillId="0" borderId="34" xfId="35" applyFont="1" applyBorder="1" applyAlignment="1" applyProtection="1">
      <alignment horizontal="left" vertical="top" wrapText="1"/>
      <protection hidden="1"/>
    </xf>
    <xf numFmtId="0" fontId="57" fillId="2" borderId="39" xfId="35" applyFont="1" applyFill="1" applyBorder="1" applyAlignment="1" applyProtection="1">
      <alignment horizontal="center" vertical="top" wrapText="1"/>
      <protection locked="0"/>
    </xf>
    <xf numFmtId="0" fontId="57" fillId="2" borderId="40" xfId="35" applyFont="1" applyFill="1" applyBorder="1" applyAlignment="1" applyProtection="1">
      <alignment horizontal="center" vertical="top" wrapText="1"/>
      <protection locked="0"/>
    </xf>
    <xf numFmtId="0" fontId="57" fillId="2" borderId="35" xfId="35" applyFont="1" applyFill="1" applyBorder="1" applyAlignment="1" applyProtection="1">
      <alignment horizontal="center" vertical="top" wrapText="1"/>
      <protection locked="0"/>
    </xf>
    <xf numFmtId="0" fontId="57" fillId="2" borderId="38" xfId="35" applyFont="1" applyFill="1" applyBorder="1" applyAlignment="1" applyProtection="1">
      <alignment horizontal="center" vertical="top" wrapText="1"/>
      <protection locked="0"/>
    </xf>
    <xf numFmtId="0" fontId="57" fillId="2" borderId="36" xfId="35" applyFont="1" applyFill="1" applyBorder="1" applyAlignment="1" applyProtection="1">
      <alignment horizontal="center" vertical="top" wrapText="1"/>
      <protection locked="0"/>
    </xf>
    <xf numFmtId="0" fontId="57" fillId="2" borderId="51" xfId="35" applyFont="1" applyFill="1" applyBorder="1" applyAlignment="1" applyProtection="1">
      <alignment horizontal="center" vertical="top" wrapText="1"/>
      <protection locked="0"/>
    </xf>
    <xf numFmtId="0" fontId="79" fillId="0" borderId="39" xfId="35" applyFont="1" applyBorder="1" applyAlignment="1" applyProtection="1">
      <alignment horizontal="left" vertical="top" wrapText="1"/>
      <protection hidden="1"/>
    </xf>
    <xf numFmtId="0" fontId="79" fillId="0" borderId="34" xfId="35" applyFont="1" applyBorder="1" applyAlignment="1" applyProtection="1">
      <alignment horizontal="left" vertical="top" wrapText="1"/>
      <protection hidden="1"/>
    </xf>
    <xf numFmtId="0" fontId="60" fillId="0" borderId="0" xfId="35" applyFont="1" applyAlignment="1" applyProtection="1">
      <alignment horizontal="justify" vertical="top" wrapText="1"/>
      <protection hidden="1"/>
    </xf>
    <xf numFmtId="0" fontId="57" fillId="0" borderId="65" xfId="35" applyFont="1" applyBorder="1" applyAlignment="1" applyProtection="1">
      <alignment vertical="center" wrapText="1"/>
      <protection hidden="1"/>
    </xf>
    <xf numFmtId="0" fontId="59" fillId="0" borderId="0" xfId="35" applyFont="1" applyAlignment="1" applyProtection="1">
      <alignment horizontal="left" vertical="top"/>
      <protection hidden="1"/>
    </xf>
    <xf numFmtId="0" fontId="60" fillId="0" borderId="67" xfId="35" applyFont="1" applyBorder="1" applyAlignment="1" applyProtection="1">
      <alignment horizontal="center" vertical="center" wrapText="1"/>
      <protection hidden="1"/>
    </xf>
    <xf numFmtId="0" fontId="60" fillId="0" borderId="63" xfId="35" applyFont="1" applyBorder="1" applyAlignment="1" applyProtection="1">
      <alignment horizontal="center" vertical="center" wrapText="1"/>
      <protection hidden="1"/>
    </xf>
    <xf numFmtId="0" fontId="60" fillId="0" borderId="68" xfId="35" applyFont="1" applyBorder="1" applyAlignment="1" applyProtection="1">
      <alignment horizontal="center" vertical="center" wrapText="1"/>
      <protection hidden="1"/>
    </xf>
    <xf numFmtId="0" fontId="57" fillId="0" borderId="40" xfId="35" applyFont="1" applyBorder="1" applyAlignment="1" applyProtection="1">
      <alignment horizontal="left" vertical="center" wrapText="1"/>
      <protection hidden="1"/>
    </xf>
    <xf numFmtId="0" fontId="57" fillId="0" borderId="54" xfId="35" applyFont="1" applyBorder="1" applyAlignment="1" applyProtection="1">
      <alignment horizontal="left" vertical="center" wrapText="1"/>
      <protection hidden="1"/>
    </xf>
    <xf numFmtId="0" fontId="57" fillId="0" borderId="65" xfId="35" applyFont="1" applyBorder="1" applyAlignment="1" applyProtection="1">
      <alignment horizontal="left" vertical="center" wrapText="1"/>
      <protection hidden="1"/>
    </xf>
    <xf numFmtId="0" fontId="57" fillId="0" borderId="38" xfId="35" applyFont="1" applyBorder="1" applyAlignment="1" applyProtection="1">
      <alignment horizontal="left" vertical="center" wrapText="1"/>
      <protection hidden="1"/>
    </xf>
    <xf numFmtId="0" fontId="60" fillId="0" borderId="0" xfId="35" applyFont="1" applyAlignment="1" applyProtection="1">
      <alignment vertical="top" wrapText="1"/>
      <protection hidden="1"/>
    </xf>
    <xf numFmtId="0" fontId="57" fillId="2" borderId="16" xfId="35" applyFont="1" applyFill="1" applyBorder="1" applyAlignment="1" applyProtection="1">
      <alignment horizontal="center" vertical="center" wrapText="1"/>
      <protection locked="0"/>
    </xf>
    <xf numFmtId="0" fontId="60" fillId="0" borderId="16" xfId="35" applyFont="1" applyBorder="1" applyAlignment="1" applyProtection="1">
      <alignment horizontal="center" vertical="center" wrapText="1"/>
      <protection hidden="1"/>
    </xf>
    <xf numFmtId="0" fontId="57" fillId="0" borderId="36" xfId="35" applyFont="1" applyBorder="1" applyAlignment="1" applyProtection="1">
      <alignment horizontal="left" vertical="center" wrapText="1"/>
      <protection hidden="1"/>
    </xf>
    <xf numFmtId="0" fontId="57" fillId="0" borderId="51" xfId="35" applyFont="1" applyBorder="1" applyAlignment="1" applyProtection="1">
      <alignment horizontal="left" vertical="center" wrapText="1"/>
      <protection hidden="1"/>
    </xf>
    <xf numFmtId="0" fontId="58" fillId="0" borderId="0" xfId="35" applyFont="1" applyAlignment="1" applyProtection="1">
      <alignment horizontal="left" vertical="top" wrapText="1"/>
      <protection hidden="1"/>
    </xf>
    <xf numFmtId="0" fontId="59" fillId="0" borderId="0" xfId="35" applyFont="1" applyAlignment="1" applyProtection="1">
      <alignment horizontal="center" vertical="top" wrapText="1"/>
      <protection hidden="1"/>
    </xf>
    <xf numFmtId="0" fontId="58" fillId="0" borderId="0" xfId="35" applyFont="1" applyAlignment="1" applyProtection="1">
      <alignment horizontal="justify" vertical="top" wrapText="1"/>
      <protection hidden="1"/>
    </xf>
    <xf numFmtId="0" fontId="59" fillId="0" borderId="0" xfId="35" applyFont="1" applyAlignment="1">
      <alignment horizontal="left" wrapText="1"/>
    </xf>
    <xf numFmtId="0" fontId="60" fillId="0" borderId="0" xfId="35" applyFont="1" applyAlignment="1" applyProtection="1">
      <alignment vertical="top"/>
      <protection hidden="1"/>
    </xf>
    <xf numFmtId="0" fontId="64" fillId="0" borderId="0" xfId="35" applyFont="1" applyAlignment="1" applyProtection="1">
      <alignment horizontal="justify" vertical="top" wrapText="1"/>
      <protection hidden="1"/>
    </xf>
    <xf numFmtId="0" fontId="82" fillId="0" borderId="0" xfId="35" applyFont="1" applyAlignment="1" applyProtection="1">
      <alignment horizontal="left" vertical="top" wrapText="1"/>
      <protection hidden="1"/>
    </xf>
    <xf numFmtId="0" fontId="59" fillId="0" borderId="0" xfId="35" applyFont="1" applyAlignment="1" applyProtection="1">
      <alignment horizontal="justify" vertical="center"/>
      <protection hidden="1"/>
    </xf>
    <xf numFmtId="0" fontId="57" fillId="0" borderId="37" xfId="35" applyFont="1" applyBorder="1" applyAlignment="1" applyProtection="1">
      <alignment horizontal="left" vertical="top" wrapText="1"/>
      <protection hidden="1"/>
    </xf>
    <xf numFmtId="0" fontId="57" fillId="0" borderId="9" xfId="35" applyFont="1" applyBorder="1" applyAlignment="1" applyProtection="1">
      <alignment horizontal="left" vertical="top" wrapText="1"/>
      <protection hidden="1"/>
    </xf>
    <xf numFmtId="0" fontId="57" fillId="2" borderId="16" xfId="35" applyFont="1" applyFill="1" applyBorder="1" applyAlignment="1" applyProtection="1">
      <alignment horizontal="left" vertical="top" wrapText="1"/>
      <protection locked="0"/>
    </xf>
    <xf numFmtId="0" fontId="26" fillId="0" borderId="3" xfId="35" applyFont="1" applyBorder="1" applyAlignment="1" applyProtection="1">
      <alignment horizontal="justify" vertical="top" wrapText="1"/>
      <protection hidden="1"/>
    </xf>
    <xf numFmtId="0" fontId="26" fillId="2" borderId="16" xfId="35" applyFont="1" applyFill="1" applyBorder="1" applyAlignment="1" applyProtection="1">
      <alignment horizontal="center" vertical="top" wrapText="1"/>
      <protection locked="0"/>
    </xf>
    <xf numFmtId="0" fontId="26" fillId="0" borderId="0" xfId="35" applyFont="1" applyAlignment="1" applyProtection="1">
      <alignment horizontal="left" vertical="top" wrapText="1"/>
      <protection hidden="1"/>
    </xf>
    <xf numFmtId="0" fontId="26" fillId="0" borderId="38" xfId="35" applyFont="1" applyBorder="1" applyAlignment="1" applyProtection="1">
      <alignment horizontal="left" vertical="top" wrapText="1"/>
      <protection hidden="1"/>
    </xf>
    <xf numFmtId="0" fontId="26" fillId="2" borderId="37" xfId="35" applyFont="1" applyFill="1" applyBorder="1" applyAlignment="1" applyProtection="1">
      <alignment horizontal="center" vertical="center" wrapText="1"/>
      <protection locked="0"/>
    </xf>
    <xf numFmtId="0" fontId="26" fillId="2" borderId="9" xfId="35" applyFont="1" applyFill="1" applyBorder="1" applyAlignment="1" applyProtection="1">
      <alignment horizontal="center" vertical="center" wrapText="1"/>
      <protection locked="0"/>
    </xf>
    <xf numFmtId="0" fontId="26" fillId="0" borderId="35"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0" borderId="38" xfId="35" applyFont="1" applyBorder="1" applyAlignment="1" applyProtection="1">
      <alignment horizontal="justify" vertical="top" wrapText="1"/>
      <protection hidden="1"/>
    </xf>
    <xf numFmtId="0" fontId="26" fillId="0" borderId="0" xfId="35" applyFont="1" applyAlignment="1" applyProtection="1">
      <alignment vertical="top" wrapText="1"/>
      <protection hidden="1"/>
    </xf>
    <xf numFmtId="0" fontId="26" fillId="0" borderId="38" xfId="35" applyFont="1" applyBorder="1" applyAlignment="1" applyProtection="1">
      <alignment vertical="top" wrapText="1"/>
      <protection hidden="1"/>
    </xf>
    <xf numFmtId="0" fontId="26" fillId="2" borderId="35" xfId="35" applyFont="1" applyFill="1" applyBorder="1" applyAlignment="1" applyProtection="1">
      <alignment horizontal="left" vertical="top" wrapText="1"/>
      <protection hidden="1"/>
    </xf>
    <xf numFmtId="0" fontId="26" fillId="2" borderId="38" xfId="35" applyFont="1" applyFill="1" applyBorder="1" applyAlignment="1" applyProtection="1">
      <alignment horizontal="left" vertical="top" wrapText="1"/>
      <protection hidden="1"/>
    </xf>
    <xf numFmtId="0" fontId="25" fillId="2" borderId="35" xfId="35" applyFont="1" applyFill="1" applyBorder="1" applyAlignment="1" applyProtection="1">
      <alignment horizontal="left" vertical="center" wrapText="1"/>
      <protection hidden="1"/>
    </xf>
    <xf numFmtId="0" fontId="25" fillId="2" borderId="38" xfId="35" applyFont="1" applyFill="1" applyBorder="1" applyAlignment="1" applyProtection="1">
      <alignment horizontal="left" vertical="center" wrapText="1"/>
      <protection hidden="1"/>
    </xf>
    <xf numFmtId="0" fontId="26" fillId="2" borderId="36" xfId="35" applyFont="1" applyFill="1" applyBorder="1" applyAlignment="1" applyProtection="1">
      <alignment horizontal="left" vertical="top" wrapText="1"/>
      <protection hidden="1"/>
    </xf>
    <xf numFmtId="0" fontId="26" fillId="2" borderId="51" xfId="35" applyFont="1" applyFill="1" applyBorder="1" applyAlignment="1" applyProtection="1">
      <alignment horizontal="left" vertical="top" wrapText="1"/>
      <protection hidden="1"/>
    </xf>
    <xf numFmtId="0" fontId="26" fillId="2" borderId="56" xfId="35" applyFont="1" applyFill="1" applyBorder="1" applyAlignment="1" applyProtection="1">
      <alignment vertical="center" wrapText="1"/>
      <protection locked="0"/>
    </xf>
    <xf numFmtId="0" fontId="26" fillId="2" borderId="60" xfId="35" applyFont="1" applyFill="1" applyBorder="1" applyAlignment="1" applyProtection="1">
      <alignment vertical="center" wrapText="1"/>
      <protection locked="0"/>
    </xf>
    <xf numFmtId="0" fontId="26" fillId="2" borderId="49" xfId="35" applyFont="1" applyFill="1" applyBorder="1" applyAlignment="1" applyProtection="1">
      <alignment vertical="center" wrapText="1"/>
      <protection locked="0"/>
    </xf>
    <xf numFmtId="0" fontId="26" fillId="2" borderId="72" xfId="35" applyFont="1" applyFill="1" applyBorder="1" applyAlignment="1" applyProtection="1">
      <alignment vertical="center" wrapText="1"/>
      <protection locked="0"/>
    </xf>
    <xf numFmtId="0" fontId="26" fillId="2" borderId="66" xfId="35" applyFont="1" applyFill="1" applyBorder="1" applyAlignment="1" applyProtection="1">
      <alignment vertical="center" wrapText="1"/>
      <protection locked="0"/>
    </xf>
    <xf numFmtId="0" fontId="26" fillId="2" borderId="50" xfId="35" applyFont="1" applyFill="1" applyBorder="1" applyAlignment="1" applyProtection="1">
      <alignment vertical="center" wrapText="1"/>
      <protection locked="0"/>
    </xf>
    <xf numFmtId="0" fontId="26" fillId="0" borderId="35" xfId="35" applyFont="1" applyBorder="1" applyAlignment="1" applyProtection="1">
      <alignment horizontal="left" vertical="top" wrapText="1"/>
      <protection hidden="1"/>
    </xf>
    <xf numFmtId="0" fontId="28" fillId="0" borderId="35" xfId="35" applyFont="1" applyBorder="1" applyAlignment="1" applyProtection="1">
      <alignment horizontal="justify" vertical="top" wrapText="1"/>
      <protection hidden="1"/>
    </xf>
    <xf numFmtId="0" fontId="28" fillId="0" borderId="0" xfId="35" applyFont="1" applyAlignment="1" applyProtection="1">
      <alignment horizontal="justify" vertical="top" wrapText="1"/>
      <protection hidden="1"/>
    </xf>
    <xf numFmtId="0" fontId="28" fillId="0" borderId="38" xfId="35" applyFont="1" applyBorder="1" applyAlignment="1" applyProtection="1">
      <alignment horizontal="justify" vertical="top" wrapText="1"/>
      <protection hidden="1"/>
    </xf>
    <xf numFmtId="0" fontId="26" fillId="0" borderId="10" xfId="35" applyFont="1" applyBorder="1" applyAlignment="1" applyProtection="1">
      <alignment horizontal="left" vertical="top" indent="5"/>
      <protection hidden="1"/>
    </xf>
    <xf numFmtId="0" fontId="26" fillId="0" borderId="11" xfId="35" applyFont="1" applyBorder="1" applyAlignment="1" applyProtection="1">
      <alignment horizontal="left" vertical="top" indent="5"/>
      <protection hidden="1"/>
    </xf>
    <xf numFmtId="0" fontId="26" fillId="0" borderId="39" xfId="35" applyFont="1" applyBorder="1" applyAlignment="1" applyProtection="1">
      <alignment horizontal="justify" vertical="top" wrapText="1"/>
      <protection hidden="1"/>
    </xf>
    <xf numFmtId="0" fontId="26" fillId="0" borderId="34" xfId="35" applyFont="1" applyBorder="1" applyAlignment="1" applyProtection="1">
      <alignment horizontal="justify" vertical="top" wrapText="1"/>
      <protection hidden="1"/>
    </xf>
    <xf numFmtId="0" fontId="26" fillId="0" borderId="74" xfId="35" applyFont="1" applyBorder="1" applyAlignment="1" applyProtection="1">
      <alignment horizontal="justify" vertical="top" wrapText="1"/>
      <protection hidden="1"/>
    </xf>
    <xf numFmtId="0" fontId="26" fillId="0" borderId="75"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center" wrapText="1"/>
      <protection locked="0"/>
    </xf>
    <xf numFmtId="0" fontId="26" fillId="2" borderId="55" xfId="35" applyFont="1" applyFill="1" applyBorder="1" applyAlignment="1" applyProtection="1">
      <alignment horizontal="left" vertical="center" wrapText="1"/>
      <protection locked="0"/>
    </xf>
    <xf numFmtId="0" fontId="26" fillId="2" borderId="54" xfId="35" applyFont="1" applyFill="1" applyBorder="1" applyAlignment="1" applyProtection="1">
      <alignment horizontal="left" vertical="center" wrapText="1"/>
      <protection locked="0"/>
    </xf>
    <xf numFmtId="0" fontId="26" fillId="2" borderId="56" xfId="35" applyFont="1" applyFill="1" applyBorder="1" applyAlignment="1" applyProtection="1">
      <alignment horizontal="left" vertical="center" wrapText="1"/>
      <protection locked="0"/>
    </xf>
    <xf numFmtId="0" fontId="26" fillId="2" borderId="60" xfId="35" applyFont="1" applyFill="1" applyBorder="1" applyAlignment="1" applyProtection="1">
      <alignment horizontal="left" vertical="center" wrapText="1"/>
      <protection locked="0"/>
    </xf>
    <xf numFmtId="0" fontId="26" fillId="2" borderId="49" xfId="35" applyFont="1" applyFill="1" applyBorder="1" applyAlignment="1" applyProtection="1">
      <alignment horizontal="left" vertical="center" wrapText="1"/>
      <protection locked="0"/>
    </xf>
    <xf numFmtId="0" fontId="26" fillId="0" borderId="65" xfId="35" applyFont="1" applyBorder="1" applyAlignment="1" applyProtection="1">
      <alignment horizontal="justify" vertical="top" wrapText="1"/>
      <protection hidden="1"/>
    </xf>
    <xf numFmtId="0" fontId="26" fillId="0" borderId="78"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top" wrapText="1"/>
      <protection locked="0"/>
    </xf>
    <xf numFmtId="0" fontId="26" fillId="2" borderId="55" xfId="35" applyFont="1" applyFill="1" applyBorder="1" applyAlignment="1" applyProtection="1">
      <alignment horizontal="left" vertical="top" wrapText="1"/>
      <protection locked="0"/>
    </xf>
    <xf numFmtId="0" fontId="26" fillId="2" borderId="54" xfId="35" applyFont="1" applyFill="1" applyBorder="1" applyAlignment="1" applyProtection="1">
      <alignment horizontal="left" vertical="top" wrapText="1"/>
      <protection locked="0"/>
    </xf>
    <xf numFmtId="0" fontId="26" fillId="0" borderId="3" xfId="35" applyFont="1" applyBorder="1" applyAlignment="1" applyProtection="1">
      <alignment horizontal="left" vertical="top" wrapText="1"/>
      <protection hidden="1"/>
    </xf>
    <xf numFmtId="0" fontId="26" fillId="0" borderId="69" xfId="35" applyFont="1" applyBorder="1" applyAlignment="1" applyProtection="1">
      <alignment horizontal="left" vertical="top" wrapText="1"/>
      <protection hidden="1"/>
    </xf>
    <xf numFmtId="0" fontId="26" fillId="2" borderId="70" xfId="35" applyFont="1" applyFill="1" applyBorder="1" applyAlignment="1" applyProtection="1">
      <alignment vertical="center" wrapText="1"/>
      <protection locked="0"/>
    </xf>
    <xf numFmtId="0" fontId="26" fillId="2" borderId="9" xfId="35" applyFont="1" applyFill="1" applyBorder="1" applyAlignment="1" applyProtection="1">
      <alignment vertical="center" wrapText="1"/>
      <protection locked="0"/>
    </xf>
    <xf numFmtId="0" fontId="26" fillId="2" borderId="37" xfId="35" applyFont="1" applyFill="1" applyBorder="1" applyAlignment="1" applyProtection="1">
      <alignment vertical="center" wrapText="1"/>
      <protection locked="0"/>
    </xf>
    <xf numFmtId="0" fontId="41" fillId="0" borderId="35" xfId="35" applyFont="1" applyBorder="1" applyAlignment="1" applyProtection="1">
      <alignment horizontal="left" vertical="top" wrapText="1"/>
      <protection hidden="1"/>
    </xf>
    <xf numFmtId="0" fontId="41" fillId="0" borderId="0" xfId="35" applyFont="1" applyAlignment="1" applyProtection="1">
      <alignment horizontal="left" vertical="top" wrapText="1"/>
      <protection hidden="1"/>
    </xf>
    <xf numFmtId="0" fontId="26" fillId="0" borderId="37" xfId="35" applyFont="1" applyBorder="1" applyAlignment="1" applyProtection="1">
      <alignment horizontal="left" vertical="top" wrapText="1"/>
      <protection hidden="1"/>
    </xf>
    <xf numFmtId="0" fontId="32" fillId="0" borderId="39" xfId="35" applyFont="1" applyBorder="1" applyAlignment="1" applyProtection="1">
      <alignment horizontal="left" vertical="top" wrapText="1"/>
      <protection hidden="1"/>
    </xf>
    <xf numFmtId="0" fontId="32" fillId="0" borderId="34" xfId="35" applyFont="1" applyBorder="1" applyAlignment="1" applyProtection="1">
      <alignment horizontal="left" vertical="top" wrapText="1"/>
      <protection hidden="1"/>
    </xf>
    <xf numFmtId="0" fontId="25" fillId="0" borderId="0" xfId="35" applyFont="1" applyAlignment="1" applyProtection="1">
      <alignment horizontal="justify" vertical="top" wrapText="1"/>
      <protection hidden="1"/>
    </xf>
    <xf numFmtId="0" fontId="26" fillId="2" borderId="37" xfId="35" applyFont="1" applyFill="1" applyBorder="1" applyAlignment="1" applyProtection="1">
      <alignment horizontal="left" vertical="center" wrapText="1"/>
      <protection locked="0"/>
    </xf>
    <xf numFmtId="0" fontId="26" fillId="2" borderId="3" xfId="35" applyFont="1" applyFill="1" applyBorder="1" applyAlignment="1" applyProtection="1">
      <alignment horizontal="left" vertical="center" wrapText="1"/>
      <protection locked="0"/>
    </xf>
    <xf numFmtId="0" fontId="26" fillId="2" borderId="9" xfId="35" applyFont="1" applyFill="1" applyBorder="1" applyAlignment="1" applyProtection="1">
      <alignment horizontal="left" vertical="center" wrapText="1"/>
      <protection locked="0"/>
    </xf>
    <xf numFmtId="0" fontId="4" fillId="0" borderId="37" xfId="35" applyFont="1" applyBorder="1" applyAlignment="1" applyProtection="1">
      <alignment horizontal="center" vertical="top"/>
      <protection hidden="1"/>
    </xf>
    <xf numFmtId="0" fontId="4" fillId="0" borderId="3" xfId="35" applyFont="1" applyBorder="1" applyAlignment="1" applyProtection="1">
      <alignment horizontal="center" vertical="top"/>
      <protection hidden="1"/>
    </xf>
    <xf numFmtId="0" fontId="4" fillId="0" borderId="9" xfId="35" applyFont="1" applyBorder="1" applyAlignment="1" applyProtection="1">
      <alignment horizontal="center" vertical="top"/>
      <protection hidden="1"/>
    </xf>
    <xf numFmtId="0" fontId="4" fillId="0" borderId="0" xfId="35" applyFont="1" applyAlignment="1" applyProtection="1">
      <alignment horizontal="center" vertical="top" wrapText="1"/>
      <protection hidden="1"/>
    </xf>
    <xf numFmtId="0" fontId="26" fillId="2" borderId="33" xfId="35" applyFont="1" applyFill="1" applyBorder="1" applyAlignment="1" applyProtection="1">
      <alignment horizontal="left" vertical="top" wrapText="1"/>
      <protection hidden="1"/>
    </xf>
    <xf numFmtId="0" fontId="26" fillId="2" borderId="0" xfId="35" applyFont="1" applyFill="1" applyAlignment="1" applyProtection="1">
      <alignment horizontal="left" vertical="top" wrapText="1"/>
      <protection hidden="1"/>
    </xf>
    <xf numFmtId="0" fontId="26" fillId="2" borderId="70" xfId="35" applyFont="1" applyFill="1" applyBorder="1" applyAlignment="1" applyProtection="1">
      <alignment horizontal="left" vertical="center" wrapText="1"/>
      <protection locked="0"/>
    </xf>
    <xf numFmtId="0" fontId="26" fillId="0" borderId="34" xfId="35" applyFont="1" applyBorder="1" applyAlignment="1" applyProtection="1">
      <alignment horizontal="left" vertical="top" wrapText="1"/>
      <protection hidden="1"/>
    </xf>
    <xf numFmtId="0" fontId="26" fillId="2" borderId="65" xfId="35" applyFont="1" applyFill="1" applyBorder="1" applyAlignment="1" applyProtection="1">
      <alignment horizontal="left" vertical="center" wrapText="1"/>
      <protection locked="0"/>
    </xf>
    <xf numFmtId="0" fontId="26" fillId="2" borderId="32" xfId="35" applyFont="1" applyFill="1" applyBorder="1" applyAlignment="1" applyProtection="1">
      <alignment horizontal="left" vertical="center" wrapText="1"/>
      <protection locked="0"/>
    </xf>
    <xf numFmtId="0" fontId="26" fillId="2" borderId="72" xfId="35" applyFont="1" applyFill="1" applyBorder="1" applyAlignment="1" applyProtection="1">
      <alignment horizontal="left" vertical="center" wrapText="1"/>
      <protection locked="0"/>
    </xf>
    <xf numFmtId="0" fontId="26" fillId="2" borderId="64" xfId="35" applyFont="1" applyFill="1" applyBorder="1" applyAlignment="1" applyProtection="1">
      <alignment horizontal="left" vertical="center" wrapText="1"/>
      <protection locked="0"/>
    </xf>
    <xf numFmtId="0" fontId="26" fillId="2" borderId="66" xfId="35" applyFont="1" applyFill="1" applyBorder="1" applyAlignment="1" applyProtection="1">
      <alignment horizontal="left" vertical="center" wrapText="1"/>
      <protection locked="0"/>
    </xf>
    <xf numFmtId="0" fontId="26" fillId="2" borderId="71" xfId="35" applyFont="1" applyFill="1" applyBorder="1" applyAlignment="1" applyProtection="1">
      <alignment horizontal="left" vertical="top" wrapText="1"/>
      <protection locked="0" hidden="1"/>
    </xf>
    <xf numFmtId="0" fontId="26" fillId="2" borderId="65" xfId="35" applyFont="1" applyFill="1" applyBorder="1" applyAlignment="1" applyProtection="1">
      <alignment horizontal="left" vertical="top" wrapText="1"/>
      <protection locked="0" hidden="1"/>
    </xf>
    <xf numFmtId="0" fontId="26" fillId="2" borderId="55" xfId="35" applyFont="1" applyFill="1" applyBorder="1" applyAlignment="1" applyProtection="1">
      <alignment horizontal="left" vertical="top" wrapText="1"/>
      <protection locked="0" hidden="1"/>
    </xf>
    <xf numFmtId="0" fontId="26" fillId="0" borderId="37" xfId="35" applyFont="1" applyBorder="1" applyAlignment="1" applyProtection="1">
      <alignment horizontal="justify" vertical="top" wrapText="1"/>
      <protection hidden="1"/>
    </xf>
    <xf numFmtId="0" fontId="26" fillId="0" borderId="69" xfId="35" applyFont="1" applyBorder="1" applyAlignment="1" applyProtection="1">
      <alignment horizontal="justify" vertical="top" wrapText="1"/>
      <protection hidden="1"/>
    </xf>
    <xf numFmtId="0" fontId="26" fillId="2" borderId="37" xfId="35" applyFont="1" applyFill="1" applyBorder="1" applyAlignment="1" applyProtection="1">
      <alignment horizontal="right" vertical="top" wrapText="1"/>
      <protection locked="0"/>
    </xf>
    <xf numFmtId="0" fontId="26" fillId="2" borderId="3" xfId="35" applyFont="1" applyFill="1" applyBorder="1" applyAlignment="1" applyProtection="1">
      <alignment horizontal="right" vertical="top" wrapText="1"/>
      <protection locked="0"/>
    </xf>
    <xf numFmtId="0" fontId="26" fillId="2" borderId="9" xfId="35" applyFont="1" applyFill="1" applyBorder="1" applyAlignment="1" applyProtection="1">
      <alignment horizontal="right" vertical="top" wrapText="1"/>
      <protection locked="0"/>
    </xf>
    <xf numFmtId="0" fontId="4" fillId="0" borderId="16" xfId="35" applyFont="1" applyBorder="1" applyAlignment="1" applyProtection="1">
      <alignment horizontal="left" vertical="top" wrapText="1"/>
      <protection hidden="1"/>
    </xf>
    <xf numFmtId="0" fontId="26" fillId="0" borderId="39" xfId="35" applyFont="1" applyBorder="1" applyAlignment="1" applyProtection="1">
      <alignment horizontal="left" vertical="top" wrapText="1"/>
      <protection hidden="1"/>
    </xf>
    <xf numFmtId="0" fontId="57" fillId="0" borderId="35" xfId="35" applyFont="1" applyBorder="1" applyAlignment="1" applyProtection="1">
      <alignment vertical="top" wrapText="1"/>
      <protection hidden="1"/>
    </xf>
    <xf numFmtId="0" fontId="57" fillId="0" borderId="0" xfId="35" applyFont="1" applyAlignment="1" applyProtection="1">
      <alignment vertical="top" wrapText="1"/>
      <protection hidden="1"/>
    </xf>
    <xf numFmtId="0" fontId="57" fillId="0" borderId="35" xfId="35" applyFont="1" applyBorder="1" applyAlignment="1" applyProtection="1">
      <alignment horizontal="left" vertical="top" wrapText="1"/>
      <protection hidden="1"/>
    </xf>
    <xf numFmtId="0" fontId="57" fillId="2" borderId="56" xfId="35" applyFont="1" applyFill="1" applyBorder="1" applyAlignment="1" applyProtection="1">
      <alignment horizontal="left" vertical="center" wrapText="1"/>
      <protection locked="0"/>
    </xf>
    <xf numFmtId="0" fontId="57" fillId="2" borderId="32" xfId="35" applyFont="1" applyFill="1" applyBorder="1" applyAlignment="1" applyProtection="1">
      <alignment horizontal="left" vertical="center" wrapText="1"/>
      <protection locked="0"/>
    </xf>
    <xf numFmtId="0" fontId="57" fillId="2" borderId="60" xfId="35" applyFont="1" applyFill="1" applyBorder="1" applyAlignment="1" applyProtection="1">
      <alignment horizontal="left" vertical="center" wrapText="1"/>
      <protection locked="0"/>
    </xf>
    <xf numFmtId="0" fontId="57" fillId="2" borderId="72" xfId="35" applyFont="1" applyFill="1" applyBorder="1" applyAlignment="1" applyProtection="1">
      <alignment horizontal="left" vertical="center" wrapText="1"/>
      <protection locked="0"/>
    </xf>
    <xf numFmtId="0" fontId="57" fillId="2" borderId="64" xfId="35" applyFont="1" applyFill="1" applyBorder="1" applyAlignment="1" applyProtection="1">
      <alignment horizontal="left" vertical="center" wrapText="1"/>
      <protection locked="0"/>
    </xf>
    <xf numFmtId="0" fontId="57" fillId="2" borderId="66" xfId="35" applyFont="1" applyFill="1" applyBorder="1" applyAlignment="1" applyProtection="1">
      <alignment horizontal="left" vertical="center" wrapText="1"/>
      <protection locked="0"/>
    </xf>
    <xf numFmtId="0" fontId="57" fillId="0" borderId="39" xfId="35" applyFont="1" applyBorder="1" applyAlignment="1" applyProtection="1">
      <alignment horizontal="left" vertical="top" wrapText="1"/>
      <protection hidden="1"/>
    </xf>
    <xf numFmtId="0" fontId="59" fillId="0" borderId="35" xfId="35" applyFont="1" applyBorder="1" applyAlignment="1" applyProtection="1">
      <alignment horizontal="justify" vertical="top" wrapText="1"/>
      <protection hidden="1"/>
    </xf>
    <xf numFmtId="0" fontId="57" fillId="0" borderId="38" xfId="35" applyFont="1" applyBorder="1" applyAlignment="1" applyProtection="1">
      <alignment horizontal="justify" vertical="top" wrapText="1"/>
      <protection hidden="1"/>
    </xf>
    <xf numFmtId="0" fontId="57" fillId="2" borderId="37" xfId="35" applyFont="1" applyFill="1" applyBorder="1" applyAlignment="1" applyProtection="1">
      <alignment horizontal="left" vertical="center" wrapText="1"/>
      <protection locked="0"/>
    </xf>
    <xf numFmtId="0" fontId="57" fillId="2" borderId="3" xfId="35" applyFont="1" applyFill="1" applyBorder="1" applyAlignment="1" applyProtection="1">
      <alignment horizontal="left" vertical="center" wrapText="1"/>
      <protection locked="0"/>
    </xf>
    <xf numFmtId="0" fontId="57" fillId="2" borderId="9" xfId="35" applyFont="1" applyFill="1" applyBorder="1" applyAlignment="1" applyProtection="1">
      <alignment horizontal="left" vertical="center" wrapText="1"/>
      <protection locked="0"/>
    </xf>
    <xf numFmtId="0" fontId="57" fillId="2" borderId="71" xfId="35" applyFont="1" applyFill="1" applyBorder="1" applyAlignment="1" applyProtection="1">
      <alignment horizontal="left" vertical="top" wrapText="1"/>
      <protection locked="0" hidden="1"/>
    </xf>
    <xf numFmtId="0" fontId="57" fillId="2" borderId="65" xfId="35" applyFont="1" applyFill="1" applyBorder="1" applyAlignment="1" applyProtection="1">
      <alignment horizontal="left" vertical="top" wrapText="1"/>
      <protection locked="0" hidden="1"/>
    </xf>
    <xf numFmtId="0" fontId="57" fillId="2" borderId="55" xfId="35" applyFont="1" applyFill="1" applyBorder="1" applyAlignment="1" applyProtection="1">
      <alignment horizontal="left" vertical="top" wrapText="1"/>
      <protection locked="0" hidden="1"/>
    </xf>
    <xf numFmtId="0" fontId="57" fillId="0" borderId="69" xfId="35" applyFont="1" applyBorder="1" applyAlignment="1" applyProtection="1">
      <alignment horizontal="left" vertical="top" wrapText="1"/>
      <protection hidden="1"/>
    </xf>
    <xf numFmtId="0" fontId="57" fillId="2" borderId="70" xfId="35" applyFont="1" applyFill="1" applyBorder="1" applyAlignment="1" applyProtection="1">
      <alignment horizontal="left" vertical="center" wrapText="1"/>
      <protection locked="0"/>
    </xf>
    <xf numFmtId="0" fontId="57" fillId="2" borderId="71" xfId="35" applyFont="1" applyFill="1" applyBorder="1" applyAlignment="1" applyProtection="1">
      <alignment horizontal="left" vertical="center" wrapText="1"/>
      <protection locked="0"/>
    </xf>
    <xf numFmtId="0" fontId="57" fillId="2" borderId="65" xfId="35" applyFont="1" applyFill="1" applyBorder="1" applyAlignment="1" applyProtection="1">
      <alignment horizontal="left" vertical="center" wrapText="1"/>
      <protection locked="0"/>
    </xf>
    <xf numFmtId="0" fontId="57" fillId="2" borderId="55" xfId="35" applyFont="1" applyFill="1" applyBorder="1" applyAlignment="1" applyProtection="1">
      <alignment horizontal="left" vertical="center" wrapText="1"/>
      <protection locked="0"/>
    </xf>
    <xf numFmtId="0" fontId="57" fillId="0" borderId="3" xfId="35" applyFont="1" applyBorder="1" applyAlignment="1" applyProtection="1">
      <alignment horizontal="justify" vertical="top" wrapText="1"/>
      <protection hidden="1"/>
    </xf>
    <xf numFmtId="0" fontId="79" fillId="0" borderId="0" xfId="35" applyFont="1" applyAlignment="1" applyProtection="1">
      <alignment horizontal="left" vertical="top" wrapText="1"/>
      <protection hidden="1"/>
    </xf>
    <xf numFmtId="0" fontId="57" fillId="12" borderId="35" xfId="35" applyFont="1" applyFill="1" applyBorder="1" applyAlignment="1" applyProtection="1">
      <alignment horizontal="left" vertical="top" wrapText="1"/>
      <protection hidden="1"/>
    </xf>
    <xf numFmtId="0" fontId="57" fillId="12" borderId="0" xfId="35" applyFont="1" applyFill="1" applyAlignment="1" applyProtection="1">
      <alignment horizontal="left" vertical="top" wrapText="1"/>
      <protection hidden="1"/>
    </xf>
    <xf numFmtId="0" fontId="57" fillId="12" borderId="38" xfId="35" applyFont="1" applyFill="1" applyBorder="1" applyAlignment="1" applyProtection="1">
      <alignment horizontal="left" vertical="top" wrapText="1"/>
      <protection hidden="1"/>
    </xf>
    <xf numFmtId="0" fontId="57" fillId="0" borderId="16" xfId="35" applyFont="1" applyBorder="1" applyAlignment="1" applyProtection="1">
      <alignment horizontal="center" vertical="center" wrapText="1"/>
      <protection locked="0"/>
    </xf>
    <xf numFmtId="0" fontId="57" fillId="0" borderId="3" xfId="35" applyFont="1" applyBorder="1" applyAlignment="1" applyProtection="1">
      <alignment horizontal="center" vertical="center" wrapText="1"/>
      <protection locked="0"/>
    </xf>
    <xf numFmtId="0" fontId="58" fillId="0" borderId="35" xfId="35" applyFont="1" applyBorder="1" applyAlignment="1" applyProtection="1">
      <alignment horizontal="justify" vertical="top" wrapText="1"/>
      <protection hidden="1"/>
    </xf>
    <xf numFmtId="0" fontId="58" fillId="0" borderId="38" xfId="35" applyFont="1" applyBorder="1" applyAlignment="1" applyProtection="1">
      <alignment horizontal="justify" vertical="top" wrapText="1"/>
      <protection hidden="1"/>
    </xf>
    <xf numFmtId="0" fontId="57" fillId="2" borderId="56" xfId="35" applyFont="1" applyFill="1" applyBorder="1" applyAlignment="1" applyProtection="1">
      <alignment vertical="center" wrapText="1"/>
      <protection locked="0"/>
    </xf>
    <xf numFmtId="0" fontId="57" fillId="2" borderId="60" xfId="35" applyFont="1" applyFill="1" applyBorder="1" applyAlignment="1" applyProtection="1">
      <alignment vertical="center" wrapText="1"/>
      <protection locked="0"/>
    </xf>
    <xf numFmtId="0" fontId="57" fillId="2" borderId="49" xfId="35" applyFont="1" applyFill="1" applyBorder="1" applyAlignment="1" applyProtection="1">
      <alignment vertical="center" wrapText="1"/>
      <protection locked="0"/>
    </xf>
    <xf numFmtId="0" fontId="57" fillId="2" borderId="72" xfId="35" applyFont="1" applyFill="1" applyBorder="1" applyAlignment="1" applyProtection="1">
      <alignment vertical="center" wrapText="1"/>
      <protection locked="0"/>
    </xf>
    <xf numFmtId="0" fontId="57" fillId="2" borderId="66" xfId="35" applyFont="1" applyFill="1" applyBorder="1" applyAlignment="1" applyProtection="1">
      <alignment vertical="center" wrapText="1"/>
      <protection locked="0"/>
    </xf>
    <xf numFmtId="0" fontId="57" fillId="2" borderId="50" xfId="35" applyFont="1" applyFill="1" applyBorder="1" applyAlignment="1" applyProtection="1">
      <alignment vertical="center" wrapText="1"/>
      <protection locked="0"/>
    </xf>
    <xf numFmtId="0" fontId="57" fillId="0" borderId="40" xfId="35" applyFont="1" applyBorder="1" applyAlignment="1" applyProtection="1">
      <alignment horizontal="left" vertical="top" wrapText="1"/>
      <protection hidden="1"/>
    </xf>
    <xf numFmtId="0" fontId="57" fillId="2" borderId="70" xfId="35" applyFont="1" applyFill="1" applyBorder="1" applyAlignment="1" applyProtection="1">
      <alignment vertical="center" wrapText="1"/>
      <protection locked="0"/>
    </xf>
    <xf numFmtId="0" fontId="57" fillId="2" borderId="9" xfId="35" applyFont="1" applyFill="1" applyBorder="1" applyAlignment="1" applyProtection="1">
      <alignment vertical="center" wrapText="1"/>
      <protection locked="0"/>
    </xf>
    <xf numFmtId="0" fontId="57" fillId="2" borderId="37" xfId="35" applyFont="1" applyFill="1" applyBorder="1" applyAlignment="1" applyProtection="1">
      <alignment vertical="center" wrapText="1"/>
      <protection locked="0"/>
    </xf>
    <xf numFmtId="0" fontId="57" fillId="0" borderId="74" xfId="35" applyFont="1" applyBorder="1" applyAlignment="1" applyProtection="1">
      <alignment horizontal="left" vertical="top" wrapText="1"/>
      <protection hidden="1"/>
    </xf>
    <xf numFmtId="0" fontId="57" fillId="0" borderId="75" xfId="35" applyFont="1" applyBorder="1" applyAlignment="1" applyProtection="1">
      <alignment horizontal="left" vertical="top" wrapText="1"/>
      <protection hidden="1"/>
    </xf>
    <xf numFmtId="0" fontId="57" fillId="2" borderId="54" xfId="35" applyFont="1" applyFill="1" applyBorder="1" applyAlignment="1" applyProtection="1">
      <alignment horizontal="left" vertical="center" wrapText="1"/>
      <protection locked="0"/>
    </xf>
    <xf numFmtId="0" fontId="57" fillId="2" borderId="49" xfId="35" applyFont="1" applyFill="1" applyBorder="1" applyAlignment="1" applyProtection="1">
      <alignment horizontal="left" vertical="center" wrapText="1"/>
      <protection locked="0"/>
    </xf>
    <xf numFmtId="0" fontId="57" fillId="0" borderId="38" xfId="35" applyFont="1" applyBorder="1" applyAlignment="1" applyProtection="1">
      <alignment vertical="top" wrapText="1"/>
      <protection hidden="1"/>
    </xf>
    <xf numFmtId="0" fontId="57" fillId="2" borderId="35" xfId="35" applyFont="1" applyFill="1" applyBorder="1" applyAlignment="1" applyProtection="1">
      <alignment horizontal="left" vertical="top" wrapText="1"/>
      <protection hidden="1"/>
    </xf>
    <xf numFmtId="0" fontId="57" fillId="2" borderId="38" xfId="35" applyFont="1" applyFill="1" applyBorder="1" applyAlignment="1" applyProtection="1">
      <alignment horizontal="left" vertical="top" wrapText="1"/>
      <protection hidden="1"/>
    </xf>
    <xf numFmtId="0" fontId="60" fillId="2" borderId="35" xfId="35" applyFont="1" applyFill="1" applyBorder="1" applyAlignment="1" applyProtection="1">
      <alignment horizontal="left" vertical="center" wrapText="1"/>
      <protection hidden="1"/>
    </xf>
    <xf numFmtId="0" fontId="60" fillId="2" borderId="38" xfId="35" applyFont="1" applyFill="1" applyBorder="1" applyAlignment="1" applyProtection="1">
      <alignment horizontal="left" vertical="center" wrapText="1"/>
      <protection hidden="1"/>
    </xf>
    <xf numFmtId="0" fontId="57" fillId="0" borderId="0" xfId="35" applyFont="1" applyAlignment="1" applyProtection="1">
      <alignment horizontal="center" vertical="center" wrapText="1"/>
      <protection hidden="1"/>
    </xf>
    <xf numFmtId="0" fontId="64" fillId="0" borderId="0" xfId="0" applyFont="1" applyAlignment="1" applyProtection="1">
      <alignment horizontal="left" vertical="top" wrapText="1"/>
      <protection hidden="1"/>
    </xf>
    <xf numFmtId="172" fontId="25" fillId="0" borderId="0" xfId="0" applyNumberFormat="1" applyFont="1" applyAlignment="1" applyProtection="1">
      <alignment horizontal="left" vertical="center"/>
      <protection hidden="1"/>
    </xf>
    <xf numFmtId="0" fontId="26" fillId="0" borderId="0" xfId="0" applyFont="1" applyAlignment="1" applyProtection="1">
      <alignment horizontal="justify" vertical="top" wrapText="1"/>
      <protection hidden="1"/>
    </xf>
    <xf numFmtId="0" fontId="79" fillId="0" borderId="0" xfId="35" applyFont="1" applyAlignment="1" applyProtection="1">
      <alignment horizontal="left" vertical="center" wrapText="1"/>
      <protection hidden="1"/>
    </xf>
    <xf numFmtId="0" fontId="26" fillId="0" borderId="44" xfId="0" applyFont="1" applyBorder="1" applyAlignment="1" applyProtection="1">
      <alignment horizontal="left" vertical="center" wrapText="1"/>
      <protection locked="0"/>
    </xf>
    <xf numFmtId="0" fontId="25" fillId="13" borderId="0" xfId="0" applyFont="1" applyFill="1" applyAlignment="1" applyProtection="1">
      <alignment horizontal="center" vertical="top" wrapText="1"/>
      <protection hidden="1"/>
    </xf>
    <xf numFmtId="0" fontId="26" fillId="0" borderId="0" xfId="0" applyFont="1" applyAlignment="1" applyProtection="1">
      <alignment vertical="top" wrapText="1"/>
      <protection hidden="1"/>
    </xf>
    <xf numFmtId="0" fontId="26" fillId="2" borderId="63" xfId="0" applyFont="1" applyFill="1" applyBorder="1" applyAlignment="1" applyProtection="1">
      <alignment horizontal="left" vertical="center" wrapText="1"/>
      <protection locked="0"/>
    </xf>
    <xf numFmtId="0" fontId="26" fillId="2" borderId="77"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left" vertical="top" wrapText="1"/>
      <protection hidden="1"/>
    </xf>
    <xf numFmtId="0" fontId="26" fillId="0" borderId="0" xfId="0" applyFont="1" applyAlignment="1" applyProtection="1">
      <alignment vertical="top"/>
      <protection hidden="1"/>
    </xf>
    <xf numFmtId="0" fontId="25" fillId="0" borderId="0" xfId="0" applyFont="1" applyAlignment="1" applyProtection="1">
      <alignment vertical="top"/>
      <protection hidden="1"/>
    </xf>
    <xf numFmtId="0" fontId="26" fillId="2" borderId="57" xfId="0" applyFont="1" applyFill="1" applyBorder="1" applyAlignment="1" applyProtection="1">
      <alignment horizontal="left" vertical="center" wrapText="1"/>
      <protection locked="0"/>
    </xf>
    <xf numFmtId="0" fontId="26" fillId="2" borderId="44" xfId="0" applyFont="1" applyFill="1" applyBorder="1" applyAlignment="1" applyProtection="1">
      <alignment horizontal="left" vertical="center" wrapText="1"/>
      <protection locked="0"/>
    </xf>
    <xf numFmtId="0" fontId="29" fillId="0" borderId="16" xfId="0" applyFont="1" applyBorder="1" applyAlignment="1" applyProtection="1">
      <alignment horizontal="left" vertical="center" wrapText="1"/>
      <protection hidden="1"/>
    </xf>
    <xf numFmtId="0" fontId="25" fillId="0" borderId="39" xfId="0" applyFont="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6" fillId="0" borderId="16" xfId="0" applyFont="1" applyBorder="1" applyAlignment="1" applyProtection="1">
      <alignment horizontal="left" vertical="center" wrapText="1"/>
      <protection hidden="1"/>
    </xf>
    <xf numFmtId="0" fontId="26" fillId="0" borderId="76" xfId="0" applyFont="1" applyBorder="1" applyAlignment="1" applyProtection="1">
      <alignment horizontal="left" vertical="center" wrapText="1"/>
      <protection locked="0"/>
    </xf>
    <xf numFmtId="0" fontId="26" fillId="2" borderId="76" xfId="0" applyFont="1" applyFill="1" applyBorder="1" applyAlignment="1" applyProtection="1">
      <alignment horizontal="left" vertical="center" wrapText="1"/>
      <protection locked="0"/>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9" xfId="0" applyFont="1" applyBorder="1" applyAlignment="1" applyProtection="1">
      <alignment horizontal="left" vertical="center" wrapText="1"/>
      <protection hidden="1"/>
    </xf>
    <xf numFmtId="0" fontId="26" fillId="0" borderId="40"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8"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51" xfId="0" applyFont="1" applyBorder="1" applyAlignment="1" applyProtection="1">
      <alignment horizontal="left" vertical="center" wrapText="1"/>
      <protection hidden="1"/>
    </xf>
    <xf numFmtId="0" fontId="26" fillId="0" borderId="73" xfId="0" applyFont="1" applyBorder="1" applyAlignment="1" applyProtection="1">
      <alignment horizontal="left" vertical="center" wrapText="1"/>
      <protection locked="0"/>
    </xf>
    <xf numFmtId="0" fontId="25" fillId="0" borderId="0" xfId="0" applyFont="1" applyAlignment="1" applyProtection="1">
      <alignment vertical="center" wrapText="1"/>
      <protection hidden="1"/>
    </xf>
    <xf numFmtId="0" fontId="64" fillId="0" borderId="0" xfId="0" applyFont="1" applyAlignment="1" applyProtection="1">
      <alignment horizontal="justify" vertical="top" wrapText="1"/>
      <protection hidden="1"/>
    </xf>
    <xf numFmtId="0" fontId="26" fillId="2" borderId="43" xfId="0" applyFont="1" applyFill="1" applyBorder="1" applyAlignment="1" applyProtection="1">
      <alignment horizontal="left" vertical="center" wrapText="1"/>
      <protection locked="0"/>
    </xf>
    <xf numFmtId="0" fontId="26" fillId="2" borderId="73" xfId="0" applyFont="1" applyFill="1" applyBorder="1" applyAlignment="1" applyProtection="1">
      <alignment horizontal="left" vertical="center" wrapText="1"/>
      <protection locked="0"/>
    </xf>
    <xf numFmtId="0" fontId="58" fillId="0" borderId="0" xfId="0" applyFont="1" applyAlignment="1" applyProtection="1">
      <alignment horizontal="center" vertical="top" wrapText="1"/>
      <protection hidden="1"/>
    </xf>
    <xf numFmtId="0" fontId="57" fillId="0" borderId="78" xfId="35" applyFont="1" applyBorder="1" applyAlignment="1" applyProtection="1">
      <alignment vertical="center" wrapText="1"/>
      <protection hidden="1"/>
    </xf>
    <xf numFmtId="0" fontId="57" fillId="2" borderId="71" xfId="35" applyFont="1" applyFill="1" applyBorder="1" applyAlignment="1" applyProtection="1">
      <alignment horizontal="left" vertical="top" wrapText="1"/>
      <protection locked="0"/>
    </xf>
    <xf numFmtId="0" fontId="57" fillId="2" borderId="55" xfId="35" applyFont="1" applyFill="1" applyBorder="1" applyAlignment="1" applyProtection="1">
      <alignment horizontal="left" vertical="top" wrapText="1"/>
      <protection locked="0"/>
    </xf>
    <xf numFmtId="0" fontId="57" fillId="2" borderId="54" xfId="35" applyFont="1" applyFill="1" applyBorder="1" applyAlignment="1" applyProtection="1">
      <alignment horizontal="left" vertical="top" wrapText="1"/>
      <protection locked="0"/>
    </xf>
    <xf numFmtId="0" fontId="57" fillId="0" borderId="64" xfId="35" applyFont="1" applyBorder="1" applyAlignment="1" applyProtection="1">
      <alignment vertical="center" wrapText="1"/>
      <protection hidden="1"/>
    </xf>
    <xf numFmtId="0" fontId="57" fillId="0" borderId="79" xfId="35" applyFont="1" applyBorder="1" applyAlignment="1" applyProtection="1">
      <alignment vertical="center" wrapText="1"/>
      <protection hidden="1"/>
    </xf>
    <xf numFmtId="0" fontId="57" fillId="0" borderId="72" xfId="35" applyFont="1" applyBorder="1" applyAlignment="1" applyProtection="1">
      <alignment horizontal="left" vertical="center" wrapText="1"/>
      <protection hidden="1"/>
    </xf>
    <xf numFmtId="0" fontId="59" fillId="0" borderId="0" xfId="0" applyFont="1" applyAlignment="1">
      <alignment horizontal="left" vertical="center" wrapText="1"/>
    </xf>
    <xf numFmtId="0" fontId="57" fillId="0" borderId="0" xfId="0" applyFont="1" applyAlignment="1">
      <alignment horizontal="left" vertical="center" wrapText="1"/>
    </xf>
    <xf numFmtId="0" fontId="60" fillId="0" borderId="33" xfId="35" applyFont="1" applyBorder="1" applyAlignment="1" applyProtection="1">
      <alignment horizontal="left" vertical="top" wrapText="1"/>
      <protection hidden="1"/>
    </xf>
    <xf numFmtId="0" fontId="59" fillId="0" borderId="3" xfId="35" applyFont="1" applyBorder="1" applyAlignment="1" applyProtection="1">
      <alignment horizontal="left" vertical="top" wrapText="1"/>
      <protection hidden="1"/>
    </xf>
    <xf numFmtId="0" fontId="59" fillId="0" borderId="9" xfId="35" applyFont="1" applyBorder="1" applyAlignment="1" applyProtection="1">
      <alignment horizontal="left" vertical="top" wrapText="1"/>
      <protection hidden="1"/>
    </xf>
    <xf numFmtId="0" fontId="35" fillId="13" borderId="0" xfId="0" applyFont="1" applyFill="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justify" vertical="center" wrapText="1"/>
      <protection hidden="1"/>
    </xf>
    <xf numFmtId="0" fontId="26" fillId="0" borderId="0" xfId="52" applyFont="1" applyAlignment="1" applyProtection="1">
      <alignment horizontal="left" vertical="center" wrapText="1"/>
      <protection hidden="1"/>
    </xf>
    <xf numFmtId="0" fontId="27" fillId="0" borderId="0" xfId="0" applyFont="1" applyAlignment="1" applyProtection="1">
      <alignment horizontal="left" vertical="center"/>
      <protection hidden="1"/>
    </xf>
    <xf numFmtId="0" fontId="35" fillId="13" borderId="0" xfId="0" applyFont="1" applyFill="1" applyAlignment="1" applyProtection="1">
      <alignment horizontal="justify" vertical="top"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33" xfId="0" applyFont="1" applyBorder="1" applyAlignment="1" applyProtection="1">
      <alignment horizontal="justify" vertical="center" wrapText="1"/>
      <protection hidden="1"/>
    </xf>
    <xf numFmtId="0" fontId="26" fillId="0" borderId="3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4" xfId="0" applyFont="1" applyBorder="1" applyAlignment="1" applyProtection="1">
      <alignment horizontal="justify" vertical="top" wrapText="1"/>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35" fillId="13" borderId="0" xfId="42" applyFont="1" applyFill="1" applyAlignment="1" applyProtection="1">
      <alignment horizontal="center" vertical="top" wrapText="1"/>
      <protection hidden="1"/>
    </xf>
    <xf numFmtId="0" fontId="25" fillId="14"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34" xfId="42" applyFont="1" applyBorder="1" applyAlignment="1" applyProtection="1">
      <alignment horizontal="left" vertical="center" wrapText="1"/>
      <protection hidden="1"/>
    </xf>
    <xf numFmtId="0" fontId="26" fillId="0" borderId="33" xfId="42" quotePrefix="1" applyFont="1" applyBorder="1" applyAlignment="1" applyProtection="1">
      <alignment horizontal="justify" vertical="top" wrapText="1"/>
      <protection hidden="1"/>
    </xf>
    <xf numFmtId="0" fontId="26" fillId="0" borderId="33"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7"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6" fillId="0" borderId="33" xfId="42" applyFont="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6" fillId="0" borderId="37"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Alignment="1" applyProtection="1">
      <alignment horizontal="center" vertical="center"/>
      <protection hidden="1"/>
    </xf>
    <xf numFmtId="0" fontId="29" fillId="0" borderId="0" xfId="42" applyFont="1" applyAlignment="1" applyProtection="1">
      <alignment horizontal="center" vertical="center"/>
      <protection hidden="1"/>
    </xf>
    <xf numFmtId="0" fontId="27" fillId="0" borderId="0" xfId="42" applyFont="1" applyAlignment="1" applyProtection="1">
      <alignment horizontal="center" vertical="center" wrapText="1"/>
      <protection hidden="1"/>
    </xf>
    <xf numFmtId="0" fontId="29" fillId="0" borderId="0" xfId="42" applyFont="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6" fillId="2" borderId="37"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0" borderId="16" xfId="0" applyFont="1" applyBorder="1" applyAlignment="1" applyProtection="1">
      <alignment horizontal="center" vertical="center" wrapText="1"/>
      <protection hidden="1"/>
    </xf>
    <xf numFmtId="0" fontId="4" fillId="0" borderId="0" xfId="52" applyAlignment="1" applyProtection="1">
      <alignment horizontal="left" vertical="center" wrapText="1"/>
      <protection hidden="1"/>
    </xf>
    <xf numFmtId="0" fontId="61" fillId="0" borderId="0" xfId="35" applyFont="1" applyAlignment="1" applyProtection="1">
      <alignment horizontal="center" vertical="center"/>
      <protection hidden="1"/>
    </xf>
    <xf numFmtId="0" fontId="61" fillId="0" borderId="33" xfId="35" applyFont="1" applyBorder="1" applyAlignment="1" applyProtection="1">
      <alignment horizontal="left" vertical="top" wrapText="1"/>
      <protection hidden="1"/>
    </xf>
    <xf numFmtId="0" fontId="61" fillId="13" borderId="0" xfId="35" applyFont="1" applyFill="1" applyAlignment="1" applyProtection="1">
      <alignment horizontal="center" vertical="center" wrapText="1"/>
      <protection hidden="1"/>
    </xf>
    <xf numFmtId="0" fontId="61" fillId="14" borderId="0" xfId="35" applyFont="1" applyFill="1" applyAlignment="1" applyProtection="1">
      <alignment horizontal="center" vertical="center"/>
      <protection hidden="1"/>
    </xf>
    <xf numFmtId="0" fontId="61" fillId="0" borderId="0" xfId="35" applyFont="1" applyAlignment="1" applyProtection="1">
      <alignment horizontal="justify" vertical="center" wrapText="1"/>
      <protection hidden="1"/>
    </xf>
    <xf numFmtId="0" fontId="26" fillId="0" borderId="47"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70" fillId="0" borderId="0" xfId="0" applyFont="1" applyAlignment="1" applyProtection="1">
      <alignment horizontal="left" vertical="top" wrapText="1"/>
      <protection hidden="1"/>
    </xf>
    <xf numFmtId="0" fontId="45" fillId="0" borderId="0" xfId="0" applyFont="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26" fillId="0" borderId="16" xfId="0" applyFont="1" applyBorder="1" applyAlignment="1" applyProtection="1">
      <alignment horizontal="left" vertical="top" wrapText="1"/>
      <protection hidden="1"/>
    </xf>
    <xf numFmtId="0" fontId="37" fillId="0" borderId="39" xfId="0" applyFont="1" applyBorder="1" applyAlignment="1" applyProtection="1">
      <alignment horizontal="left" vertical="center" wrapText="1"/>
      <protection hidden="1"/>
    </xf>
    <xf numFmtId="0" fontId="37" fillId="0" borderId="34"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25" fillId="0" borderId="3" xfId="0" applyFont="1" applyBorder="1" applyAlignment="1" applyProtection="1">
      <alignment horizontal="center" vertical="center" wrapText="1"/>
      <protection hidden="1"/>
    </xf>
    <xf numFmtId="0" fontId="37" fillId="0" borderId="37"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25" fillId="0" borderId="0" xfId="46" applyFont="1" applyAlignment="1" applyProtection="1">
      <alignment horizontal="center" vertical="center" wrapText="1"/>
      <protection hidden="1"/>
    </xf>
    <xf numFmtId="0" fontId="26" fillId="0" borderId="0" xfId="46" applyFont="1" applyAlignment="1" applyProtection="1">
      <alignment horizontal="left" vertical="top" wrapText="1"/>
      <protection hidden="1"/>
    </xf>
    <xf numFmtId="0" fontId="61" fillId="0" borderId="16" xfId="0" applyFont="1" applyBorder="1" applyAlignment="1">
      <alignment horizontal="center" vertical="center" wrapText="1"/>
    </xf>
    <xf numFmtId="0" fontId="75" fillId="0" borderId="0" xfId="0" applyFont="1" applyAlignment="1" applyProtection="1">
      <alignment horizontal="justify" vertical="top" wrapText="1"/>
      <protection hidden="1"/>
    </xf>
    <xf numFmtId="0" fontId="25" fillId="0" borderId="0" xfId="0" applyFont="1" applyAlignment="1" applyProtection="1">
      <alignment horizontal="justify" vertical="top" wrapText="1"/>
      <protection hidden="1"/>
    </xf>
    <xf numFmtId="0" fontId="32" fillId="0" borderId="0" xfId="0" applyFont="1" applyAlignment="1" applyProtection="1">
      <alignment horizontal="left" vertical="top" wrapText="1"/>
      <protection hidden="1"/>
    </xf>
    <xf numFmtId="0" fontId="37" fillId="0" borderId="16" xfId="0" applyFont="1" applyBorder="1" applyAlignment="1" applyProtection="1">
      <alignment horizontal="center" vertical="center" wrapText="1"/>
      <protection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vertical="center"/>
      <protection hidden="1"/>
    </xf>
    <xf numFmtId="0" fontId="58" fillId="0" borderId="34" xfId="0" applyFont="1" applyBorder="1" applyAlignment="1">
      <alignment horizontal="justify" vertical="top"/>
    </xf>
    <xf numFmtId="0" fontId="25" fillId="12" borderId="0" xfId="0" applyFont="1" applyFill="1" applyAlignment="1" applyProtection="1">
      <alignment horizontal="justify" vertical="top" wrapText="1"/>
      <protection locked="0"/>
    </xf>
    <xf numFmtId="0" fontId="26" fillId="2" borderId="16" xfId="0" applyFont="1" applyFill="1" applyBorder="1" applyAlignment="1" applyProtection="1">
      <alignment horizontal="left" vertical="top" wrapText="1"/>
      <protection locked="0"/>
    </xf>
    <xf numFmtId="0" fontId="26" fillId="2" borderId="37"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9" fillId="2" borderId="37"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61" fillId="9" borderId="16" xfId="37" applyFont="1" applyFill="1" applyBorder="1" applyAlignment="1" applyProtection="1">
      <alignment horizontal="left" vertical="center" wrapText="1"/>
      <protection hidden="1"/>
    </xf>
    <xf numFmtId="0" fontId="76" fillId="0" borderId="3" xfId="38" applyFont="1" applyBorder="1" applyAlignment="1">
      <alignment horizontal="left" vertical="top" wrapText="1"/>
    </xf>
    <xf numFmtId="0" fontId="76" fillId="0" borderId="9" xfId="38" applyFont="1" applyBorder="1" applyAlignment="1">
      <alignment horizontal="left" vertical="top" wrapText="1"/>
    </xf>
    <xf numFmtId="0" fontId="61" fillId="9" borderId="37" xfId="37" applyFont="1" applyFill="1" applyBorder="1" applyAlignment="1" applyProtection="1">
      <alignment horizontal="left" vertical="center" wrapText="1"/>
      <protection hidden="1"/>
    </xf>
    <xf numFmtId="0" fontId="61" fillId="9" borderId="3" xfId="37" applyFont="1" applyFill="1" applyBorder="1" applyAlignment="1" applyProtection="1">
      <alignment horizontal="left" vertical="center" wrapText="1"/>
      <protection hidden="1"/>
    </xf>
    <xf numFmtId="0" fontId="61" fillId="9" borderId="9" xfId="37" applyFont="1" applyFill="1" applyBorder="1" applyAlignment="1" applyProtection="1">
      <alignment horizontal="left" vertical="center" wrapText="1"/>
      <protection hidden="1"/>
    </xf>
    <xf numFmtId="0" fontId="61" fillId="0" borderId="37" xfId="37" applyFont="1" applyBorder="1" applyAlignment="1" applyProtection="1">
      <alignment horizontal="center" vertical="center" wrapText="1"/>
      <protection hidden="1"/>
    </xf>
    <xf numFmtId="0" fontId="61" fillId="0" borderId="9" xfId="37" applyFont="1" applyBorder="1" applyAlignment="1" applyProtection="1">
      <alignment horizontal="center" vertical="center" wrapText="1"/>
      <protection hidden="1"/>
    </xf>
    <xf numFmtId="0" fontId="4" fillId="0" borderId="37"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76" fillId="0" borderId="37" xfId="37" applyFont="1" applyBorder="1" applyAlignment="1" applyProtection="1">
      <alignment horizontal="left" vertical="center" wrapText="1"/>
      <protection hidden="1"/>
    </xf>
    <xf numFmtId="0" fontId="76" fillId="0" borderId="3" xfId="37" applyFont="1" applyBorder="1" applyAlignment="1" applyProtection="1">
      <alignment horizontal="left" vertical="center" wrapText="1"/>
      <protection hidden="1"/>
    </xf>
    <xf numFmtId="0" fontId="76" fillId="0" borderId="9" xfId="37" applyFont="1" applyBorder="1" applyAlignment="1" applyProtection="1">
      <alignment horizontal="left" vertical="center" wrapText="1"/>
      <protection hidden="1"/>
    </xf>
    <xf numFmtId="0" fontId="61" fillId="0" borderId="37" xfId="37" applyFont="1" applyBorder="1" applyAlignment="1" applyProtection="1">
      <alignment horizontal="left" vertical="center" wrapText="1"/>
      <protection hidden="1"/>
    </xf>
    <xf numFmtId="0" fontId="61" fillId="0" borderId="3" xfId="37" applyFont="1" applyBorder="1" applyAlignment="1" applyProtection="1">
      <alignment horizontal="left" vertical="center" wrapText="1"/>
      <protection hidden="1"/>
    </xf>
    <xf numFmtId="0" fontId="61" fillId="0" borderId="9" xfId="37" applyFont="1" applyBorder="1" applyAlignment="1" applyProtection="1">
      <alignment horizontal="left" vertical="center" wrapText="1"/>
      <protection hidden="1"/>
    </xf>
    <xf numFmtId="0" fontId="4" fillId="0" borderId="37"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1" fillId="9" borderId="37" xfId="38" applyFont="1" applyFill="1" applyBorder="1" applyAlignment="1" applyProtection="1">
      <alignment horizontal="left" vertical="center" wrapText="1"/>
      <protection hidden="1"/>
    </xf>
    <xf numFmtId="0" fontId="61" fillId="9" borderId="3" xfId="38" applyFont="1" applyFill="1" applyBorder="1" applyAlignment="1" applyProtection="1">
      <alignment horizontal="left" vertical="center" wrapText="1"/>
      <protection hidden="1"/>
    </xf>
    <xf numFmtId="0" fontId="61" fillId="9" borderId="9" xfId="38" applyFont="1" applyFill="1" applyBorder="1" applyAlignment="1" applyProtection="1">
      <alignment horizontal="left" vertical="center" wrapText="1"/>
      <protection hidden="1"/>
    </xf>
    <xf numFmtId="0" fontId="61" fillId="8" borderId="37" xfId="37" applyFont="1" applyFill="1" applyBorder="1" applyAlignment="1" applyProtection="1">
      <alignment horizontal="left" vertical="center" wrapText="1"/>
      <protection hidden="1"/>
    </xf>
    <xf numFmtId="0" fontId="61" fillId="8" borderId="3" xfId="37" applyFont="1" applyFill="1" applyBorder="1" applyAlignment="1" applyProtection="1">
      <alignment horizontal="left" vertical="center" wrapText="1"/>
      <protection hidden="1"/>
    </xf>
    <xf numFmtId="0" fontId="61" fillId="8" borderId="9" xfId="37" applyFont="1" applyFill="1" applyBorder="1" applyAlignment="1" applyProtection="1">
      <alignment horizontal="left" vertical="center" wrapText="1"/>
      <protection hidden="1"/>
    </xf>
    <xf numFmtId="0" fontId="61" fillId="13" borderId="35" xfId="51" applyFont="1" applyFill="1" applyBorder="1" applyAlignment="1" applyProtection="1">
      <alignment horizontal="center" vertical="center" wrapText="1"/>
      <protection hidden="1"/>
    </xf>
    <xf numFmtId="0" fontId="61" fillId="13" borderId="0" xfId="51" applyFont="1" applyFill="1" applyAlignment="1" applyProtection="1">
      <alignment horizontal="center" vertical="center" wrapText="1"/>
      <protection hidden="1"/>
    </xf>
    <xf numFmtId="0" fontId="61" fillId="14" borderId="0" xfId="37" applyFont="1" applyFill="1" applyAlignment="1" applyProtection="1">
      <alignment horizontal="center" vertical="center"/>
      <protection hidden="1"/>
    </xf>
    <xf numFmtId="0" fontId="61" fillId="0" borderId="0" xfId="37" applyFont="1" applyAlignment="1" applyProtection="1">
      <alignment horizontal="justify" vertical="center" wrapText="1"/>
      <protection hidden="1"/>
    </xf>
    <xf numFmtId="0" fontId="61" fillId="0" borderId="0" xfId="52" applyFont="1" applyAlignment="1" applyProtection="1">
      <alignment horizontal="left" vertical="center" wrapText="1"/>
      <protection hidden="1"/>
    </xf>
    <xf numFmtId="0" fontId="4" fillId="0" borderId="33" xfId="37" applyFont="1" applyBorder="1" applyAlignment="1" applyProtection="1">
      <alignment horizontal="left" vertical="center" wrapText="1"/>
      <protection hidden="1"/>
    </xf>
    <xf numFmtId="0" fontId="68" fillId="0" borderId="37" xfId="37" applyFont="1" applyBorder="1" applyAlignment="1" applyProtection="1">
      <alignment horizontal="center" vertical="center"/>
      <protection hidden="1"/>
    </xf>
    <xf numFmtId="0" fontId="68" fillId="0" borderId="9" xfId="37" applyFont="1" applyBorder="1" applyAlignment="1" applyProtection="1">
      <alignment horizontal="center" vertical="center"/>
      <protection hidden="1"/>
    </xf>
    <xf numFmtId="0" fontId="81" fillId="0" borderId="3" xfId="37" applyFont="1" applyBorder="1" applyAlignment="1" applyProtection="1">
      <alignment horizontal="center" vertical="center" wrapText="1"/>
      <protection hidden="1"/>
    </xf>
    <xf numFmtId="0" fontId="35" fillId="0" borderId="33" xfId="0" applyFont="1" applyBorder="1" applyAlignment="1" applyProtection="1">
      <alignment horizontal="left" vertical="top" wrapText="1"/>
      <protection hidden="1"/>
    </xf>
    <xf numFmtId="0" fontId="26" fillId="0" borderId="0" xfId="0" applyFont="1" applyAlignment="1" applyProtection="1">
      <alignment horizontal="center" vertical="center"/>
      <protection hidden="1"/>
    </xf>
    <xf numFmtId="0" fontId="38" fillId="0" borderId="0" xfId="35" applyFont="1" applyAlignment="1" applyProtection="1">
      <alignment horizontal="justify" vertical="top" wrapText="1"/>
      <protection hidden="1"/>
    </xf>
    <xf numFmtId="0" fontId="38" fillId="0" borderId="33" xfId="35" applyFont="1" applyBorder="1" applyAlignment="1" applyProtection="1">
      <alignment horizontal="justify" vertical="top" wrapText="1"/>
      <protection hidden="1"/>
    </xf>
    <xf numFmtId="0" fontId="38" fillId="0" borderId="33" xfId="35" applyFont="1" applyBorder="1" applyAlignment="1" applyProtection="1">
      <alignment horizontal="left" vertical="top" wrapText="1" indent="5"/>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60" fillId="0" borderId="0" xfId="0" applyFont="1" applyAlignment="1">
      <alignment horizontal="left" vertical="center"/>
    </xf>
    <xf numFmtId="0" fontId="54" fillId="0" borderId="0" xfId="35" applyFont="1" applyAlignment="1" applyProtection="1">
      <alignment horizontal="justify" vertical="top" wrapText="1"/>
      <protection hidden="1"/>
    </xf>
    <xf numFmtId="0" fontId="38" fillId="0" borderId="0" xfId="35" applyFont="1" applyAlignment="1" applyProtection="1">
      <alignment horizontal="left" vertical="top" wrapText="1" indent="5"/>
      <protection hidden="1"/>
    </xf>
    <xf numFmtId="0" fontId="38" fillId="0" borderId="0" xfId="35" applyFont="1" applyAlignment="1" applyProtection="1">
      <alignment horizontal="left" vertical="top"/>
      <protection hidden="1"/>
    </xf>
    <xf numFmtId="0" fontId="49" fillId="0" borderId="54" xfId="35" applyFont="1" applyBorder="1" applyAlignment="1" applyProtection="1">
      <alignment horizontal="center" vertical="center"/>
      <protection hidden="1"/>
    </xf>
    <xf numFmtId="0" fontId="49" fillId="0" borderId="65" xfId="35" applyFont="1" applyBorder="1" applyAlignment="1" applyProtection="1">
      <alignment horizontal="center" vertical="center"/>
      <protection hidden="1"/>
    </xf>
    <xf numFmtId="0" fontId="49" fillId="0" borderId="55" xfId="35" applyFont="1" applyBorder="1" applyAlignment="1" applyProtection="1">
      <alignment horizontal="center" vertical="center"/>
      <protection hidden="1"/>
    </xf>
    <xf numFmtId="0" fontId="38" fillId="0" borderId="32" xfId="35" applyFont="1" applyBorder="1" applyAlignment="1" applyProtection="1">
      <alignment horizontal="justify" vertical="top" wrapText="1"/>
      <protection hidden="1"/>
    </xf>
    <xf numFmtId="0" fontId="38" fillId="0" borderId="60" xfId="35" applyFont="1" applyBorder="1" applyAlignment="1" applyProtection="1">
      <alignment horizontal="justify" vertical="top" wrapText="1"/>
      <protection hidden="1"/>
    </xf>
    <xf numFmtId="0" fontId="60" fillId="0" borderId="0" xfId="0" applyFont="1" applyAlignment="1">
      <alignment horizontal="left" vertical="top" wrapText="1"/>
    </xf>
    <xf numFmtId="0" fontId="38" fillId="0" borderId="64" xfId="35" applyFont="1" applyBorder="1" applyAlignment="1" applyProtection="1">
      <alignment horizontal="justify" vertical="top" wrapText="1"/>
      <protection hidden="1"/>
    </xf>
    <xf numFmtId="0" fontId="38" fillId="0" borderId="66" xfId="35" applyFont="1" applyBorder="1" applyAlignment="1" applyProtection="1">
      <alignment horizontal="justify" vertical="top" wrapText="1"/>
      <protection hidden="1"/>
    </xf>
    <xf numFmtId="0" fontId="57" fillId="0" borderId="0" xfId="0" applyFont="1" applyAlignment="1">
      <alignment horizontal="left" vertical="center"/>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30" fillId="0" borderId="0" xfId="35" applyFont="1" applyAlignment="1" applyProtection="1">
      <alignment horizontal="center" vertical="center"/>
      <protection hidden="1"/>
    </xf>
    <xf numFmtId="0" fontId="38" fillId="0" borderId="0" xfId="35" applyFont="1" applyAlignment="1" applyProtection="1">
      <alignment horizontal="justify"/>
      <protection hidden="1"/>
    </xf>
    <xf numFmtId="0" fontId="37" fillId="7" borderId="0" xfId="35" applyFont="1" applyFill="1" applyAlignment="1" applyProtection="1">
      <alignment horizontal="center" vertical="top"/>
      <protection hidden="1"/>
    </xf>
    <xf numFmtId="0" fontId="37" fillId="0" borderId="0" xfId="35" applyFont="1" applyAlignment="1" applyProtection="1">
      <alignment horizontal="center" vertical="top"/>
      <protection hidden="1"/>
    </xf>
    <xf numFmtId="0" fontId="4" fillId="0" borderId="0" xfId="52" applyAlignment="1" applyProtection="1">
      <alignment horizontal="left" vertical="center"/>
      <protection hidden="1"/>
    </xf>
    <xf numFmtId="0" fontId="61" fillId="0" borderId="33" xfId="0" applyFont="1" applyBorder="1" applyAlignment="1" applyProtection="1">
      <alignment horizontal="left" vertical="top" wrapText="1"/>
      <protection hidden="1"/>
    </xf>
    <xf numFmtId="0" fontId="61" fillId="14" borderId="0" xfId="0" applyFont="1" applyFill="1" applyAlignment="1" applyProtection="1">
      <alignment horizontal="center" vertical="justify" wrapText="1"/>
      <protection hidden="1"/>
    </xf>
    <xf numFmtId="0" fontId="61" fillId="0" borderId="0" xfId="0" applyFont="1" applyAlignment="1" applyProtection="1">
      <alignment horizontal="justify" vertical="center" wrapText="1"/>
      <protection hidden="1"/>
    </xf>
    <xf numFmtId="0" fontId="61" fillId="0" borderId="0" xfId="0" applyFont="1" applyAlignment="1" applyProtection="1">
      <alignment horizontal="left" vertical="center" wrapText="1"/>
      <protection hidden="1"/>
    </xf>
    <xf numFmtId="0" fontId="4" fillId="0" borderId="46" xfId="0" applyFont="1" applyBorder="1" applyAlignment="1" applyProtection="1">
      <alignment horizontal="left" vertical="center" wrapText="1"/>
      <protection hidden="1"/>
    </xf>
    <xf numFmtId="0" fontId="4" fillId="0" borderId="0" xfId="0" applyFont="1" applyAlignment="1" applyProtection="1">
      <alignment horizontal="left" vertical="top" wrapText="1"/>
      <protection hidden="1"/>
    </xf>
    <xf numFmtId="0" fontId="71" fillId="0" borderId="0" xfId="0" applyFont="1" applyAlignment="1" applyProtection="1">
      <alignment horizontal="left" vertical="top" wrapText="1"/>
      <protection hidden="1"/>
    </xf>
    <xf numFmtId="0" fontId="59" fillId="0" borderId="0" xfId="0" applyFont="1" applyAlignment="1">
      <alignment horizontal="left"/>
    </xf>
    <xf numFmtId="0" fontId="59" fillId="0" borderId="34" xfId="0" applyFont="1" applyBorder="1" applyAlignment="1">
      <alignment horizontal="left"/>
    </xf>
    <xf numFmtId="0" fontId="4" fillId="0" borderId="0" xfId="0" applyFont="1" applyAlignment="1" applyProtection="1">
      <alignment vertical="top" wrapText="1"/>
      <protection hidden="1"/>
    </xf>
    <xf numFmtId="0" fontId="4" fillId="0" borderId="16" xfId="0" applyFont="1" applyBorder="1" applyAlignment="1" applyProtection="1">
      <alignment horizontal="left" vertical="top" wrapText="1"/>
      <protection hidden="1"/>
    </xf>
    <xf numFmtId="0" fontId="71" fillId="0" borderId="37" xfId="0" applyFont="1" applyBorder="1" applyAlignment="1" applyProtection="1">
      <alignment horizontal="left" vertical="top"/>
      <protection hidden="1"/>
    </xf>
    <xf numFmtId="0" fontId="71" fillId="0" borderId="3" xfId="0" applyFont="1" applyBorder="1" applyAlignment="1" applyProtection="1">
      <alignment horizontal="left" vertical="top"/>
      <protection hidden="1"/>
    </xf>
    <xf numFmtId="0" fontId="61" fillId="0" borderId="10" xfId="0" applyFont="1" applyBorder="1" applyAlignment="1" applyProtection="1">
      <alignment horizontal="center" vertical="center" wrapText="1"/>
      <protection hidden="1"/>
    </xf>
    <xf numFmtId="0" fontId="61" fillId="0" borderId="12" xfId="0" applyFont="1" applyBorder="1" applyAlignment="1" applyProtection="1">
      <alignment horizontal="center" vertical="center" wrapText="1"/>
      <protection hidden="1"/>
    </xf>
    <xf numFmtId="0" fontId="61" fillId="0" borderId="39" xfId="0" applyFont="1" applyBorder="1" applyAlignment="1" applyProtection="1">
      <alignment horizontal="left" vertical="top" wrapText="1"/>
      <protection hidden="1"/>
    </xf>
    <xf numFmtId="0" fontId="61" fillId="0" borderId="34" xfId="0" applyFont="1" applyBorder="1" applyAlignment="1" applyProtection="1">
      <alignment horizontal="left" vertical="top" wrapText="1"/>
      <protection hidden="1"/>
    </xf>
    <xf numFmtId="0" fontId="61" fillId="0" borderId="40" xfId="0" applyFont="1" applyBorder="1" applyAlignment="1" applyProtection="1">
      <alignment horizontal="left" vertical="top" wrapText="1"/>
      <protection hidden="1"/>
    </xf>
    <xf numFmtId="0" fontId="61" fillId="0" borderId="36" xfId="0" applyFont="1" applyBorder="1" applyAlignment="1" applyProtection="1">
      <alignment horizontal="left" vertical="top" wrapText="1"/>
      <protection hidden="1"/>
    </xf>
    <xf numFmtId="0" fontId="61" fillId="0" borderId="51" xfId="0" applyFont="1" applyBorder="1" applyAlignment="1" applyProtection="1">
      <alignment horizontal="left" vertical="top" wrapText="1"/>
      <protection hidden="1"/>
    </xf>
    <xf numFmtId="0" fontId="4" fillId="0" borderId="47"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6" xfId="0" applyFont="1" applyBorder="1" applyAlignment="1" applyProtection="1">
      <alignment horizontal="justify" vertical="top" wrapText="1"/>
      <protection hidden="1"/>
    </xf>
    <xf numFmtId="0" fontId="4" fillId="0" borderId="33" xfId="0" applyFont="1" applyBorder="1" applyAlignment="1" applyProtection="1">
      <alignment horizontal="justify" vertical="top" wrapText="1"/>
      <protection hidden="1"/>
    </xf>
    <xf numFmtId="0" fontId="4" fillId="0" borderId="51" xfId="0" applyFont="1" applyBorder="1" applyAlignment="1" applyProtection="1">
      <alignment horizontal="justify" vertical="top" wrapText="1"/>
      <protection hidden="1"/>
    </xf>
    <xf numFmtId="0" fontId="4" fillId="2" borderId="37"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61" fillId="0" borderId="37" xfId="0" applyFont="1" applyBorder="1" applyAlignment="1" applyProtection="1">
      <alignment horizontal="left" vertical="top" wrapText="1"/>
      <protection hidden="1"/>
    </xf>
    <xf numFmtId="0" fontId="61" fillId="0" borderId="3" xfId="0" applyFont="1" applyBorder="1" applyAlignment="1" applyProtection="1">
      <alignment horizontal="left" vertical="top" wrapText="1"/>
      <protection hidden="1"/>
    </xf>
    <xf numFmtId="0" fontId="61" fillId="0" borderId="9" xfId="0" applyFont="1" applyBorder="1" applyAlignment="1" applyProtection="1">
      <alignment horizontal="left" vertical="top" wrapText="1"/>
      <protection hidden="1"/>
    </xf>
    <xf numFmtId="0" fontId="4" fillId="0" borderId="37"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protection hidden="1"/>
    </xf>
    <xf numFmtId="0" fontId="4" fillId="0" borderId="54" xfId="0" applyFont="1" applyBorder="1" applyAlignment="1" applyProtection="1">
      <alignment horizontal="left" vertical="center"/>
      <protection hidden="1"/>
    </xf>
    <xf numFmtId="0" fontId="4" fillId="0" borderId="65"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0" fontId="4" fillId="0" borderId="16"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5" xfId="0" applyFont="1" applyBorder="1" applyAlignment="1" applyProtection="1">
      <alignment horizontal="left" vertical="center" wrapText="1"/>
      <protection hidden="1"/>
    </xf>
    <xf numFmtId="0" fontId="4" fillId="0" borderId="50"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0" borderId="66" xfId="0" applyFont="1" applyBorder="1" applyAlignment="1" applyProtection="1">
      <alignment horizontal="left" vertical="center" wrapText="1"/>
      <protection hidden="1"/>
    </xf>
    <xf numFmtId="0" fontId="61" fillId="0" borderId="0" xfId="0" applyFont="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61" fillId="0" borderId="0" xfId="0" applyFont="1" applyAlignment="1" applyProtection="1">
      <alignment horizontal="center" vertical="top" wrapText="1"/>
      <protection hidden="1"/>
    </xf>
    <xf numFmtId="0" fontId="61" fillId="0" borderId="0" xfId="0" applyFont="1" applyAlignment="1" applyProtection="1">
      <alignment vertical="top" wrapText="1"/>
      <protection hidden="1"/>
    </xf>
    <xf numFmtId="0" fontId="28" fillId="0" borderId="0" xfId="0" applyFont="1" applyAlignment="1" applyProtection="1">
      <alignment horizontal="justify" vertical="center" wrapText="1"/>
      <protection hidden="1"/>
    </xf>
    <xf numFmtId="0" fontId="26" fillId="0" borderId="16" xfId="0" applyFont="1" applyBorder="1" applyAlignment="1" applyProtection="1">
      <alignment horizontal="justify" vertical="center" wrapText="1"/>
      <protection hidden="1"/>
    </xf>
    <xf numFmtId="0" fontId="26" fillId="0" borderId="33" xfId="0" applyFont="1" applyBorder="1" applyAlignment="1" applyProtection="1">
      <alignment horizontal="justify" vertical="top" wrapText="1"/>
      <protection hidden="1"/>
    </xf>
    <xf numFmtId="0" fontId="25" fillId="0" borderId="16" xfId="0" applyFont="1" applyBorder="1" applyAlignment="1" applyProtection="1">
      <alignment horizontal="left" vertical="center"/>
      <protection hidden="1"/>
    </xf>
    <xf numFmtId="0" fontId="26" fillId="2" borderId="16" xfId="0" applyFont="1" applyFill="1" applyBorder="1" applyAlignment="1" applyProtection="1">
      <alignment horizontal="left" vertical="center" wrapText="1"/>
      <protection locked="0"/>
    </xf>
    <xf numFmtId="0" fontId="25" fillId="0" borderId="16" xfId="0" applyFont="1" applyBorder="1" applyAlignment="1" applyProtection="1">
      <alignment horizontal="center" vertical="center" wrapText="1"/>
      <protection hidden="1"/>
    </xf>
    <xf numFmtId="0" fontId="26" fillId="2" borderId="46" xfId="0" applyFont="1" applyFill="1" applyBorder="1" applyAlignment="1" applyProtection="1">
      <alignment horizontal="left" vertical="top" wrapText="1"/>
      <protection locked="0"/>
    </xf>
    <xf numFmtId="0" fontId="26" fillId="2" borderId="45" xfId="0" applyFont="1" applyFill="1" applyBorder="1" applyAlignment="1" applyProtection="1">
      <alignment horizontal="left" vertical="top" wrapText="1"/>
      <protection locked="0"/>
    </xf>
    <xf numFmtId="0" fontId="26" fillId="2" borderId="47" xfId="0" applyFont="1" applyFill="1" applyBorder="1" applyAlignment="1" applyProtection="1">
      <alignment horizontal="left" vertical="top" wrapText="1"/>
      <protection locked="0"/>
    </xf>
    <xf numFmtId="0" fontId="26" fillId="2" borderId="16" xfId="0" applyFont="1" applyFill="1" applyBorder="1" applyAlignment="1" applyProtection="1">
      <alignment horizontal="right" vertical="top" wrapText="1"/>
      <protection locked="0"/>
    </xf>
    <xf numFmtId="0" fontId="26" fillId="2" borderId="1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wrapText="1"/>
      <protection locked="0"/>
    </xf>
    <xf numFmtId="0" fontId="26" fillId="2" borderId="3"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wrapText="1"/>
      <protection locked="0"/>
    </xf>
    <xf numFmtId="0" fontId="28" fillId="0" borderId="33" xfId="0" applyFont="1" applyBorder="1" applyAlignment="1" applyProtection="1">
      <alignment horizontal="justify" vertical="top" wrapText="1"/>
      <protection hidden="1"/>
    </xf>
    <xf numFmtId="0" fontId="25" fillId="0" borderId="37" xfId="0" applyFont="1" applyBorder="1" applyAlignment="1" applyProtection="1">
      <alignment horizontal="center" vertical="top" wrapText="1"/>
      <protection hidden="1"/>
    </xf>
    <xf numFmtId="0" fontId="25" fillId="0" borderId="3"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2" borderId="37"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5" fillId="0" borderId="34" xfId="0" applyFont="1" applyBorder="1" applyAlignment="1" applyProtection="1">
      <alignment horizontal="left" vertical="top" wrapText="1"/>
      <protection hidden="1"/>
    </xf>
    <xf numFmtId="0" fontId="26" fillId="2" borderId="16" xfId="0" applyFont="1" applyFill="1" applyBorder="1" applyAlignment="1" applyProtection="1">
      <alignment horizontal="center"/>
      <protection locked="0"/>
    </xf>
    <xf numFmtId="0" fontId="26" fillId="2" borderId="16" xfId="0" applyFont="1" applyFill="1" applyBorder="1" applyAlignment="1" applyProtection="1">
      <alignment horizontal="center" vertical="center"/>
      <protection locked="0"/>
    </xf>
    <xf numFmtId="0" fontId="37" fillId="0" borderId="16" xfId="52" applyFont="1" applyBorder="1" applyAlignment="1" applyProtection="1">
      <alignment horizontal="center" vertical="center" wrapText="1"/>
      <protection hidden="1"/>
    </xf>
    <xf numFmtId="0" fontId="28" fillId="0" borderId="34" xfId="0" applyFont="1" applyBorder="1" applyAlignment="1" applyProtection="1">
      <alignment horizontal="left" vertical="top" wrapText="1"/>
      <protection hidden="1"/>
    </xf>
    <xf numFmtId="0" fontId="38" fillId="0" borderId="0" xfId="33" applyFont="1" applyAlignment="1" applyProtection="1">
      <alignment horizontal="justify" vertical="top" wrapText="1"/>
      <protection hidden="1"/>
    </xf>
    <xf numFmtId="0" fontId="38" fillId="0" borderId="0" xfId="33" applyFont="1" applyAlignment="1" applyProtection="1">
      <alignment horizontal="left" vertical="top" wrapText="1" indent="5"/>
      <protection hidden="1"/>
    </xf>
    <xf numFmtId="0" fontId="38" fillId="0" borderId="33" xfId="33" applyFont="1" applyBorder="1" applyAlignment="1" applyProtection="1">
      <alignment horizontal="justify" vertical="top" wrapText="1"/>
      <protection hidden="1"/>
    </xf>
    <xf numFmtId="0" fontId="38" fillId="0" borderId="33" xfId="33" applyFont="1" applyBorder="1" applyAlignment="1" applyProtection="1">
      <alignment horizontal="left" vertical="top" wrapText="1" indent="5"/>
      <protection hidden="1"/>
    </xf>
    <xf numFmtId="0" fontId="38" fillId="0" borderId="0" xfId="33" applyFont="1" applyAlignment="1" applyProtection="1">
      <alignment horizontal="left" vertical="top" wrapText="1"/>
      <protection hidden="1"/>
    </xf>
    <xf numFmtId="0" fontId="37" fillId="0" borderId="0" xfId="33" applyFont="1" applyAlignment="1" applyProtection="1">
      <alignment horizontal="left" vertical="top" wrapText="1"/>
      <protection hidden="1"/>
    </xf>
    <xf numFmtId="0" fontId="38" fillId="0" borderId="0" xfId="0" applyFont="1" applyAlignment="1">
      <alignment horizontal="left" vertical="top" wrapText="1"/>
    </xf>
    <xf numFmtId="0" fontId="37" fillId="0" borderId="0" xfId="33" applyFont="1" applyAlignment="1" applyProtection="1">
      <alignment horizontal="justify" vertical="top" wrapText="1"/>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8"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7" fillId="0" borderId="0" xfId="33" applyFont="1" applyAlignment="1" applyProtection="1">
      <alignment horizontal="center" vertical="top"/>
      <protection hidden="1"/>
    </xf>
    <xf numFmtId="0" fontId="38" fillId="0" borderId="64" xfId="33" applyFont="1" applyBorder="1" applyAlignment="1" applyProtection="1">
      <alignment horizontal="justify" vertical="top" wrapText="1"/>
      <protection hidden="1"/>
    </xf>
    <xf numFmtId="0" fontId="38" fillId="0" borderId="66" xfId="33" applyFont="1" applyBorder="1" applyAlignment="1" applyProtection="1">
      <alignment horizontal="justify" vertical="top" wrapText="1"/>
      <protection hidden="1"/>
    </xf>
    <xf numFmtId="0" fontId="46" fillId="0" borderId="0" xfId="33" applyFont="1" applyAlignment="1" applyProtection="1">
      <alignment horizontal="center" vertical="top"/>
      <protection hidden="1"/>
    </xf>
    <xf numFmtId="0" fontId="49" fillId="0" borderId="54" xfId="33" applyFont="1" applyBorder="1" applyAlignment="1" applyProtection="1">
      <alignment horizontal="center" vertical="center"/>
      <protection hidden="1"/>
    </xf>
    <xf numFmtId="0" fontId="49" fillId="0" borderId="65" xfId="33" applyFont="1" applyBorder="1" applyAlignment="1" applyProtection="1">
      <alignment horizontal="center" vertical="center"/>
      <protection hidden="1"/>
    </xf>
    <xf numFmtId="0" fontId="49" fillId="0" borderId="55" xfId="33" applyFont="1" applyBorder="1" applyAlignment="1" applyProtection="1">
      <alignment horizontal="center" vertical="center"/>
      <protection hidden="1"/>
    </xf>
    <xf numFmtId="0" fontId="38" fillId="0" borderId="32" xfId="33" applyFont="1" applyBorder="1" applyAlignment="1" applyProtection="1">
      <alignment horizontal="justify" vertical="top" wrapText="1"/>
      <protection hidden="1"/>
    </xf>
    <xf numFmtId="0" fontId="38" fillId="0" borderId="60" xfId="33" applyFont="1" applyBorder="1" applyAlignment="1" applyProtection="1">
      <alignment horizontal="justify" vertical="top" wrapText="1"/>
      <protection hidden="1"/>
    </xf>
    <xf numFmtId="0" fontId="25" fillId="0" borderId="0" xfId="0" applyFont="1" applyAlignment="1" applyProtection="1">
      <alignment horizontal="left"/>
      <protection hidden="1"/>
    </xf>
    <xf numFmtId="173" fontId="25" fillId="0" borderId="0" xfId="49" applyNumberFormat="1" applyFont="1" applyAlignment="1" applyProtection="1">
      <alignment horizontal="left" vertical="center" wrapText="1"/>
      <protection hidden="1"/>
    </xf>
    <xf numFmtId="0" fontId="35" fillId="0" borderId="33" xfId="0" applyFont="1" applyBorder="1" applyAlignment="1" applyProtection="1">
      <alignment horizontal="right" vertical="top"/>
      <protection hidden="1"/>
    </xf>
    <xf numFmtId="0" fontId="35" fillId="13" borderId="0" xfId="0" applyFont="1" applyFill="1" applyAlignment="1" applyProtection="1">
      <alignment horizontal="center" vertical="top" wrapText="1"/>
      <protection hidden="1"/>
    </xf>
    <xf numFmtId="0" fontId="25" fillId="14" borderId="0" xfId="0" applyFont="1" applyFill="1" applyAlignment="1" applyProtection="1">
      <alignment horizontal="center"/>
      <protection hidden="1"/>
    </xf>
    <xf numFmtId="0" fontId="26" fillId="0" borderId="0" xfId="0" applyFont="1" applyAlignment="1" applyProtection="1">
      <alignment horizontal="left"/>
      <protection hidden="1"/>
    </xf>
    <xf numFmtId="0" fontId="35" fillId="0" borderId="33" xfId="0" applyFont="1" applyBorder="1" applyAlignment="1" applyProtection="1">
      <alignment horizontal="left" vertical="top"/>
      <protection hidden="1"/>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6" fillId="0" borderId="16" xfId="0" applyFont="1" applyBorder="1" applyAlignment="1" applyProtection="1">
      <alignment horizontal="justify" vertical="top" wrapText="1"/>
      <protection hidden="1"/>
    </xf>
    <xf numFmtId="0" fontId="25" fillId="0" borderId="0" xfId="0" applyFont="1" applyAlignment="1" applyProtection="1">
      <alignment horizontal="center" wrapText="1"/>
      <protection hidden="1"/>
    </xf>
    <xf numFmtId="0" fontId="26" fillId="0" borderId="37"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0" fontId="26" fillId="0" borderId="0" xfId="47" applyFont="1" applyAlignment="1" applyProtection="1">
      <alignment horizontal="left" vertical="top" wrapText="1"/>
      <protection hidden="1"/>
    </xf>
    <xf numFmtId="0" fontId="26" fillId="0" borderId="0" xfId="47" applyFont="1" applyAlignment="1" applyProtection="1">
      <alignment horizontal="left" vertical="top"/>
      <protection hidden="1"/>
    </xf>
    <xf numFmtId="0" fontId="26" fillId="0" borderId="0" xfId="37" applyFont="1" applyAlignment="1" applyProtection="1">
      <alignment horizontal="justify" vertical="top" wrapText="1"/>
      <protection hidden="1"/>
    </xf>
    <xf numFmtId="0" fontId="26" fillId="0" borderId="0" xfId="47" applyFont="1" applyAlignment="1" applyProtection="1">
      <alignment horizontal="justify" vertical="top" wrapText="1"/>
      <protection hidden="1"/>
    </xf>
    <xf numFmtId="0" fontId="25" fillId="0" borderId="0" xfId="47" applyFont="1" applyAlignment="1" applyProtection="1">
      <alignment horizontal="left" vertical="top" wrapText="1"/>
      <protection hidden="1"/>
    </xf>
    <xf numFmtId="0" fontId="26" fillId="0" borderId="53" xfId="38" applyFont="1" applyBorder="1" applyAlignment="1" applyProtection="1">
      <alignment horizontal="left" vertical="center" indent="2"/>
      <protection hidden="1"/>
    </xf>
    <xf numFmtId="0" fontId="26" fillId="0" borderId="63" xfId="38" applyFont="1" applyBorder="1" applyAlignment="1" applyProtection="1">
      <alignment horizontal="left" vertical="center" indent="2"/>
      <protection hidden="1"/>
    </xf>
    <xf numFmtId="0" fontId="26" fillId="0" borderId="32" xfId="38" applyFont="1" applyBorder="1" applyAlignment="1" applyProtection="1">
      <alignment horizontal="left" vertical="center" indent="2"/>
      <protection hidden="1"/>
    </xf>
    <xf numFmtId="0" fontId="26" fillId="2" borderId="32" xfId="38" applyFont="1" applyFill="1" applyBorder="1" applyAlignment="1" applyProtection="1">
      <alignment horizontal="left" vertical="center"/>
      <protection locked="0"/>
    </xf>
    <xf numFmtId="0" fontId="26" fillId="0" borderId="32" xfId="38" applyFont="1" applyBorder="1" applyAlignment="1" applyProtection="1">
      <alignment horizontal="left" vertical="center"/>
      <protection hidden="1"/>
    </xf>
    <xf numFmtId="0" fontId="26" fillId="0" borderId="0" xfId="38" applyFont="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Alignment="1" applyProtection="1">
      <alignment horizontal="left" vertical="top" wrapText="1"/>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0" xfId="38" applyFont="1" applyAlignment="1" applyProtection="1">
      <alignment horizontal="left" vertical="center"/>
      <protection hidden="1"/>
    </xf>
    <xf numFmtId="172"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0" fontId="25" fillId="0" borderId="0" xfId="47" applyFont="1" applyAlignment="1" applyProtection="1">
      <alignment horizontal="justify" vertical="top" wrapText="1"/>
      <protection hidden="1"/>
    </xf>
    <xf numFmtId="174" fontId="25" fillId="0" borderId="0" xfId="34" applyNumberFormat="1" applyFont="1" applyAlignment="1" applyProtection="1">
      <alignment horizontal="left" vertical="center"/>
      <protection hidden="1"/>
    </xf>
    <xf numFmtId="0" fontId="57"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6" fillId="0" borderId="0" xfId="38" applyFont="1" applyAlignment="1" applyProtection="1">
      <alignment horizontal="justify" vertical="top" wrapText="1"/>
      <protection hidden="1"/>
    </xf>
    <xf numFmtId="0" fontId="25" fillId="0" borderId="0" xfId="47" applyFont="1" applyAlignment="1" applyProtection="1">
      <alignment horizontal="left" vertical="top"/>
      <protection hidden="1"/>
    </xf>
    <xf numFmtId="0" fontId="25" fillId="4" borderId="37" xfId="47" applyFont="1" applyFill="1" applyBorder="1" applyAlignment="1" applyProtection="1">
      <alignment horizontal="left" vertical="center"/>
      <protection hidden="1"/>
    </xf>
    <xf numFmtId="0" fontId="25" fillId="4" borderId="3" xfId="47" applyFont="1" applyFill="1" applyBorder="1" applyAlignment="1" applyProtection="1">
      <alignment horizontal="left" vertical="center"/>
      <protection hidden="1"/>
    </xf>
    <xf numFmtId="0" fontId="25" fillId="4" borderId="9" xfId="47" applyFont="1" applyFill="1" applyBorder="1" applyAlignment="1" applyProtection="1">
      <alignment horizontal="left" vertical="center"/>
      <protection hidden="1"/>
    </xf>
    <xf numFmtId="0" fontId="29" fillId="0" borderId="0" xfId="47" applyFont="1" applyAlignment="1" applyProtection="1">
      <alignment horizontal="left" vertical="top" wrapText="1"/>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6" fillId="0" borderId="37"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2" borderId="16" xfId="47" applyFont="1" applyFill="1" applyBorder="1" applyAlignment="1" applyProtection="1">
      <alignment horizontal="left" vertical="top" wrapText="1"/>
      <protection locked="0"/>
    </xf>
    <xf numFmtId="0" fontId="26" fillId="2" borderId="37"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37" fontId="26" fillId="2" borderId="16" xfId="23" applyNumberFormat="1" applyFont="1" applyFill="1" applyBorder="1" applyAlignment="1" applyProtection="1">
      <alignment horizontal="left" vertical="center"/>
      <protection locked="0"/>
    </xf>
    <xf numFmtId="0" fontId="25" fillId="13" borderId="0" xfId="47" applyFont="1" applyFill="1" applyAlignment="1" applyProtection="1">
      <alignment horizontal="justify" vertical="top"/>
      <protection hidden="1"/>
    </xf>
    <xf numFmtId="0" fontId="26" fillId="0" borderId="37"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0" xfId="47" applyFont="1" applyAlignment="1" applyProtection="1">
      <alignment horizontal="justify" vertical="top"/>
      <protection hidden="1"/>
    </xf>
    <xf numFmtId="0" fontId="25" fillId="0" borderId="0" xfId="47" applyFont="1" applyAlignment="1" applyProtection="1">
      <alignment horizontal="justify" vertical="center"/>
      <protection hidden="1"/>
    </xf>
    <xf numFmtId="0" fontId="26" fillId="0" borderId="0" xfId="47" applyFont="1" applyAlignment="1" applyProtection="1">
      <alignment horizontal="justify" vertical="center"/>
      <protection hidden="1"/>
    </xf>
    <xf numFmtId="0" fontId="61" fillId="12" borderId="0" xfId="0" applyFont="1" applyFill="1" applyAlignment="1" applyProtection="1">
      <alignment horizontal="justify" vertical="top" wrapText="1"/>
      <protection hidden="1"/>
    </xf>
    <xf numFmtId="0" fontId="26" fillId="0" borderId="0" xfId="0" applyFont="1" applyAlignment="1" applyProtection="1">
      <alignment horizontal="justify" vertical="top"/>
      <protection hidden="1"/>
    </xf>
    <xf numFmtId="14" fontId="26" fillId="0" borderId="0" xfId="47" applyNumberFormat="1" applyFont="1" applyAlignment="1" applyProtection="1">
      <alignment horizontal="center" vertical="center" wrapText="1"/>
      <protection hidden="1"/>
    </xf>
    <xf numFmtId="0" fontId="26" fillId="0" borderId="0" xfId="47" applyFont="1" applyAlignment="1" applyProtection="1">
      <alignment horizontal="center"/>
      <protection hidden="1"/>
    </xf>
    <xf numFmtId="0" fontId="4" fillId="12" borderId="0" xfId="0" applyFont="1" applyFill="1" applyAlignment="1" applyProtection="1">
      <alignment horizontal="justify" vertical="top" wrapText="1"/>
      <protection hidden="1"/>
    </xf>
    <xf numFmtId="0" fontId="26" fillId="0" borderId="0" xfId="37" applyFont="1" applyAlignment="1" applyProtection="1">
      <alignment horizontal="center" vertical="center" wrapText="1"/>
      <protection hidden="1"/>
    </xf>
    <xf numFmtId="0" fontId="60" fillId="0" borderId="37" xfId="0" applyFont="1" applyBorder="1" applyAlignment="1" applyProtection="1">
      <alignment horizontal="center" vertical="top" wrapText="1"/>
      <protection hidden="1"/>
    </xf>
    <xf numFmtId="0" fontId="60" fillId="0" borderId="9" xfId="0" applyFont="1" applyBorder="1" applyAlignment="1" applyProtection="1">
      <alignment horizontal="center" vertical="top" wrapText="1"/>
      <protection hidden="1"/>
    </xf>
    <xf numFmtId="0" fontId="25" fillId="0" borderId="0" xfId="47" applyFont="1" applyAlignment="1" applyProtection="1">
      <alignment horizontal="center" vertical="center"/>
      <protection hidden="1"/>
    </xf>
    <xf numFmtId="0" fontId="38" fillId="0" borderId="0" xfId="47" applyFont="1" applyAlignment="1" applyProtection="1">
      <alignment horizontal="center" vertical="top" wrapText="1"/>
      <protection hidden="1"/>
    </xf>
    <xf numFmtId="0" fontId="38" fillId="0" borderId="38" xfId="47" applyFont="1" applyBorder="1" applyAlignment="1" applyProtection="1">
      <alignment horizontal="center" vertical="top" wrapText="1"/>
      <protection hidden="1"/>
    </xf>
    <xf numFmtId="0" fontId="4" fillId="2" borderId="16" xfId="0" applyFont="1" applyFill="1" applyBorder="1" applyAlignment="1" applyProtection="1">
      <alignment horizontal="center" vertical="center" wrapText="1"/>
      <protection locked="0"/>
    </xf>
    <xf numFmtId="0" fontId="18" fillId="0" borderId="14" xfId="37" applyFont="1" applyBorder="1" applyAlignment="1" applyProtection="1">
      <alignment horizontal="left" vertical="top" wrapText="1"/>
      <protection hidden="1"/>
    </xf>
    <xf numFmtId="0" fontId="20" fillId="0" borderId="52" xfId="37" applyBorder="1" applyAlignment="1" applyProtection="1">
      <alignment horizontal="left" vertical="top" wrapText="1"/>
      <protection hidden="1"/>
    </xf>
    <xf numFmtId="0" fontId="20" fillId="0" borderId="2" xfId="37" applyBorder="1" applyAlignment="1" applyProtection="1">
      <alignment horizontal="left" vertical="top" wrapText="1"/>
      <protection hidden="1"/>
    </xf>
    <xf numFmtId="0" fontId="20" fillId="0" borderId="80" xfId="37" applyBorder="1" applyAlignment="1" applyProtection="1">
      <alignment horizontal="left" vertical="top" wrapText="1"/>
      <protection hidden="1"/>
    </xf>
    <xf numFmtId="43" fontId="6" fillId="2" borderId="52" xfId="23" applyFont="1" applyFill="1" applyBorder="1" applyAlignment="1" applyProtection="1">
      <alignment horizontal="right" vertical="center"/>
      <protection hidden="1"/>
    </xf>
    <xf numFmtId="43" fontId="6" fillId="2" borderId="80" xfId="23" applyFont="1" applyFill="1" applyBorder="1" applyAlignment="1" applyProtection="1">
      <alignment horizontal="right" vertical="center"/>
      <protection hidden="1"/>
    </xf>
    <xf numFmtId="0" fontId="6" fillId="0" borderId="7" xfId="50" applyFont="1" applyBorder="1" applyAlignment="1" applyProtection="1">
      <alignment horizontal="left" vertical="top" wrapText="1"/>
      <protection hidden="1"/>
    </xf>
    <xf numFmtId="0" fontId="6" fillId="0" borderId="0" xfId="50" applyFont="1" applyAlignment="1" applyProtection="1">
      <alignment horizontal="left" vertical="top" wrapText="1"/>
      <protection hidden="1"/>
    </xf>
    <xf numFmtId="0" fontId="6" fillId="0" borderId="8" xfId="50" applyFont="1" applyBorder="1" applyAlignment="1" applyProtection="1">
      <alignment horizontal="left" vertical="top" wrapText="1"/>
      <protection hidden="1"/>
    </xf>
    <xf numFmtId="2" fontId="16" fillId="2" borderId="52" xfId="50" applyNumberFormat="1" applyFont="1" applyFill="1" applyBorder="1" applyAlignment="1" applyProtection="1">
      <alignment horizontal="right" vertical="center"/>
      <protection hidden="1"/>
    </xf>
    <xf numFmtId="2" fontId="16" fillId="2" borderId="80" xfId="50" applyNumberFormat="1" applyFont="1" applyFill="1" applyBorder="1" applyAlignment="1" applyProtection="1">
      <alignment horizontal="right" vertical="center"/>
      <protection hidden="1"/>
    </xf>
    <xf numFmtId="0" fontId="6" fillId="0" borderId="81" xfId="50" applyFont="1" applyBorder="1" applyAlignment="1" applyProtection="1">
      <alignment horizontal="left" vertical="center"/>
      <protection hidden="1"/>
    </xf>
    <xf numFmtId="0" fontId="6" fillId="0" borderId="5" xfId="50" applyFont="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78">
    <dxf>
      <fill>
        <patternFill patternType="darkHorizontal"/>
      </fill>
    </dxf>
    <dxf>
      <font>
        <strike/>
      </font>
    </dxf>
    <dxf>
      <font>
        <condense val="0"/>
        <extend val="0"/>
        <color auto="1"/>
      </font>
    </dxf>
    <dxf>
      <font>
        <strike/>
        <condense val="0"/>
        <extend val="0"/>
      </font>
    </dxf>
    <dxf>
      <font>
        <strike/>
      </font>
    </dxf>
    <dxf>
      <font>
        <strike/>
      </font>
    </dxf>
    <dxf>
      <font>
        <strike/>
        <condense val="0"/>
        <extend val="0"/>
      </font>
    </dxf>
    <dxf>
      <font>
        <strike/>
        <condense val="0"/>
        <extend val="0"/>
      </font>
    </dxf>
    <dxf>
      <font>
        <strike/>
        <condense val="0"/>
        <extend val="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dxf>
    <dxf>
      <font>
        <strike val="0"/>
        <condense val="0"/>
        <extend val="0"/>
        <color indexed="9"/>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13"/>
      </font>
    </dxf>
    <dxf>
      <font>
        <color indexed="9"/>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strike/>
        <condense val="0"/>
        <extend val="0"/>
        <color auto="1"/>
      </font>
    </dxf>
    <dxf>
      <font>
        <strike/>
        <condense val="0"/>
        <extend val="0"/>
      </font>
    </dxf>
    <dxf>
      <font>
        <condense val="0"/>
        <extend val="0"/>
        <color auto="1"/>
      </font>
      <fill>
        <patternFill>
          <bgColor indexed="42"/>
        </patternFill>
      </fill>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fmlaLink="$F$21" lockText="1" noThreeD="1"/>
</file>

<file path=xl/ctrlProps/ctrlProp54.xml><?xml version="1.0" encoding="utf-8"?>
<formControlPr xmlns="http://schemas.microsoft.com/office/spreadsheetml/2009/9/main" objectType="CheckBox" fmlaLink="$F$22" lockText="1" noThreeD="1"/>
</file>

<file path=xl/ctrlProps/ctrlProp55.xml><?xml version="1.0" encoding="utf-8"?>
<formControlPr xmlns="http://schemas.microsoft.com/office/spreadsheetml/2009/9/main" objectType="CheckBox" fmlaLink="$F$22" lockText="1" noThreeD="1"/>
</file>

<file path=xl/ctrlProps/ctrlProp56.xml><?xml version="1.0" encoding="utf-8"?>
<formControlPr xmlns="http://schemas.microsoft.com/office/spreadsheetml/2009/9/main" objectType="CheckBox" fmlaLink="$F$30" lockText="1" noThreeD="1"/>
</file>

<file path=xl/ctrlProps/ctrlProp57.xml><?xml version="1.0" encoding="utf-8"?>
<formControlPr xmlns="http://schemas.microsoft.com/office/spreadsheetml/2009/9/main" objectType="Radio" checked="Checked" firstButton="1" fmlaLink="$H$72"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checked="Checked" firstButton="1" fmlaLink="$G$6"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4.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7'!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14369</xdr:colOff>
      <xdr:row>13</xdr:row>
      <xdr:rowOff>17457</xdr:rowOff>
    </xdr:from>
    <xdr:to>
      <xdr:col>4</xdr:col>
      <xdr:colOff>881161</xdr:colOff>
      <xdr:row>15</xdr:row>
      <xdr:rowOff>62327</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138545</xdr:colOff>
      <xdr:row>16</xdr:row>
      <xdr:rowOff>147205</xdr:rowOff>
    </xdr:from>
    <xdr:to>
      <xdr:col>2</xdr:col>
      <xdr:colOff>2172421</xdr:colOff>
      <xdr:row>19</xdr:row>
      <xdr:rowOff>157019</xdr:rowOff>
    </xdr:to>
    <xdr:pic>
      <xdr:nvPicPr>
        <xdr:cNvPr id="4" name="Picture 9">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6" y="5334000"/>
          <a:ext cx="2449512"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536864</xdr:colOff>
      <xdr:row>16</xdr:row>
      <xdr:rowOff>138546</xdr:rowOff>
    </xdr:from>
    <xdr:to>
      <xdr:col>4</xdr:col>
      <xdr:colOff>1180811</xdr:colOff>
      <xdr:row>19</xdr:row>
      <xdr:rowOff>186460</xdr:rowOff>
    </xdr:to>
    <xdr:pic>
      <xdr:nvPicPr>
        <xdr:cNvPr id="5" name="Picture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56909" y="5325341"/>
          <a:ext cx="400367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1853" name="Group 1">
          <a:hlinkClick xmlns:r="http://schemas.openxmlformats.org/officeDocument/2006/relationships" r:id="rId1" tooltip="Click for Next Attachment"/>
          <a:extLst>
            <a:ext uri="{FF2B5EF4-FFF2-40B4-BE49-F238E27FC236}">
              <a16:creationId xmlns:a16="http://schemas.microsoft.com/office/drawing/2014/main" id="{00000000-0008-0000-0900-00000D740400}"/>
            </a:ext>
          </a:extLst>
        </xdr:cNvPr>
        <xdr:cNvGrpSpPr>
          <a:grpSpLocks/>
        </xdr:cNvGrpSpPr>
      </xdr:nvGrpSpPr>
      <xdr:grpSpPr bwMode="auto">
        <a:xfrm>
          <a:off x="7348257" y="47625"/>
          <a:ext cx="1140759" cy="714375"/>
          <a:chOff x="738" y="5"/>
          <a:chExt cx="116" cy="73"/>
        </a:xfrm>
      </xdr:grpSpPr>
      <xdr:sp macro="" textlink="">
        <xdr:nvSpPr>
          <xdr:cNvPr id="291854" name="AutoShape 2">
            <a:extLst>
              <a:ext uri="{FF2B5EF4-FFF2-40B4-BE49-F238E27FC236}">
                <a16:creationId xmlns:a16="http://schemas.microsoft.com/office/drawing/2014/main" id="{00000000-0008-0000-0900-00000E74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06" name="Group 1">
          <a:hlinkClick xmlns:r="http://schemas.openxmlformats.org/officeDocument/2006/relationships" r:id="rId1" tooltip="Click for Next Attachment"/>
          <a:extLst>
            <a:ext uri="{FF2B5EF4-FFF2-40B4-BE49-F238E27FC236}">
              <a16:creationId xmlns:a16="http://schemas.microsoft.com/office/drawing/2014/main" id="{00000000-0008-0000-0B00-0000521E0400}"/>
            </a:ext>
          </a:extLst>
        </xdr:cNvPr>
        <xdr:cNvGrpSpPr>
          <a:grpSpLocks/>
        </xdr:cNvGrpSpPr>
      </xdr:nvGrpSpPr>
      <xdr:grpSpPr bwMode="auto">
        <a:xfrm>
          <a:off x="10407361" y="19050"/>
          <a:ext cx="2165639" cy="737755"/>
          <a:chOff x="738" y="5"/>
          <a:chExt cx="116" cy="73"/>
        </a:xfrm>
      </xdr:grpSpPr>
      <xdr:sp macro="" textlink="">
        <xdr:nvSpPr>
          <xdr:cNvPr id="269907" name="AutoShape 2">
            <a:extLst>
              <a:ext uri="{FF2B5EF4-FFF2-40B4-BE49-F238E27FC236}">
                <a16:creationId xmlns:a16="http://schemas.microsoft.com/office/drawing/2014/main" id="{00000000-0008-0000-0B00-000053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28" name="Group 1">
          <a:hlinkClick xmlns:r="http://schemas.openxmlformats.org/officeDocument/2006/relationships" r:id="rId1" tooltip="Click for Next Attachment"/>
          <a:extLst>
            <a:ext uri="{FF2B5EF4-FFF2-40B4-BE49-F238E27FC236}">
              <a16:creationId xmlns:a16="http://schemas.microsoft.com/office/drawing/2014/main" id="{00000000-0008-0000-0C00-000018230400}"/>
            </a:ext>
          </a:extLst>
        </xdr:cNvPr>
        <xdr:cNvGrpSpPr>
          <a:grpSpLocks/>
        </xdr:cNvGrpSpPr>
      </xdr:nvGrpSpPr>
      <xdr:grpSpPr bwMode="auto">
        <a:xfrm>
          <a:off x="8077200" y="85725"/>
          <a:ext cx="1309255" cy="729095"/>
          <a:chOff x="753" y="8"/>
          <a:chExt cx="116" cy="73"/>
        </a:xfrm>
      </xdr:grpSpPr>
      <xdr:sp macro="" textlink="">
        <xdr:nvSpPr>
          <xdr:cNvPr id="271130" name="AutoShape 2">
            <a:extLst>
              <a:ext uri="{FF2B5EF4-FFF2-40B4-BE49-F238E27FC236}">
                <a16:creationId xmlns:a16="http://schemas.microsoft.com/office/drawing/2014/main" id="{00000000-0008-0000-0C00-00001A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139065</xdr:colOff>
      <xdr:row>29</xdr:row>
      <xdr:rowOff>79001</xdr:rowOff>
    </xdr:from>
    <xdr:to>
      <xdr:col>4</xdr:col>
      <xdr:colOff>753827</xdr:colOff>
      <xdr:row>30</xdr:row>
      <xdr:rowOff>24294</xdr:rowOff>
    </xdr:to>
    <xdr:sp macro="" textlink="">
      <xdr:nvSpPr>
        <xdr:cNvPr id="9236" name="Text Box 20">
          <a:extLst>
            <a:ext uri="{FF2B5EF4-FFF2-40B4-BE49-F238E27FC236}">
              <a16:creationId xmlns:a16="http://schemas.microsoft.com/office/drawing/2014/main" id="{00000000-0008-0000-0C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7620</xdr:colOff>
          <xdr:row>28</xdr:row>
          <xdr:rowOff>1592580</xdr:rowOff>
        </xdr:from>
        <xdr:to>
          <xdr:col>4</xdr:col>
          <xdr:colOff>228600</xdr:colOff>
          <xdr:row>28</xdr:row>
          <xdr:rowOff>1836420</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C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6</xdr:col>
      <xdr:colOff>685800</xdr:colOff>
      <xdr:row>0</xdr:row>
      <xdr:rowOff>228600</xdr:rowOff>
    </xdr:from>
    <xdr:to>
      <xdr:col>6</xdr:col>
      <xdr:colOff>2200275</xdr:colOff>
      <xdr:row>2</xdr:row>
      <xdr:rowOff>466725</xdr:rowOff>
    </xdr:to>
    <xdr:grpSp>
      <xdr:nvGrpSpPr>
        <xdr:cNvPr id="291039" name="Group 1">
          <a:hlinkClick xmlns:r="http://schemas.openxmlformats.org/officeDocument/2006/relationships" r:id="rId1" tooltip="Click for Next Attachment"/>
          <a:extLst>
            <a:ext uri="{FF2B5EF4-FFF2-40B4-BE49-F238E27FC236}">
              <a16:creationId xmlns:a16="http://schemas.microsoft.com/office/drawing/2014/main" id="{00000000-0008-0000-0D00-0000DF700400}"/>
            </a:ext>
          </a:extLst>
        </xdr:cNvPr>
        <xdr:cNvGrpSpPr>
          <a:grpSpLocks/>
        </xdr:cNvGrpSpPr>
      </xdr:nvGrpSpPr>
      <xdr:grpSpPr bwMode="auto">
        <a:xfrm>
          <a:off x="9433560" y="228600"/>
          <a:ext cx="0" cy="672465"/>
          <a:chOff x="919" y="4"/>
          <a:chExt cx="116" cy="73"/>
        </a:xfrm>
      </xdr:grpSpPr>
      <xdr:sp macro="" textlink="">
        <xdr:nvSpPr>
          <xdr:cNvPr id="291043" name="AutoShape 2">
            <a:extLst>
              <a:ext uri="{FF2B5EF4-FFF2-40B4-BE49-F238E27FC236}">
                <a16:creationId xmlns:a16="http://schemas.microsoft.com/office/drawing/2014/main" id="{00000000-0008-0000-0D00-0000E3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291040" name="Group 1">
          <a:hlinkClick xmlns:r="http://schemas.openxmlformats.org/officeDocument/2006/relationships" r:id="rId1" tooltip="Click for Next Attachment"/>
          <a:extLst>
            <a:ext uri="{FF2B5EF4-FFF2-40B4-BE49-F238E27FC236}">
              <a16:creationId xmlns:a16="http://schemas.microsoft.com/office/drawing/2014/main" id="{00000000-0008-0000-0D00-0000E0700400}"/>
            </a:ext>
          </a:extLst>
        </xdr:cNvPr>
        <xdr:cNvGrpSpPr>
          <a:grpSpLocks/>
        </xdr:cNvGrpSpPr>
      </xdr:nvGrpSpPr>
      <xdr:grpSpPr bwMode="auto">
        <a:xfrm>
          <a:off x="9622971" y="66675"/>
          <a:ext cx="2071008" cy="892629"/>
          <a:chOff x="919" y="4"/>
          <a:chExt cx="116" cy="73"/>
        </a:xfrm>
      </xdr:grpSpPr>
      <xdr:sp macro="" textlink="">
        <xdr:nvSpPr>
          <xdr:cNvPr id="291041" name="AutoShape 2">
            <a:extLst>
              <a:ext uri="{FF2B5EF4-FFF2-40B4-BE49-F238E27FC236}">
                <a16:creationId xmlns:a16="http://schemas.microsoft.com/office/drawing/2014/main" id="{00000000-0008-0000-0D00-0000E1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78" name="Group 1">
          <a:hlinkClick xmlns:r="http://schemas.openxmlformats.org/officeDocument/2006/relationships" r:id="rId1" tooltip="Click for Next Attachment"/>
          <a:extLst>
            <a:ext uri="{FF2B5EF4-FFF2-40B4-BE49-F238E27FC236}">
              <a16:creationId xmlns:a16="http://schemas.microsoft.com/office/drawing/2014/main" id="{00000000-0008-0000-0E00-0000522A0400}"/>
            </a:ext>
          </a:extLst>
        </xdr:cNvPr>
        <xdr:cNvGrpSpPr>
          <a:grpSpLocks/>
        </xdr:cNvGrpSpPr>
      </xdr:nvGrpSpPr>
      <xdr:grpSpPr bwMode="auto">
        <a:xfrm>
          <a:off x="7924800" y="47625"/>
          <a:ext cx="1126671" cy="854529"/>
          <a:chOff x="738" y="5"/>
          <a:chExt cx="116" cy="73"/>
        </a:xfrm>
      </xdr:grpSpPr>
      <xdr:sp macro="" textlink="">
        <xdr:nvSpPr>
          <xdr:cNvPr id="272979" name="AutoShape 2">
            <a:extLst>
              <a:ext uri="{FF2B5EF4-FFF2-40B4-BE49-F238E27FC236}">
                <a16:creationId xmlns:a16="http://schemas.microsoft.com/office/drawing/2014/main" id="{00000000-0008-0000-0E00-000053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E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02" name="Group 857">
          <a:extLst>
            <a:ext uri="{FF2B5EF4-FFF2-40B4-BE49-F238E27FC236}">
              <a16:creationId xmlns:a16="http://schemas.microsoft.com/office/drawing/2014/main" id="{00000000-0008-0000-0F00-0000522E0400}"/>
            </a:ext>
          </a:extLst>
        </xdr:cNvPr>
        <xdr:cNvGrpSpPr>
          <a:grpSpLocks/>
        </xdr:cNvGrpSpPr>
      </xdr:nvGrpSpPr>
      <xdr:grpSpPr bwMode="auto">
        <a:xfrm>
          <a:off x="7892143" y="47625"/>
          <a:ext cx="1126671" cy="1114425"/>
          <a:chOff x="761" y="5"/>
          <a:chExt cx="116" cy="86"/>
        </a:xfrm>
      </xdr:grpSpPr>
      <xdr:sp macro="" textlink="">
        <xdr:nvSpPr>
          <xdr:cNvPr id="274003" name="AutoShape 2">
            <a:hlinkClick xmlns:r="http://schemas.openxmlformats.org/officeDocument/2006/relationships" r:id="rId1" tooltip="Click here for next Attachment"/>
            <a:extLst>
              <a:ext uri="{FF2B5EF4-FFF2-40B4-BE49-F238E27FC236}">
                <a16:creationId xmlns:a16="http://schemas.microsoft.com/office/drawing/2014/main" id="{00000000-0008-0000-0F00-000053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0F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280" name="Group 1">
          <a:hlinkClick xmlns:r="http://schemas.openxmlformats.org/officeDocument/2006/relationships" r:id="rId1" tooltip="Click for Next Attachment"/>
          <a:extLst>
            <a:ext uri="{FF2B5EF4-FFF2-40B4-BE49-F238E27FC236}">
              <a16:creationId xmlns:a16="http://schemas.microsoft.com/office/drawing/2014/main" id="{00000000-0008-0000-1000-0000006A0400}"/>
            </a:ext>
          </a:extLst>
        </xdr:cNvPr>
        <xdr:cNvGrpSpPr>
          <a:grpSpLocks/>
        </xdr:cNvGrpSpPr>
      </xdr:nvGrpSpPr>
      <xdr:grpSpPr bwMode="auto">
        <a:xfrm>
          <a:off x="6875369" y="209550"/>
          <a:ext cx="1359834" cy="687481"/>
          <a:chOff x="738" y="5"/>
          <a:chExt cx="116" cy="73"/>
        </a:xfrm>
      </xdr:grpSpPr>
      <xdr:sp macro="" textlink="">
        <xdr:nvSpPr>
          <xdr:cNvPr id="289287" name="AutoShape 2">
            <a:extLst>
              <a:ext uri="{FF2B5EF4-FFF2-40B4-BE49-F238E27FC236}">
                <a16:creationId xmlns:a16="http://schemas.microsoft.com/office/drawing/2014/main" id="{00000000-0008-0000-1000-000007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1" name="Group 1">
          <a:hlinkClick xmlns:r="http://schemas.openxmlformats.org/officeDocument/2006/relationships" r:id="rId1" tooltip="Click for Next Attachment"/>
          <a:extLst>
            <a:ext uri="{FF2B5EF4-FFF2-40B4-BE49-F238E27FC236}">
              <a16:creationId xmlns:a16="http://schemas.microsoft.com/office/drawing/2014/main" id="{00000000-0008-0000-1000-0000016A0400}"/>
            </a:ext>
          </a:extLst>
        </xdr:cNvPr>
        <xdr:cNvGrpSpPr>
          <a:grpSpLocks/>
        </xdr:cNvGrpSpPr>
      </xdr:nvGrpSpPr>
      <xdr:grpSpPr bwMode="auto">
        <a:xfrm>
          <a:off x="6875369" y="209550"/>
          <a:ext cx="1359834" cy="687481"/>
          <a:chOff x="738" y="5"/>
          <a:chExt cx="116" cy="73"/>
        </a:xfrm>
      </xdr:grpSpPr>
      <xdr:sp macro="" textlink="">
        <xdr:nvSpPr>
          <xdr:cNvPr id="289285" name="AutoShape 2">
            <a:extLst>
              <a:ext uri="{FF2B5EF4-FFF2-40B4-BE49-F238E27FC236}">
                <a16:creationId xmlns:a16="http://schemas.microsoft.com/office/drawing/2014/main" id="{00000000-0008-0000-1000-000005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2" name="Group 1">
          <a:hlinkClick xmlns:r="http://schemas.openxmlformats.org/officeDocument/2006/relationships" r:id="rId1" tooltip="Click for Next Attachment"/>
          <a:extLst>
            <a:ext uri="{FF2B5EF4-FFF2-40B4-BE49-F238E27FC236}">
              <a16:creationId xmlns:a16="http://schemas.microsoft.com/office/drawing/2014/main" id="{00000000-0008-0000-1000-0000026A0400}"/>
            </a:ext>
          </a:extLst>
        </xdr:cNvPr>
        <xdr:cNvGrpSpPr>
          <a:grpSpLocks/>
        </xdr:cNvGrpSpPr>
      </xdr:nvGrpSpPr>
      <xdr:grpSpPr bwMode="auto">
        <a:xfrm>
          <a:off x="6875369" y="209550"/>
          <a:ext cx="1359834" cy="687481"/>
          <a:chOff x="738" y="5"/>
          <a:chExt cx="116" cy="73"/>
        </a:xfrm>
      </xdr:grpSpPr>
      <xdr:sp macro="" textlink="">
        <xdr:nvSpPr>
          <xdr:cNvPr id="289283" name="AutoShape 2">
            <a:extLst>
              <a:ext uri="{FF2B5EF4-FFF2-40B4-BE49-F238E27FC236}">
                <a16:creationId xmlns:a16="http://schemas.microsoft.com/office/drawing/2014/main" id="{00000000-0008-0000-1000-000003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0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1127760</xdr:colOff>
          <xdr:row>74</xdr:row>
          <xdr:rowOff>22860</xdr:rowOff>
        </xdr:from>
        <xdr:to>
          <xdr:col>1</xdr:col>
          <xdr:colOff>2125980</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1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22860</xdr:rowOff>
        </xdr:from>
        <xdr:to>
          <xdr:col>3</xdr:col>
          <xdr:colOff>922020</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1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50" name="Group 1">
          <a:hlinkClick xmlns:r="http://schemas.openxmlformats.org/officeDocument/2006/relationships" r:id="rId1" tooltip="Click for Next Attachment"/>
          <a:extLst>
            <a:ext uri="{FF2B5EF4-FFF2-40B4-BE49-F238E27FC236}">
              <a16:creationId xmlns:a16="http://schemas.microsoft.com/office/drawing/2014/main" id="{00000000-0008-0000-1200-000052360400}"/>
            </a:ext>
          </a:extLst>
        </xdr:cNvPr>
        <xdr:cNvGrpSpPr>
          <a:grpSpLocks/>
        </xdr:cNvGrpSpPr>
      </xdr:nvGrpSpPr>
      <xdr:grpSpPr bwMode="auto">
        <a:xfrm>
          <a:off x="10566689" y="38100"/>
          <a:ext cx="1265959" cy="871970"/>
          <a:chOff x="738" y="5"/>
          <a:chExt cx="116" cy="73"/>
        </a:xfrm>
      </xdr:grpSpPr>
      <xdr:sp macro="" textlink="">
        <xdr:nvSpPr>
          <xdr:cNvPr id="276051" name="AutoShape 2">
            <a:extLst>
              <a:ext uri="{FF2B5EF4-FFF2-40B4-BE49-F238E27FC236}">
                <a16:creationId xmlns:a16="http://schemas.microsoft.com/office/drawing/2014/main" id="{00000000-0008-0000-1200-000053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2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74" name="Group 95">
          <a:extLst>
            <a:ext uri="{FF2B5EF4-FFF2-40B4-BE49-F238E27FC236}">
              <a16:creationId xmlns:a16="http://schemas.microsoft.com/office/drawing/2014/main" id="{00000000-0008-0000-1300-0000523A0400}"/>
            </a:ext>
          </a:extLst>
        </xdr:cNvPr>
        <xdr:cNvGrpSpPr>
          <a:grpSpLocks/>
        </xdr:cNvGrpSpPr>
      </xdr:nvGrpSpPr>
      <xdr:grpSpPr bwMode="auto">
        <a:xfrm>
          <a:off x="7450231" y="38100"/>
          <a:ext cx="1140759" cy="959784"/>
          <a:chOff x="760" y="4"/>
          <a:chExt cx="116" cy="99"/>
        </a:xfrm>
      </xdr:grpSpPr>
      <xdr:sp macro="" textlink="">
        <xdr:nvSpPr>
          <xdr:cNvPr id="277075" name="AutoShape 2">
            <a:hlinkClick xmlns:r="http://schemas.openxmlformats.org/officeDocument/2006/relationships" r:id="rId1" tooltip="Click here for next Attachment"/>
            <a:extLst>
              <a:ext uri="{FF2B5EF4-FFF2-40B4-BE49-F238E27FC236}">
                <a16:creationId xmlns:a16="http://schemas.microsoft.com/office/drawing/2014/main" id="{00000000-0008-0000-1300-000053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3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48" name="Group 1">
          <a:hlinkClick xmlns:r="http://schemas.openxmlformats.org/officeDocument/2006/relationships" r:id="rId1"/>
          <a:extLst>
            <a:ext uri="{FF2B5EF4-FFF2-40B4-BE49-F238E27FC236}">
              <a16:creationId xmlns:a16="http://schemas.microsoft.com/office/drawing/2014/main" id="{00000000-0008-0000-0100-00003C4A0400}"/>
            </a:ext>
          </a:extLst>
        </xdr:cNvPr>
        <xdr:cNvGrpSpPr>
          <a:grpSpLocks/>
        </xdr:cNvGrpSpPr>
      </xdr:nvGrpSpPr>
      <xdr:grpSpPr bwMode="auto">
        <a:xfrm>
          <a:off x="5806440" y="28575"/>
          <a:ext cx="1373505" cy="800100"/>
          <a:chOff x="738" y="5"/>
          <a:chExt cx="84" cy="73"/>
        </a:xfrm>
      </xdr:grpSpPr>
      <xdr:sp macro="" textlink="">
        <xdr:nvSpPr>
          <xdr:cNvPr id="281149" name="AutoShape 2">
            <a:extLst>
              <a:ext uri="{FF2B5EF4-FFF2-40B4-BE49-F238E27FC236}">
                <a16:creationId xmlns:a16="http://schemas.microsoft.com/office/drawing/2014/main" id="{00000000-0008-0000-0100-00003D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1"/>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26</xdr:col>
          <xdr:colOff>449580</xdr:colOff>
          <xdr:row>32</xdr:row>
          <xdr:rowOff>30480</xdr:rowOff>
        </xdr:from>
        <xdr:to>
          <xdr:col>28</xdr:col>
          <xdr:colOff>266700</xdr:colOff>
          <xdr:row>32</xdr:row>
          <xdr:rowOff>251460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098" name="Group 1">
          <a:hlinkClick xmlns:r="http://schemas.openxmlformats.org/officeDocument/2006/relationships" r:id="rId1" tooltip="Click for Next Attachment"/>
          <a:extLst>
            <a:ext uri="{FF2B5EF4-FFF2-40B4-BE49-F238E27FC236}">
              <a16:creationId xmlns:a16="http://schemas.microsoft.com/office/drawing/2014/main" id="{00000000-0008-0000-1400-0000523E0400}"/>
            </a:ext>
          </a:extLst>
        </xdr:cNvPr>
        <xdr:cNvGrpSpPr>
          <a:grpSpLocks/>
        </xdr:cNvGrpSpPr>
      </xdr:nvGrpSpPr>
      <xdr:grpSpPr bwMode="auto">
        <a:xfrm>
          <a:off x="6982946" y="209550"/>
          <a:ext cx="732304" cy="687481"/>
          <a:chOff x="738" y="5"/>
          <a:chExt cx="116" cy="73"/>
        </a:xfrm>
      </xdr:grpSpPr>
      <xdr:sp macro="" textlink="">
        <xdr:nvSpPr>
          <xdr:cNvPr id="278099" name="AutoShape 2">
            <a:extLst>
              <a:ext uri="{FF2B5EF4-FFF2-40B4-BE49-F238E27FC236}">
                <a16:creationId xmlns:a16="http://schemas.microsoft.com/office/drawing/2014/main" id="{00000000-0008-0000-1400-000053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22" name="Group 5">
          <a:extLst>
            <a:ext uri="{FF2B5EF4-FFF2-40B4-BE49-F238E27FC236}">
              <a16:creationId xmlns:a16="http://schemas.microsoft.com/office/drawing/2014/main" id="{00000000-0008-0000-1500-000052420400}"/>
            </a:ext>
          </a:extLst>
        </xdr:cNvPr>
        <xdr:cNvGrpSpPr>
          <a:grpSpLocks/>
        </xdr:cNvGrpSpPr>
      </xdr:nvGrpSpPr>
      <xdr:grpSpPr bwMode="auto">
        <a:xfrm>
          <a:off x="7044418" y="386443"/>
          <a:ext cx="1393371" cy="817789"/>
          <a:chOff x="675" y="24"/>
          <a:chExt cx="144" cy="83"/>
        </a:xfrm>
      </xdr:grpSpPr>
      <xdr:sp macro="" textlink="">
        <xdr:nvSpPr>
          <xdr:cNvPr id="279123"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53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44" name="Group 5">
          <a:extLst>
            <a:ext uri="{FF2B5EF4-FFF2-40B4-BE49-F238E27FC236}">
              <a16:creationId xmlns:a16="http://schemas.microsoft.com/office/drawing/2014/main" id="{00000000-0008-0000-1600-000074590400}"/>
            </a:ext>
          </a:extLst>
        </xdr:cNvPr>
        <xdr:cNvGrpSpPr>
          <a:grpSpLocks/>
        </xdr:cNvGrpSpPr>
      </xdr:nvGrpSpPr>
      <xdr:grpSpPr bwMode="auto">
        <a:xfrm>
          <a:off x="7267575" y="388620"/>
          <a:ext cx="1402080" cy="1783080"/>
          <a:chOff x="675" y="24"/>
          <a:chExt cx="144" cy="83"/>
        </a:xfrm>
      </xdr:grpSpPr>
      <xdr:sp macro="" textlink="">
        <xdr:nvSpPr>
          <xdr:cNvPr id="285045" name="AutoShape 2">
            <a:hlinkClick xmlns:r="http://schemas.openxmlformats.org/officeDocument/2006/relationships" r:id="rId1" tooltip="Click here for next Attachment"/>
            <a:extLst>
              <a:ext uri="{FF2B5EF4-FFF2-40B4-BE49-F238E27FC236}">
                <a16:creationId xmlns:a16="http://schemas.microsoft.com/office/drawing/2014/main" id="{00000000-0008-0000-1600-000075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6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098" name="Group 5">
          <a:extLst>
            <a:ext uri="{FF2B5EF4-FFF2-40B4-BE49-F238E27FC236}">
              <a16:creationId xmlns:a16="http://schemas.microsoft.com/office/drawing/2014/main" id="{00000000-0008-0000-1700-0000F24D0400}"/>
            </a:ext>
          </a:extLst>
        </xdr:cNvPr>
        <xdr:cNvGrpSpPr>
          <a:grpSpLocks/>
        </xdr:cNvGrpSpPr>
      </xdr:nvGrpSpPr>
      <xdr:grpSpPr bwMode="auto">
        <a:xfrm>
          <a:off x="7053884" y="389283"/>
          <a:ext cx="1398104" cy="802584"/>
          <a:chOff x="675" y="24"/>
          <a:chExt cx="144" cy="83"/>
        </a:xfrm>
      </xdr:grpSpPr>
      <xdr:sp macro="" textlink="">
        <xdr:nvSpPr>
          <xdr:cNvPr id="282099"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F34D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64" name="Group 5">
          <a:hlinkClick xmlns:r="http://schemas.openxmlformats.org/officeDocument/2006/relationships" r:id="rId1" tooltip="Back to Cover Page"/>
          <a:extLst>
            <a:ext uri="{FF2B5EF4-FFF2-40B4-BE49-F238E27FC236}">
              <a16:creationId xmlns:a16="http://schemas.microsoft.com/office/drawing/2014/main" id="{00000000-0008-0000-1800-000090470400}"/>
            </a:ext>
          </a:extLst>
        </xdr:cNvPr>
        <xdr:cNvGrpSpPr>
          <a:grpSpLocks/>
        </xdr:cNvGrpSpPr>
      </xdr:nvGrpSpPr>
      <xdr:grpSpPr bwMode="auto">
        <a:xfrm>
          <a:off x="9033933" y="3832225"/>
          <a:ext cx="0" cy="771525"/>
          <a:chOff x="762" y="5"/>
          <a:chExt cx="116" cy="73"/>
        </a:xfrm>
      </xdr:grpSpPr>
      <xdr:sp macro="" textlink="">
        <xdr:nvSpPr>
          <xdr:cNvPr id="280468" name="AutoShape 2">
            <a:extLst>
              <a:ext uri="{FF2B5EF4-FFF2-40B4-BE49-F238E27FC236}">
                <a16:creationId xmlns:a16="http://schemas.microsoft.com/office/drawing/2014/main" id="{00000000-0008-0000-1800-000094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991475" y="-172762902092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65" name="Straight Arrow Connector 5">
          <a:extLst>
            <a:ext uri="{FF2B5EF4-FFF2-40B4-BE49-F238E27FC236}">
              <a16:creationId xmlns:a16="http://schemas.microsoft.com/office/drawing/2014/main" id="{00000000-0008-0000-1800-000091470400}"/>
            </a:ext>
          </a:extLst>
        </xdr:cNvPr>
        <xdr:cNvCxnSpPr>
          <a:cxnSpLocks noChangeShapeType="1"/>
        </xdr:cNvCxnSpPr>
      </xdr:nvCxnSpPr>
      <xdr:spPr bwMode="auto">
        <a:xfrm>
          <a:off x="1895475" y="5810250"/>
          <a:ext cx="1571625" cy="0"/>
        </a:xfrm>
        <a:prstGeom prst="straightConnector1">
          <a:avLst/>
        </a:prstGeom>
        <a:noFill/>
        <a:ln w="9525" algn="ctr">
          <a:no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38100</xdr:rowOff>
        </xdr:from>
        <xdr:to>
          <xdr:col>2</xdr:col>
          <xdr:colOff>251460</xdr:colOff>
          <xdr:row>6</xdr:row>
          <xdr:rowOff>60960</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8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14" name="Group 3">
          <a:hlinkClick xmlns:r="http://schemas.openxmlformats.org/officeDocument/2006/relationships" r:id="rId1" tooltip="Click for Next Attachment"/>
          <a:extLst>
            <a:ext uri="{FF2B5EF4-FFF2-40B4-BE49-F238E27FC236}">
              <a16:creationId xmlns:a16="http://schemas.microsoft.com/office/drawing/2014/main" id="{00000000-0008-0000-0200-000052FE0300}"/>
            </a:ext>
          </a:extLst>
        </xdr:cNvPr>
        <xdr:cNvGrpSpPr>
          <a:grpSpLocks/>
        </xdr:cNvGrpSpPr>
      </xdr:nvGrpSpPr>
      <xdr:grpSpPr bwMode="auto">
        <a:xfrm>
          <a:off x="8063442" y="47625"/>
          <a:ext cx="3071283" cy="766233"/>
          <a:chOff x="738" y="5"/>
          <a:chExt cx="116" cy="73"/>
        </a:xfrm>
      </xdr:grpSpPr>
      <xdr:sp macro="" textlink="">
        <xdr:nvSpPr>
          <xdr:cNvPr id="261715" name="AutoShape 1">
            <a:extLst>
              <a:ext uri="{FF2B5EF4-FFF2-40B4-BE49-F238E27FC236}">
                <a16:creationId xmlns:a16="http://schemas.microsoft.com/office/drawing/2014/main" id="{00000000-0008-0000-0200-000053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460" name="Group 1">
          <a:hlinkClick xmlns:r="http://schemas.openxmlformats.org/officeDocument/2006/relationships" r:id="rId1" tooltip="Click for Next Attachment"/>
          <a:extLst>
            <a:ext uri="{FF2B5EF4-FFF2-40B4-BE49-F238E27FC236}">
              <a16:creationId xmlns:a16="http://schemas.microsoft.com/office/drawing/2014/main" id="{00000000-0008-0000-0300-0000FC5E0400}"/>
            </a:ext>
          </a:extLst>
        </xdr:cNvPr>
        <xdr:cNvGrpSpPr>
          <a:grpSpLocks/>
        </xdr:cNvGrpSpPr>
      </xdr:nvGrpSpPr>
      <xdr:grpSpPr bwMode="auto">
        <a:xfrm>
          <a:off x="10662708" y="200025"/>
          <a:ext cx="1258359" cy="871008"/>
          <a:chOff x="738" y="5"/>
          <a:chExt cx="116" cy="73"/>
        </a:xfrm>
      </xdr:grpSpPr>
      <xdr:sp macro="" textlink="">
        <xdr:nvSpPr>
          <xdr:cNvPr id="286467" name="AutoShape 2">
            <a:extLst>
              <a:ext uri="{FF2B5EF4-FFF2-40B4-BE49-F238E27FC236}">
                <a16:creationId xmlns:a16="http://schemas.microsoft.com/office/drawing/2014/main" id="{00000000-0008-0000-0300-000003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193</xdr:row>
          <xdr:rowOff>57150</xdr:rowOff>
        </xdr:from>
        <xdr:to>
          <xdr:col>6</xdr:col>
          <xdr:colOff>914400</xdr:colOff>
          <xdr:row>195</xdr:row>
          <xdr:rowOff>142875</xdr:rowOff>
        </xdr:to>
        <xdr:grpSp>
          <xdr:nvGrpSpPr>
            <xdr:cNvPr id="70" name="Group 1166">
              <a:extLst>
                <a:ext uri="{FF2B5EF4-FFF2-40B4-BE49-F238E27FC236}">
                  <a16:creationId xmlns:a16="http://schemas.microsoft.com/office/drawing/2014/main" id="{00000000-0008-0000-0300-000046000000}"/>
                </a:ext>
              </a:extLst>
            </xdr:cNvPr>
            <xdr:cNvGrpSpPr>
              <a:grpSpLocks/>
            </xdr:cNvGrpSpPr>
          </xdr:nvGrpSpPr>
          <xdr:grpSpPr bwMode="auto">
            <a:xfrm>
              <a:off x="5468408" y="5596467"/>
              <a:ext cx="2566459" cy="0"/>
              <a:chOff x="491" y="0"/>
              <a:chExt cx="7835441" cy="5683250"/>
            </a:xfrm>
          </xdr:grpSpPr>
          <xdr:sp macro="" textlink="">
            <xdr:nvSpPr>
              <xdr:cNvPr id="286483" name="Check Box 5907" hidden="1">
                <a:extLst>
                  <a:ext uri="{63B3BB69-23CF-44E3-9099-C40C66FF867C}">
                    <a14:compatExt spid="_x0000_s286483"/>
                  </a:ext>
                  <a:ext uri="{FF2B5EF4-FFF2-40B4-BE49-F238E27FC236}">
                    <a16:creationId xmlns:a16="http://schemas.microsoft.com/office/drawing/2014/main" id="{00000000-0008-0000-0300-0000135F0400}"/>
                  </a:ext>
                </a:extLst>
              </xdr:cNvPr>
              <xdr:cNvSpPr/>
            </xdr:nvSpPr>
            <xdr:spPr bwMode="auto">
              <a:xfrm>
                <a:off x="7835641" y="56832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84" name="Check Box 5908" hidden="1">
                <a:extLst>
                  <a:ext uri="{63B3BB69-23CF-44E3-9099-C40C66FF867C}">
                    <a14:compatExt spid="_x0000_s286484"/>
                  </a:ext>
                  <a:ext uri="{FF2B5EF4-FFF2-40B4-BE49-F238E27FC236}">
                    <a16:creationId xmlns:a16="http://schemas.microsoft.com/office/drawing/2014/main" id="{00000000-0008-0000-0300-0000145F0400}"/>
                  </a:ext>
                </a:extLst>
              </xdr:cNvPr>
              <xdr:cNvSpPr/>
            </xdr:nvSpPr>
            <xdr:spPr bwMode="auto">
              <a:xfrm>
                <a:off x="7835829" y="56832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85" name="Check Box 5909" hidden="1">
                <a:extLst>
                  <a:ext uri="{63B3BB69-23CF-44E3-9099-C40C66FF867C}">
                    <a14:compatExt spid="_x0000_s286485"/>
                  </a:ext>
                  <a:ext uri="{FF2B5EF4-FFF2-40B4-BE49-F238E27FC236}">
                    <a16:creationId xmlns:a16="http://schemas.microsoft.com/office/drawing/2014/main" id="{00000000-0008-0000-0300-0000155F0400}"/>
                  </a:ext>
                </a:extLst>
              </xdr:cNvPr>
              <xdr:cNvSpPr/>
            </xdr:nvSpPr>
            <xdr:spPr bwMode="auto">
              <a:xfrm>
                <a:off x="7835672" y="56832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86" name="Check Box 5910" hidden="1">
                <a:extLst>
                  <a:ext uri="{63B3BB69-23CF-44E3-9099-C40C66FF867C}">
                    <a14:compatExt spid="_x0000_s286486"/>
                  </a:ext>
                  <a:ext uri="{FF2B5EF4-FFF2-40B4-BE49-F238E27FC236}">
                    <a16:creationId xmlns:a16="http://schemas.microsoft.com/office/drawing/2014/main" id="{00000000-0008-0000-0300-0000165F0400}"/>
                  </a:ext>
                </a:extLst>
              </xdr:cNvPr>
              <xdr:cNvSpPr/>
            </xdr:nvSpPr>
            <xdr:spPr bwMode="auto">
              <a:xfrm>
                <a:off x="7835836" y="568325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87" name="Check Box 5911" hidden="1">
                <a:extLst>
                  <a:ext uri="{63B3BB69-23CF-44E3-9099-C40C66FF867C}">
                    <a14:compatExt spid="_x0000_s286487"/>
                  </a:ext>
                  <a:ext uri="{FF2B5EF4-FFF2-40B4-BE49-F238E27FC236}">
                    <a16:creationId xmlns:a16="http://schemas.microsoft.com/office/drawing/2014/main" id="{00000000-0008-0000-0300-0000175F0400}"/>
                  </a:ext>
                </a:extLst>
              </xdr:cNvPr>
              <xdr:cNvSpPr/>
            </xdr:nvSpPr>
            <xdr:spPr bwMode="auto">
              <a:xfrm>
                <a:off x="7835726" y="5683250"/>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88" name="Check Box 5912" hidden="1">
                <a:extLst>
                  <a:ext uri="{63B3BB69-23CF-44E3-9099-C40C66FF867C}">
                    <a14:compatExt spid="_x0000_s286488"/>
                  </a:ext>
                  <a:ext uri="{FF2B5EF4-FFF2-40B4-BE49-F238E27FC236}">
                    <a16:creationId xmlns:a16="http://schemas.microsoft.com/office/drawing/2014/main" id="{00000000-0008-0000-0300-0000185F0400}"/>
                  </a:ext>
                </a:extLst>
              </xdr:cNvPr>
              <xdr:cNvSpPr/>
            </xdr:nvSpPr>
            <xdr:spPr bwMode="auto">
              <a:xfrm>
                <a:off x="491" y="0"/>
                <a:ext cx="13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193</xdr:row>
          <xdr:rowOff>47625</xdr:rowOff>
        </xdr:from>
        <xdr:to>
          <xdr:col>9</xdr:col>
          <xdr:colOff>0</xdr:colOff>
          <xdr:row>195</xdr:row>
          <xdr:rowOff>133350</xdr:rowOff>
        </xdr:to>
        <xdr:grpSp>
          <xdr:nvGrpSpPr>
            <xdr:cNvPr id="77" name="Group 1167">
              <a:extLst>
                <a:ext uri="{FF2B5EF4-FFF2-40B4-BE49-F238E27FC236}">
                  <a16:creationId xmlns:a16="http://schemas.microsoft.com/office/drawing/2014/main" id="{00000000-0008-0000-0300-00004D000000}"/>
                </a:ext>
              </a:extLst>
            </xdr:cNvPr>
            <xdr:cNvGrpSpPr>
              <a:grpSpLocks/>
            </xdr:cNvGrpSpPr>
          </xdr:nvGrpSpPr>
          <xdr:grpSpPr bwMode="auto">
            <a:xfrm>
              <a:off x="8183033" y="5596467"/>
              <a:ext cx="2053167" cy="0"/>
              <a:chOff x="718" y="0"/>
              <a:chExt cx="9947695" cy="5683250"/>
            </a:xfrm>
          </xdr:grpSpPr>
          <xdr:sp macro="" textlink="">
            <xdr:nvSpPr>
              <xdr:cNvPr id="286489" name="Check Box 5913" hidden="1">
                <a:extLst>
                  <a:ext uri="{63B3BB69-23CF-44E3-9099-C40C66FF867C}">
                    <a14:compatExt spid="_x0000_s286489"/>
                  </a:ext>
                  <a:ext uri="{FF2B5EF4-FFF2-40B4-BE49-F238E27FC236}">
                    <a16:creationId xmlns:a16="http://schemas.microsoft.com/office/drawing/2014/main" id="{00000000-0008-0000-0300-0000195F0400}"/>
                  </a:ext>
                </a:extLst>
              </xdr:cNvPr>
              <xdr:cNvSpPr/>
            </xdr:nvSpPr>
            <xdr:spPr bwMode="auto">
              <a:xfrm>
                <a:off x="9948263" y="56832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0" name="Check Box 5914" hidden="1">
                <a:extLst>
                  <a:ext uri="{63B3BB69-23CF-44E3-9099-C40C66FF867C}">
                    <a14:compatExt spid="_x0000_s286490"/>
                  </a:ext>
                  <a:ext uri="{FF2B5EF4-FFF2-40B4-BE49-F238E27FC236}">
                    <a16:creationId xmlns:a16="http://schemas.microsoft.com/office/drawing/2014/main" id="{00000000-0008-0000-0300-00001A5F0400}"/>
                  </a:ext>
                </a:extLst>
              </xdr:cNvPr>
              <xdr:cNvSpPr/>
            </xdr:nvSpPr>
            <xdr:spPr bwMode="auto">
              <a:xfrm>
                <a:off x="9948273" y="56832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1" name="Check Box 5915" hidden="1">
                <a:extLst>
                  <a:ext uri="{63B3BB69-23CF-44E3-9099-C40C66FF867C}">
                    <a14:compatExt spid="_x0000_s286491"/>
                  </a:ext>
                  <a:ext uri="{FF2B5EF4-FFF2-40B4-BE49-F238E27FC236}">
                    <a16:creationId xmlns:a16="http://schemas.microsoft.com/office/drawing/2014/main" id="{00000000-0008-0000-0300-00001B5F0400}"/>
                  </a:ext>
                </a:extLst>
              </xdr:cNvPr>
              <xdr:cNvSpPr/>
            </xdr:nvSpPr>
            <xdr:spPr bwMode="auto">
              <a:xfrm>
                <a:off x="9948259" y="56832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492" name="Check Box 5916" hidden="1">
                <a:extLst>
                  <a:ext uri="{63B3BB69-23CF-44E3-9099-C40C66FF867C}">
                    <a14:compatExt spid="_x0000_s286492"/>
                  </a:ext>
                  <a:ext uri="{FF2B5EF4-FFF2-40B4-BE49-F238E27FC236}">
                    <a16:creationId xmlns:a16="http://schemas.microsoft.com/office/drawing/2014/main" id="{00000000-0008-0000-0300-00001C5F0400}"/>
                  </a:ext>
                </a:extLst>
              </xdr:cNvPr>
              <xdr:cNvSpPr/>
            </xdr:nvSpPr>
            <xdr:spPr bwMode="auto">
              <a:xfrm>
                <a:off x="9948266" y="56832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3" name="Check Box 5917" hidden="1">
                <a:extLst>
                  <a:ext uri="{63B3BB69-23CF-44E3-9099-C40C66FF867C}">
                    <a14:compatExt spid="_x0000_s286493"/>
                  </a:ext>
                  <a:ext uri="{FF2B5EF4-FFF2-40B4-BE49-F238E27FC236}">
                    <a16:creationId xmlns:a16="http://schemas.microsoft.com/office/drawing/2014/main" id="{00000000-0008-0000-0300-00001D5F0400}"/>
                  </a:ext>
                </a:extLst>
              </xdr:cNvPr>
              <xdr:cNvSpPr/>
            </xdr:nvSpPr>
            <xdr:spPr bwMode="auto">
              <a:xfrm>
                <a:off x="9948213" y="568325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94" name="Check Box 5918" hidden="1">
                <a:extLst>
                  <a:ext uri="{63B3BB69-23CF-44E3-9099-C40C66FF867C}">
                    <a14:compatExt spid="_x0000_s286494"/>
                  </a:ext>
                  <a:ext uri="{FF2B5EF4-FFF2-40B4-BE49-F238E27FC236}">
                    <a16:creationId xmlns:a16="http://schemas.microsoft.com/office/drawing/2014/main" id="{00000000-0008-0000-0300-00001E5F0400}"/>
                  </a:ext>
                </a:extLst>
              </xdr:cNvPr>
              <xdr:cNvSpPr/>
            </xdr:nvSpPr>
            <xdr:spPr bwMode="auto">
              <a:xfrm>
                <a:off x="71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450</xdr:row>
          <xdr:rowOff>57150</xdr:rowOff>
        </xdr:from>
        <xdr:to>
          <xdr:col>6</xdr:col>
          <xdr:colOff>609600</xdr:colOff>
          <xdr:row>452</xdr:row>
          <xdr:rowOff>142875</xdr:rowOff>
        </xdr:to>
        <xdr:grpSp>
          <xdr:nvGrpSpPr>
            <xdr:cNvPr id="84" name="Group 5889">
              <a:extLst>
                <a:ext uri="{FF2B5EF4-FFF2-40B4-BE49-F238E27FC236}">
                  <a16:creationId xmlns:a16="http://schemas.microsoft.com/office/drawing/2014/main" id="{00000000-0008-0000-0300-000054000000}"/>
                </a:ext>
              </a:extLst>
            </xdr:cNvPr>
            <xdr:cNvGrpSpPr>
              <a:grpSpLocks/>
            </xdr:cNvGrpSpPr>
          </xdr:nvGrpSpPr>
          <xdr:grpSpPr bwMode="auto">
            <a:xfrm>
              <a:off x="5468408" y="5596467"/>
              <a:ext cx="2261659" cy="0"/>
              <a:chOff x="487" y="0"/>
              <a:chExt cx="7530673" cy="5683250"/>
            </a:xfrm>
          </xdr:grpSpPr>
          <xdr:sp macro="" textlink="">
            <xdr:nvSpPr>
              <xdr:cNvPr id="286495" name="Check Box 5919" hidden="1">
                <a:extLst>
                  <a:ext uri="{63B3BB69-23CF-44E3-9099-C40C66FF867C}">
                    <a14:compatExt spid="_x0000_s286495"/>
                  </a:ext>
                  <a:ext uri="{FF2B5EF4-FFF2-40B4-BE49-F238E27FC236}">
                    <a16:creationId xmlns:a16="http://schemas.microsoft.com/office/drawing/2014/main" id="{00000000-0008-0000-0300-00001F5F0400}"/>
                  </a:ext>
                </a:extLst>
              </xdr:cNvPr>
              <xdr:cNvSpPr/>
            </xdr:nvSpPr>
            <xdr:spPr bwMode="auto">
              <a:xfrm>
                <a:off x="7530964" y="5683250"/>
                <a:ext cx="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6" name="Check Box 5920" hidden="1">
                <a:extLst>
                  <a:ext uri="{63B3BB69-23CF-44E3-9099-C40C66FF867C}">
                    <a14:compatExt spid="_x0000_s286496"/>
                  </a:ext>
                  <a:ext uri="{FF2B5EF4-FFF2-40B4-BE49-F238E27FC236}">
                    <a16:creationId xmlns:a16="http://schemas.microsoft.com/office/drawing/2014/main" id="{00000000-0008-0000-0300-0000205F0400}"/>
                  </a:ext>
                </a:extLst>
              </xdr:cNvPr>
              <xdr:cNvSpPr/>
            </xdr:nvSpPr>
            <xdr:spPr bwMode="auto">
              <a:xfrm>
                <a:off x="7531034" y="568325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7" name="Check Box 5921" hidden="1">
                <a:extLst>
                  <a:ext uri="{63B3BB69-23CF-44E3-9099-C40C66FF867C}">
                    <a14:compatExt spid="_x0000_s286497"/>
                  </a:ext>
                  <a:ext uri="{FF2B5EF4-FFF2-40B4-BE49-F238E27FC236}">
                    <a16:creationId xmlns:a16="http://schemas.microsoft.com/office/drawing/2014/main" id="{00000000-0008-0000-0300-0000215F0400}"/>
                  </a:ext>
                </a:extLst>
              </xdr:cNvPr>
              <xdr:cNvSpPr/>
            </xdr:nvSpPr>
            <xdr:spPr bwMode="auto">
              <a:xfrm>
                <a:off x="7530963" y="5683250"/>
                <a:ext cx="11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98" name="Check Box 5922" hidden="1">
                <a:extLst>
                  <a:ext uri="{63B3BB69-23CF-44E3-9099-C40C66FF867C}">
                    <a14:compatExt spid="_x0000_s286498"/>
                  </a:ext>
                  <a:ext uri="{FF2B5EF4-FFF2-40B4-BE49-F238E27FC236}">
                    <a16:creationId xmlns:a16="http://schemas.microsoft.com/office/drawing/2014/main" id="{00000000-0008-0000-0300-0000225F0400}"/>
                  </a:ext>
                </a:extLst>
              </xdr:cNvPr>
              <xdr:cNvSpPr/>
            </xdr:nvSpPr>
            <xdr:spPr bwMode="auto">
              <a:xfrm>
                <a:off x="7531036" y="568325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9" name="Check Box 5923" hidden="1">
                <a:extLst>
                  <a:ext uri="{63B3BB69-23CF-44E3-9099-C40C66FF867C}">
                    <a14:compatExt spid="_x0000_s286499"/>
                  </a:ext>
                  <a:ext uri="{FF2B5EF4-FFF2-40B4-BE49-F238E27FC236}">
                    <a16:creationId xmlns:a16="http://schemas.microsoft.com/office/drawing/2014/main" id="{00000000-0008-0000-0300-0000235F0400}"/>
                  </a:ext>
                </a:extLst>
              </xdr:cNvPr>
              <xdr:cNvSpPr/>
            </xdr:nvSpPr>
            <xdr:spPr bwMode="auto">
              <a:xfrm>
                <a:off x="7530959" y="56832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0" name="Check Box 5924" hidden="1">
                <a:extLst>
                  <a:ext uri="{63B3BB69-23CF-44E3-9099-C40C66FF867C}">
                    <a14:compatExt spid="_x0000_s286500"/>
                  </a:ext>
                  <a:ext uri="{FF2B5EF4-FFF2-40B4-BE49-F238E27FC236}">
                    <a16:creationId xmlns:a16="http://schemas.microsoft.com/office/drawing/2014/main" id="{00000000-0008-0000-0300-0000245F0400}"/>
                  </a:ext>
                </a:extLst>
              </xdr:cNvPr>
              <xdr:cNvSpPr/>
            </xdr:nvSpPr>
            <xdr:spPr bwMode="auto">
              <a:xfrm>
                <a:off x="487" y="0"/>
                <a:ext cx="14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450</xdr:row>
          <xdr:rowOff>47625</xdr:rowOff>
        </xdr:from>
        <xdr:to>
          <xdr:col>9</xdr:col>
          <xdr:colOff>0</xdr:colOff>
          <xdr:row>452</xdr:row>
          <xdr:rowOff>133350</xdr:rowOff>
        </xdr:to>
        <xdr:grpSp>
          <xdr:nvGrpSpPr>
            <xdr:cNvPr id="91" name="Group 5890">
              <a:extLst>
                <a:ext uri="{FF2B5EF4-FFF2-40B4-BE49-F238E27FC236}">
                  <a16:creationId xmlns:a16="http://schemas.microsoft.com/office/drawing/2014/main" id="{00000000-0008-0000-0300-00005B000000}"/>
                </a:ext>
              </a:extLst>
            </xdr:cNvPr>
            <xdr:cNvGrpSpPr>
              <a:grpSpLocks/>
            </xdr:cNvGrpSpPr>
          </xdr:nvGrpSpPr>
          <xdr:grpSpPr bwMode="auto">
            <a:xfrm>
              <a:off x="8183033" y="5596467"/>
              <a:ext cx="2053167" cy="0"/>
              <a:chOff x="718" y="0"/>
              <a:chExt cx="9947695" cy="5683250"/>
            </a:xfrm>
          </xdr:grpSpPr>
          <xdr:sp macro="" textlink="">
            <xdr:nvSpPr>
              <xdr:cNvPr id="286501" name="Check Box 5925" hidden="1">
                <a:extLst>
                  <a:ext uri="{63B3BB69-23CF-44E3-9099-C40C66FF867C}">
                    <a14:compatExt spid="_x0000_s286501"/>
                  </a:ext>
                  <a:ext uri="{FF2B5EF4-FFF2-40B4-BE49-F238E27FC236}">
                    <a16:creationId xmlns:a16="http://schemas.microsoft.com/office/drawing/2014/main" id="{00000000-0008-0000-0300-0000255F0400}"/>
                  </a:ext>
                </a:extLst>
              </xdr:cNvPr>
              <xdr:cNvSpPr/>
            </xdr:nvSpPr>
            <xdr:spPr bwMode="auto">
              <a:xfrm>
                <a:off x="9948263" y="56832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02" name="Check Box 5926" hidden="1">
                <a:extLst>
                  <a:ext uri="{63B3BB69-23CF-44E3-9099-C40C66FF867C}">
                    <a14:compatExt spid="_x0000_s286502"/>
                  </a:ext>
                  <a:ext uri="{FF2B5EF4-FFF2-40B4-BE49-F238E27FC236}">
                    <a16:creationId xmlns:a16="http://schemas.microsoft.com/office/drawing/2014/main" id="{00000000-0008-0000-0300-0000265F0400}"/>
                  </a:ext>
                </a:extLst>
              </xdr:cNvPr>
              <xdr:cNvSpPr/>
            </xdr:nvSpPr>
            <xdr:spPr bwMode="auto">
              <a:xfrm>
                <a:off x="9948273" y="56832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03" name="Check Box 5927" hidden="1">
                <a:extLst>
                  <a:ext uri="{63B3BB69-23CF-44E3-9099-C40C66FF867C}">
                    <a14:compatExt spid="_x0000_s286503"/>
                  </a:ext>
                  <a:ext uri="{FF2B5EF4-FFF2-40B4-BE49-F238E27FC236}">
                    <a16:creationId xmlns:a16="http://schemas.microsoft.com/office/drawing/2014/main" id="{00000000-0008-0000-0300-0000275F0400}"/>
                  </a:ext>
                </a:extLst>
              </xdr:cNvPr>
              <xdr:cNvSpPr/>
            </xdr:nvSpPr>
            <xdr:spPr bwMode="auto">
              <a:xfrm>
                <a:off x="9948259" y="56832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04" name="Check Box 5928" hidden="1">
                <a:extLst>
                  <a:ext uri="{63B3BB69-23CF-44E3-9099-C40C66FF867C}">
                    <a14:compatExt spid="_x0000_s286504"/>
                  </a:ext>
                  <a:ext uri="{FF2B5EF4-FFF2-40B4-BE49-F238E27FC236}">
                    <a16:creationId xmlns:a16="http://schemas.microsoft.com/office/drawing/2014/main" id="{00000000-0008-0000-0300-0000285F0400}"/>
                  </a:ext>
                </a:extLst>
              </xdr:cNvPr>
              <xdr:cNvSpPr/>
            </xdr:nvSpPr>
            <xdr:spPr bwMode="auto">
              <a:xfrm>
                <a:off x="9948266" y="56832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05" name="Check Box 5929" hidden="1">
                <a:extLst>
                  <a:ext uri="{63B3BB69-23CF-44E3-9099-C40C66FF867C}">
                    <a14:compatExt spid="_x0000_s286505"/>
                  </a:ext>
                  <a:ext uri="{FF2B5EF4-FFF2-40B4-BE49-F238E27FC236}">
                    <a16:creationId xmlns:a16="http://schemas.microsoft.com/office/drawing/2014/main" id="{00000000-0008-0000-0300-0000295F0400}"/>
                  </a:ext>
                </a:extLst>
              </xdr:cNvPr>
              <xdr:cNvSpPr/>
            </xdr:nvSpPr>
            <xdr:spPr bwMode="auto">
              <a:xfrm>
                <a:off x="9948213" y="568325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6" name="Check Box 5930" hidden="1">
                <a:extLst>
                  <a:ext uri="{63B3BB69-23CF-44E3-9099-C40C66FF867C}">
                    <a14:compatExt spid="_x0000_s286506"/>
                  </a:ext>
                  <a:ext uri="{FF2B5EF4-FFF2-40B4-BE49-F238E27FC236}">
                    <a16:creationId xmlns:a16="http://schemas.microsoft.com/office/drawing/2014/main" id="{00000000-0008-0000-0300-00002A5F0400}"/>
                  </a:ext>
                </a:extLst>
              </xdr:cNvPr>
              <xdr:cNvSpPr/>
            </xdr:nvSpPr>
            <xdr:spPr bwMode="auto">
              <a:xfrm>
                <a:off x="71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478</xdr:row>
          <xdr:rowOff>0</xdr:rowOff>
        </xdr:from>
        <xdr:to>
          <xdr:col>4</xdr:col>
          <xdr:colOff>861060</xdr:colOff>
          <xdr:row>479</xdr:row>
          <xdr:rowOff>381000</xdr:rowOff>
        </xdr:to>
        <xdr:sp macro="" textlink="">
          <xdr:nvSpPr>
            <xdr:cNvPr id="286507" name="Check Box 5931" hidden="1">
              <a:extLst>
                <a:ext uri="{63B3BB69-23CF-44E3-9099-C40C66FF867C}">
                  <a14:compatExt spid="_x0000_s286507"/>
                </a:ext>
                <a:ext uri="{FF2B5EF4-FFF2-40B4-BE49-F238E27FC236}">
                  <a16:creationId xmlns:a16="http://schemas.microsoft.com/office/drawing/2014/main" id="{00000000-0008-0000-0300-00002B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1051560</xdr:colOff>
          <xdr:row>478</xdr:row>
          <xdr:rowOff>0</xdr:rowOff>
        </xdr:from>
        <xdr:to>
          <xdr:col>5</xdr:col>
          <xdr:colOff>1013460</xdr:colOff>
          <xdr:row>479</xdr:row>
          <xdr:rowOff>381000</xdr:rowOff>
        </xdr:to>
        <xdr:sp macro="" textlink="">
          <xdr:nvSpPr>
            <xdr:cNvPr id="286508" name="Check Box 5932" hidden="1">
              <a:extLst>
                <a:ext uri="{63B3BB69-23CF-44E3-9099-C40C66FF867C}">
                  <a14:compatExt spid="_x0000_s286508"/>
                </a:ext>
                <a:ext uri="{FF2B5EF4-FFF2-40B4-BE49-F238E27FC236}">
                  <a16:creationId xmlns:a16="http://schemas.microsoft.com/office/drawing/2014/main" id="{00000000-0008-0000-0300-00002C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2116</xdr:colOff>
          <xdr:row>164</xdr:row>
          <xdr:rowOff>148150</xdr:rowOff>
        </xdr:from>
        <xdr:to>
          <xdr:col>6</xdr:col>
          <xdr:colOff>657118</xdr:colOff>
          <xdr:row>166</xdr:row>
          <xdr:rowOff>1394</xdr:rowOff>
        </xdr:to>
        <xdr:grpSp>
          <xdr:nvGrpSpPr>
            <xdr:cNvPr id="100" name="Group 1045">
              <a:extLst>
                <a:ext uri="{FF2B5EF4-FFF2-40B4-BE49-F238E27FC236}">
                  <a16:creationId xmlns:a16="http://schemas.microsoft.com/office/drawing/2014/main" id="{00000000-0008-0000-0300-000064000000}"/>
                </a:ext>
              </a:extLst>
            </xdr:cNvPr>
            <xdr:cNvGrpSpPr>
              <a:grpSpLocks/>
            </xdr:cNvGrpSpPr>
          </xdr:nvGrpSpPr>
          <xdr:grpSpPr bwMode="auto">
            <a:xfrm>
              <a:off x="5403849" y="5596467"/>
              <a:ext cx="2373736" cy="0"/>
              <a:chOff x="568" y="0"/>
              <a:chExt cx="7578081" cy="5683250"/>
            </a:xfrm>
          </xdr:grpSpPr>
          <xdr:sp macro="" textlink="">
            <xdr:nvSpPr>
              <xdr:cNvPr id="286509" name="Check Box 5933" hidden="1">
                <a:extLst>
                  <a:ext uri="{63B3BB69-23CF-44E3-9099-C40C66FF867C}">
                    <a14:compatExt spid="_x0000_s286509"/>
                  </a:ext>
                  <a:ext uri="{FF2B5EF4-FFF2-40B4-BE49-F238E27FC236}">
                    <a16:creationId xmlns:a16="http://schemas.microsoft.com/office/drawing/2014/main" id="{00000000-0008-0000-0300-00002D5F0400}"/>
                  </a:ext>
                </a:extLst>
              </xdr:cNvPr>
              <xdr:cNvSpPr/>
            </xdr:nvSpPr>
            <xdr:spPr bwMode="auto">
              <a:xfrm>
                <a:off x="7452568" y="56832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0" name="Check Box 5934" hidden="1">
                <a:extLst>
                  <a:ext uri="{63B3BB69-23CF-44E3-9099-C40C66FF867C}">
                    <a14:compatExt spid="_x0000_s286510"/>
                  </a:ext>
                  <a:ext uri="{FF2B5EF4-FFF2-40B4-BE49-F238E27FC236}">
                    <a16:creationId xmlns:a16="http://schemas.microsoft.com/office/drawing/2014/main" id="{00000000-0008-0000-0300-00002E5F0400}"/>
                  </a:ext>
                </a:extLst>
              </xdr:cNvPr>
              <xdr:cNvSpPr/>
            </xdr:nvSpPr>
            <xdr:spPr bwMode="auto">
              <a:xfrm>
                <a:off x="7578558" y="568325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1" name="Check Box 5935" hidden="1">
                <a:extLst>
                  <a:ext uri="{63B3BB69-23CF-44E3-9099-C40C66FF867C}">
                    <a14:compatExt spid="_x0000_s286511"/>
                  </a:ext>
                  <a:ext uri="{FF2B5EF4-FFF2-40B4-BE49-F238E27FC236}">
                    <a16:creationId xmlns:a16="http://schemas.microsoft.com/office/drawing/2014/main" id="{00000000-0008-0000-0300-00002F5F0400}"/>
                  </a:ext>
                </a:extLst>
              </xdr:cNvPr>
              <xdr:cNvSpPr/>
            </xdr:nvSpPr>
            <xdr:spPr bwMode="auto">
              <a:xfrm>
                <a:off x="7484716" y="5683250"/>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2" name="Check Box 5936" hidden="1">
                <a:extLst>
                  <a:ext uri="{63B3BB69-23CF-44E3-9099-C40C66FF867C}">
                    <a14:compatExt spid="_x0000_s286512"/>
                  </a:ext>
                  <a:ext uri="{FF2B5EF4-FFF2-40B4-BE49-F238E27FC236}">
                    <a16:creationId xmlns:a16="http://schemas.microsoft.com/office/drawing/2014/main" id="{00000000-0008-0000-0300-0000305F0400}"/>
                  </a:ext>
                </a:extLst>
              </xdr:cNvPr>
              <xdr:cNvSpPr/>
            </xdr:nvSpPr>
            <xdr:spPr bwMode="auto">
              <a:xfrm>
                <a:off x="568" y="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402</xdr:row>
          <xdr:rowOff>57150</xdr:rowOff>
        </xdr:from>
        <xdr:to>
          <xdr:col>6</xdr:col>
          <xdr:colOff>914400</xdr:colOff>
          <xdr:row>404</xdr:row>
          <xdr:rowOff>114300</xdr:rowOff>
        </xdr:to>
        <xdr:grpSp>
          <xdr:nvGrpSpPr>
            <xdr:cNvPr id="105" name="Group 1166">
              <a:extLst>
                <a:ext uri="{FF2B5EF4-FFF2-40B4-BE49-F238E27FC236}">
                  <a16:creationId xmlns:a16="http://schemas.microsoft.com/office/drawing/2014/main" id="{00000000-0008-0000-0300-000069000000}"/>
                </a:ext>
              </a:extLst>
            </xdr:cNvPr>
            <xdr:cNvGrpSpPr>
              <a:grpSpLocks/>
            </xdr:cNvGrpSpPr>
          </xdr:nvGrpSpPr>
          <xdr:grpSpPr bwMode="auto">
            <a:xfrm>
              <a:off x="5468408" y="5596467"/>
              <a:ext cx="2566459" cy="0"/>
              <a:chOff x="491" y="0"/>
              <a:chExt cx="7835441" cy="5683250"/>
            </a:xfrm>
          </xdr:grpSpPr>
          <xdr:sp macro="" textlink="">
            <xdr:nvSpPr>
              <xdr:cNvPr id="286513" name="Check Box 5937" hidden="1">
                <a:extLst>
                  <a:ext uri="{63B3BB69-23CF-44E3-9099-C40C66FF867C}">
                    <a14:compatExt spid="_x0000_s286513"/>
                  </a:ext>
                  <a:ext uri="{FF2B5EF4-FFF2-40B4-BE49-F238E27FC236}">
                    <a16:creationId xmlns:a16="http://schemas.microsoft.com/office/drawing/2014/main" id="{00000000-0008-0000-0300-0000315F0400}"/>
                  </a:ext>
                </a:extLst>
              </xdr:cNvPr>
              <xdr:cNvSpPr/>
            </xdr:nvSpPr>
            <xdr:spPr bwMode="auto">
              <a:xfrm>
                <a:off x="7835641" y="56832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4" name="Check Box 5938" hidden="1">
                <a:extLst>
                  <a:ext uri="{63B3BB69-23CF-44E3-9099-C40C66FF867C}">
                    <a14:compatExt spid="_x0000_s286514"/>
                  </a:ext>
                  <a:ext uri="{FF2B5EF4-FFF2-40B4-BE49-F238E27FC236}">
                    <a16:creationId xmlns:a16="http://schemas.microsoft.com/office/drawing/2014/main" id="{00000000-0008-0000-0300-0000325F0400}"/>
                  </a:ext>
                </a:extLst>
              </xdr:cNvPr>
              <xdr:cNvSpPr/>
            </xdr:nvSpPr>
            <xdr:spPr bwMode="auto">
              <a:xfrm>
                <a:off x="7835829" y="56832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5" name="Check Box 5939" hidden="1">
                <a:extLst>
                  <a:ext uri="{63B3BB69-23CF-44E3-9099-C40C66FF867C}">
                    <a14:compatExt spid="_x0000_s286515"/>
                  </a:ext>
                  <a:ext uri="{FF2B5EF4-FFF2-40B4-BE49-F238E27FC236}">
                    <a16:creationId xmlns:a16="http://schemas.microsoft.com/office/drawing/2014/main" id="{00000000-0008-0000-0300-0000335F0400}"/>
                  </a:ext>
                </a:extLst>
              </xdr:cNvPr>
              <xdr:cNvSpPr/>
            </xdr:nvSpPr>
            <xdr:spPr bwMode="auto">
              <a:xfrm>
                <a:off x="7835672" y="56832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6" name="Check Box 5940" hidden="1">
                <a:extLst>
                  <a:ext uri="{63B3BB69-23CF-44E3-9099-C40C66FF867C}">
                    <a14:compatExt spid="_x0000_s286516"/>
                  </a:ext>
                  <a:ext uri="{FF2B5EF4-FFF2-40B4-BE49-F238E27FC236}">
                    <a16:creationId xmlns:a16="http://schemas.microsoft.com/office/drawing/2014/main" id="{00000000-0008-0000-0300-0000345F0400}"/>
                  </a:ext>
                </a:extLst>
              </xdr:cNvPr>
              <xdr:cNvSpPr/>
            </xdr:nvSpPr>
            <xdr:spPr bwMode="auto">
              <a:xfrm>
                <a:off x="7835836" y="5683250"/>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17" name="Check Box 5941" hidden="1">
                <a:extLst>
                  <a:ext uri="{63B3BB69-23CF-44E3-9099-C40C66FF867C}">
                    <a14:compatExt spid="_x0000_s286517"/>
                  </a:ext>
                  <a:ext uri="{FF2B5EF4-FFF2-40B4-BE49-F238E27FC236}">
                    <a16:creationId xmlns:a16="http://schemas.microsoft.com/office/drawing/2014/main" id="{00000000-0008-0000-0300-0000355F0400}"/>
                  </a:ext>
                </a:extLst>
              </xdr:cNvPr>
              <xdr:cNvSpPr/>
            </xdr:nvSpPr>
            <xdr:spPr bwMode="auto">
              <a:xfrm>
                <a:off x="7835726" y="5683250"/>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18" name="Check Box 5942" hidden="1">
                <a:extLst>
                  <a:ext uri="{63B3BB69-23CF-44E3-9099-C40C66FF867C}">
                    <a14:compatExt spid="_x0000_s286518"/>
                  </a:ext>
                  <a:ext uri="{FF2B5EF4-FFF2-40B4-BE49-F238E27FC236}">
                    <a16:creationId xmlns:a16="http://schemas.microsoft.com/office/drawing/2014/main" id="{00000000-0008-0000-0300-0000365F0400}"/>
                  </a:ext>
                </a:extLst>
              </xdr:cNvPr>
              <xdr:cNvSpPr/>
            </xdr:nvSpPr>
            <xdr:spPr bwMode="auto">
              <a:xfrm>
                <a:off x="491" y="0"/>
                <a:ext cx="13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402</xdr:row>
          <xdr:rowOff>47625</xdr:rowOff>
        </xdr:from>
        <xdr:to>
          <xdr:col>9</xdr:col>
          <xdr:colOff>0</xdr:colOff>
          <xdr:row>404</xdr:row>
          <xdr:rowOff>114300</xdr:rowOff>
        </xdr:to>
        <xdr:grpSp>
          <xdr:nvGrpSpPr>
            <xdr:cNvPr id="112" name="Group 1167">
              <a:extLst>
                <a:ext uri="{FF2B5EF4-FFF2-40B4-BE49-F238E27FC236}">
                  <a16:creationId xmlns:a16="http://schemas.microsoft.com/office/drawing/2014/main" id="{00000000-0008-0000-0300-000070000000}"/>
                </a:ext>
              </a:extLst>
            </xdr:cNvPr>
            <xdr:cNvGrpSpPr>
              <a:grpSpLocks/>
            </xdr:cNvGrpSpPr>
          </xdr:nvGrpSpPr>
          <xdr:grpSpPr bwMode="auto">
            <a:xfrm>
              <a:off x="8183033" y="5596467"/>
              <a:ext cx="2053167" cy="0"/>
              <a:chOff x="718" y="0"/>
              <a:chExt cx="9947695" cy="5683250"/>
            </a:xfrm>
          </xdr:grpSpPr>
          <xdr:sp macro="" textlink="">
            <xdr:nvSpPr>
              <xdr:cNvPr id="286519" name="Check Box 5943" hidden="1">
                <a:extLst>
                  <a:ext uri="{63B3BB69-23CF-44E3-9099-C40C66FF867C}">
                    <a14:compatExt spid="_x0000_s286519"/>
                  </a:ext>
                  <a:ext uri="{FF2B5EF4-FFF2-40B4-BE49-F238E27FC236}">
                    <a16:creationId xmlns:a16="http://schemas.microsoft.com/office/drawing/2014/main" id="{00000000-0008-0000-0300-0000375F0400}"/>
                  </a:ext>
                </a:extLst>
              </xdr:cNvPr>
              <xdr:cNvSpPr/>
            </xdr:nvSpPr>
            <xdr:spPr bwMode="auto">
              <a:xfrm>
                <a:off x="9948263" y="56832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0" name="Check Box 5944" hidden="1">
                <a:extLst>
                  <a:ext uri="{63B3BB69-23CF-44E3-9099-C40C66FF867C}">
                    <a14:compatExt spid="_x0000_s286520"/>
                  </a:ext>
                  <a:ext uri="{FF2B5EF4-FFF2-40B4-BE49-F238E27FC236}">
                    <a16:creationId xmlns:a16="http://schemas.microsoft.com/office/drawing/2014/main" id="{00000000-0008-0000-0300-0000385F0400}"/>
                  </a:ext>
                </a:extLst>
              </xdr:cNvPr>
              <xdr:cNvSpPr/>
            </xdr:nvSpPr>
            <xdr:spPr bwMode="auto">
              <a:xfrm>
                <a:off x="9948273" y="56832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1" name="Check Box 5945" hidden="1">
                <a:extLst>
                  <a:ext uri="{63B3BB69-23CF-44E3-9099-C40C66FF867C}">
                    <a14:compatExt spid="_x0000_s286521"/>
                  </a:ext>
                  <a:ext uri="{FF2B5EF4-FFF2-40B4-BE49-F238E27FC236}">
                    <a16:creationId xmlns:a16="http://schemas.microsoft.com/office/drawing/2014/main" id="{00000000-0008-0000-0300-0000395F0400}"/>
                  </a:ext>
                </a:extLst>
              </xdr:cNvPr>
              <xdr:cNvSpPr/>
            </xdr:nvSpPr>
            <xdr:spPr bwMode="auto">
              <a:xfrm>
                <a:off x="9948259" y="56832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22" name="Check Box 5946" hidden="1">
                <a:extLst>
                  <a:ext uri="{63B3BB69-23CF-44E3-9099-C40C66FF867C}">
                    <a14:compatExt spid="_x0000_s286522"/>
                  </a:ext>
                  <a:ext uri="{FF2B5EF4-FFF2-40B4-BE49-F238E27FC236}">
                    <a16:creationId xmlns:a16="http://schemas.microsoft.com/office/drawing/2014/main" id="{00000000-0008-0000-0300-00003A5F0400}"/>
                  </a:ext>
                </a:extLst>
              </xdr:cNvPr>
              <xdr:cNvSpPr/>
            </xdr:nvSpPr>
            <xdr:spPr bwMode="auto">
              <a:xfrm>
                <a:off x="9948266" y="56832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23" name="Check Box 5947" hidden="1">
                <a:extLst>
                  <a:ext uri="{63B3BB69-23CF-44E3-9099-C40C66FF867C}">
                    <a14:compatExt spid="_x0000_s286523"/>
                  </a:ext>
                  <a:ext uri="{FF2B5EF4-FFF2-40B4-BE49-F238E27FC236}">
                    <a16:creationId xmlns:a16="http://schemas.microsoft.com/office/drawing/2014/main" id="{00000000-0008-0000-0300-00003B5F0400}"/>
                  </a:ext>
                </a:extLst>
              </xdr:cNvPr>
              <xdr:cNvSpPr/>
            </xdr:nvSpPr>
            <xdr:spPr bwMode="auto">
              <a:xfrm>
                <a:off x="9948213" y="5683250"/>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24" name="Check Box 5948" hidden="1">
                <a:extLst>
                  <a:ext uri="{63B3BB69-23CF-44E3-9099-C40C66FF867C}">
                    <a14:compatExt spid="_x0000_s286524"/>
                  </a:ext>
                  <a:ext uri="{FF2B5EF4-FFF2-40B4-BE49-F238E27FC236}">
                    <a16:creationId xmlns:a16="http://schemas.microsoft.com/office/drawing/2014/main" id="{00000000-0008-0000-0300-00003C5F0400}"/>
                  </a:ext>
                </a:extLst>
              </xdr:cNvPr>
              <xdr:cNvSpPr/>
            </xdr:nvSpPr>
            <xdr:spPr bwMode="auto">
              <a:xfrm>
                <a:off x="71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374</xdr:row>
          <xdr:rowOff>0</xdr:rowOff>
        </xdr:from>
        <xdr:to>
          <xdr:col>6</xdr:col>
          <xdr:colOff>657119</xdr:colOff>
          <xdr:row>374</xdr:row>
          <xdr:rowOff>423686</xdr:rowOff>
        </xdr:to>
        <xdr:grpSp>
          <xdr:nvGrpSpPr>
            <xdr:cNvPr id="119" name="Group 1045">
              <a:extLst>
                <a:ext uri="{FF2B5EF4-FFF2-40B4-BE49-F238E27FC236}">
                  <a16:creationId xmlns:a16="http://schemas.microsoft.com/office/drawing/2014/main" id="{00000000-0008-0000-0300-000077000000}"/>
                </a:ext>
              </a:extLst>
            </xdr:cNvPr>
            <xdr:cNvGrpSpPr>
              <a:grpSpLocks/>
            </xdr:cNvGrpSpPr>
          </xdr:nvGrpSpPr>
          <xdr:grpSpPr bwMode="auto">
            <a:xfrm>
              <a:off x="5401733" y="5596467"/>
              <a:ext cx="2375853" cy="0"/>
              <a:chOff x="567" y="0"/>
              <a:chExt cx="7578083" cy="5683250"/>
            </a:xfrm>
          </xdr:grpSpPr>
          <xdr:sp macro="" textlink="">
            <xdr:nvSpPr>
              <xdr:cNvPr id="286525" name="Check Box 5949" hidden="1">
                <a:extLst>
                  <a:ext uri="{63B3BB69-23CF-44E3-9099-C40C66FF867C}">
                    <a14:compatExt spid="_x0000_s286525"/>
                  </a:ext>
                  <a:ext uri="{FF2B5EF4-FFF2-40B4-BE49-F238E27FC236}">
                    <a16:creationId xmlns:a16="http://schemas.microsoft.com/office/drawing/2014/main" id="{00000000-0008-0000-0300-00003D5F0400}"/>
                  </a:ext>
                </a:extLst>
              </xdr:cNvPr>
              <xdr:cNvSpPr/>
            </xdr:nvSpPr>
            <xdr:spPr bwMode="auto">
              <a:xfrm>
                <a:off x="7452213" y="56832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6" name="Check Box 5950" hidden="1">
                <a:extLst>
                  <a:ext uri="{63B3BB69-23CF-44E3-9099-C40C66FF867C}">
                    <a14:compatExt spid="_x0000_s286526"/>
                  </a:ext>
                  <a:ext uri="{FF2B5EF4-FFF2-40B4-BE49-F238E27FC236}">
                    <a16:creationId xmlns:a16="http://schemas.microsoft.com/office/drawing/2014/main" id="{00000000-0008-0000-0300-00003E5F0400}"/>
                  </a:ext>
                </a:extLst>
              </xdr:cNvPr>
              <xdr:cNvSpPr/>
            </xdr:nvSpPr>
            <xdr:spPr bwMode="auto">
              <a:xfrm>
                <a:off x="7578559" y="5683250"/>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7" name="Check Box 5951" hidden="1">
                <a:extLst>
                  <a:ext uri="{63B3BB69-23CF-44E3-9099-C40C66FF867C}">
                    <a14:compatExt spid="_x0000_s286527"/>
                  </a:ext>
                  <a:ext uri="{FF2B5EF4-FFF2-40B4-BE49-F238E27FC236}">
                    <a16:creationId xmlns:a16="http://schemas.microsoft.com/office/drawing/2014/main" id="{00000000-0008-0000-0300-00003F5F0400}"/>
                  </a:ext>
                </a:extLst>
              </xdr:cNvPr>
              <xdr:cNvSpPr/>
            </xdr:nvSpPr>
            <xdr:spPr bwMode="auto">
              <a:xfrm>
                <a:off x="7484452" y="5683250"/>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28" name="Check Box 5952" hidden="1">
                <a:extLst>
                  <a:ext uri="{63B3BB69-23CF-44E3-9099-C40C66FF867C}">
                    <a14:compatExt spid="_x0000_s286528"/>
                  </a:ext>
                  <a:ext uri="{FF2B5EF4-FFF2-40B4-BE49-F238E27FC236}">
                    <a16:creationId xmlns:a16="http://schemas.microsoft.com/office/drawing/2014/main" id="{00000000-0008-0000-0300-0000405F0400}"/>
                  </a:ext>
                </a:extLst>
              </xdr:cNvPr>
              <xdr:cNvSpPr/>
            </xdr:nvSpPr>
            <xdr:spPr bwMode="auto">
              <a:xfrm>
                <a:off x="567" y="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699</xdr:row>
          <xdr:rowOff>0</xdr:rowOff>
        </xdr:from>
        <xdr:to>
          <xdr:col>4</xdr:col>
          <xdr:colOff>861060</xdr:colOff>
          <xdr:row>700</xdr:row>
          <xdr:rowOff>381000</xdr:rowOff>
        </xdr:to>
        <xdr:sp macro="" textlink="">
          <xdr:nvSpPr>
            <xdr:cNvPr id="286529" name="Check Box 5953" hidden="1">
              <a:extLst>
                <a:ext uri="{63B3BB69-23CF-44E3-9099-C40C66FF867C}">
                  <a14:compatExt spid="_x0000_s286529"/>
                </a:ext>
                <a:ext uri="{FF2B5EF4-FFF2-40B4-BE49-F238E27FC236}">
                  <a16:creationId xmlns:a16="http://schemas.microsoft.com/office/drawing/2014/main" id="{00000000-0008-0000-0300-000041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1051560</xdr:colOff>
          <xdr:row>699</xdr:row>
          <xdr:rowOff>0</xdr:rowOff>
        </xdr:from>
        <xdr:to>
          <xdr:col>5</xdr:col>
          <xdr:colOff>1013460</xdr:colOff>
          <xdr:row>700</xdr:row>
          <xdr:rowOff>381000</xdr:rowOff>
        </xdr:to>
        <xdr:sp macro="" textlink="">
          <xdr:nvSpPr>
            <xdr:cNvPr id="286530" name="Check Box 5954" hidden="1">
              <a:extLst>
                <a:ext uri="{63B3BB69-23CF-44E3-9099-C40C66FF867C}">
                  <a14:compatExt spid="_x0000_s286530"/>
                </a:ext>
                <a:ext uri="{FF2B5EF4-FFF2-40B4-BE49-F238E27FC236}">
                  <a16:creationId xmlns:a16="http://schemas.microsoft.com/office/drawing/2014/main" id="{00000000-0008-0000-0300-000042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6</xdr:col>
          <xdr:colOff>861060</xdr:colOff>
          <xdr:row>700</xdr:row>
          <xdr:rowOff>381000</xdr:rowOff>
        </xdr:to>
        <xdr:sp macro="" textlink="">
          <xdr:nvSpPr>
            <xdr:cNvPr id="286531" name="Check Box 5955" hidden="1">
              <a:extLst>
                <a:ext uri="{63B3BB69-23CF-44E3-9099-C40C66FF867C}">
                  <a14:compatExt spid="_x0000_s286531"/>
                </a:ext>
                <a:ext uri="{FF2B5EF4-FFF2-40B4-BE49-F238E27FC236}">
                  <a16:creationId xmlns:a16="http://schemas.microsoft.com/office/drawing/2014/main" id="{00000000-0008-0000-0300-000043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60960</xdr:colOff>
          <xdr:row>699</xdr:row>
          <xdr:rowOff>0</xdr:rowOff>
        </xdr:from>
        <xdr:to>
          <xdr:col>8</xdr:col>
          <xdr:colOff>190500</xdr:colOff>
          <xdr:row>700</xdr:row>
          <xdr:rowOff>381000</xdr:rowOff>
        </xdr:to>
        <xdr:sp macro="" textlink="">
          <xdr:nvSpPr>
            <xdr:cNvPr id="286532" name="Check Box 5956" hidden="1">
              <a:extLst>
                <a:ext uri="{63B3BB69-23CF-44E3-9099-C40C66FF867C}">
                  <a14:compatExt spid="_x0000_s286532"/>
                </a:ext>
                <a:ext uri="{FF2B5EF4-FFF2-40B4-BE49-F238E27FC236}">
                  <a16:creationId xmlns:a16="http://schemas.microsoft.com/office/drawing/2014/main" id="{00000000-0008-0000-0300-000044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700</xdr:row>
          <xdr:rowOff>495300</xdr:rowOff>
        </xdr:from>
        <xdr:to>
          <xdr:col>4</xdr:col>
          <xdr:colOff>861060</xdr:colOff>
          <xdr:row>700</xdr:row>
          <xdr:rowOff>876300</xdr:rowOff>
        </xdr:to>
        <xdr:sp macro="" textlink="">
          <xdr:nvSpPr>
            <xdr:cNvPr id="286533" name="Check Box 5957" hidden="1">
              <a:extLst>
                <a:ext uri="{63B3BB69-23CF-44E3-9099-C40C66FF867C}">
                  <a14:compatExt spid="_x0000_s286533"/>
                </a:ext>
                <a:ext uri="{FF2B5EF4-FFF2-40B4-BE49-F238E27FC236}">
                  <a16:creationId xmlns:a16="http://schemas.microsoft.com/office/drawing/2014/main" id="{00000000-0008-0000-0300-000045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495300</xdr:rowOff>
        </xdr:from>
        <xdr:to>
          <xdr:col>6</xdr:col>
          <xdr:colOff>861060</xdr:colOff>
          <xdr:row>700</xdr:row>
          <xdr:rowOff>876300</xdr:rowOff>
        </xdr:to>
        <xdr:sp macro="" textlink="">
          <xdr:nvSpPr>
            <xdr:cNvPr id="286534" name="Check Box 5958" hidden="1">
              <a:extLst>
                <a:ext uri="{63B3BB69-23CF-44E3-9099-C40C66FF867C}">
                  <a14:compatExt spid="_x0000_s286534"/>
                </a:ext>
                <a:ext uri="{FF2B5EF4-FFF2-40B4-BE49-F238E27FC236}">
                  <a16:creationId xmlns:a16="http://schemas.microsoft.com/office/drawing/2014/main" id="{00000000-0008-0000-0300-000046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62" name="Group 1140">
          <a:extLst>
            <a:ext uri="{FF2B5EF4-FFF2-40B4-BE49-F238E27FC236}">
              <a16:creationId xmlns:a16="http://schemas.microsoft.com/office/drawing/2014/main" id="{00000000-0008-0000-0400-000052060400}"/>
            </a:ext>
          </a:extLst>
        </xdr:cNvPr>
        <xdr:cNvGrpSpPr>
          <a:grpSpLocks/>
        </xdr:cNvGrpSpPr>
      </xdr:nvGrpSpPr>
      <xdr:grpSpPr bwMode="auto">
        <a:xfrm>
          <a:off x="11607229" y="38100"/>
          <a:ext cx="1732159" cy="1081462"/>
          <a:chOff x="1025" y="4"/>
          <a:chExt cx="154" cy="84"/>
        </a:xfrm>
      </xdr:grpSpPr>
      <xdr:sp macro="" textlink="">
        <xdr:nvSpPr>
          <xdr:cNvPr id="263763"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53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4984" name="Group 1147">
          <a:extLst>
            <a:ext uri="{FF2B5EF4-FFF2-40B4-BE49-F238E27FC236}">
              <a16:creationId xmlns:a16="http://schemas.microsoft.com/office/drawing/2014/main" id="{00000000-0008-0000-0500-0000180B0400}"/>
            </a:ext>
          </a:extLst>
        </xdr:cNvPr>
        <xdr:cNvGrpSpPr>
          <a:grpSpLocks/>
        </xdr:cNvGrpSpPr>
      </xdr:nvGrpSpPr>
      <xdr:grpSpPr bwMode="auto">
        <a:xfrm>
          <a:off x="7815543" y="57150"/>
          <a:ext cx="1150283" cy="709332"/>
          <a:chOff x="768" y="6"/>
          <a:chExt cx="117" cy="75"/>
        </a:xfrm>
      </xdr:grpSpPr>
      <xdr:sp macro="" textlink="">
        <xdr:nvSpPr>
          <xdr:cNvPr id="26498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1A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1371694</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716280</xdr:colOff>
          <xdr:row>21</xdr:row>
          <xdr:rowOff>944880</xdr:rowOff>
        </xdr:from>
        <xdr:to>
          <xdr:col>4</xdr:col>
          <xdr:colOff>1150620</xdr:colOff>
          <xdr:row>22</xdr:row>
          <xdr:rowOff>251460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08" name="Group 1">
          <a:hlinkClick xmlns:r="http://schemas.openxmlformats.org/officeDocument/2006/relationships" r:id="rId1" tooltip="Click for Next Attachment"/>
          <a:extLst>
            <a:ext uri="{FF2B5EF4-FFF2-40B4-BE49-F238E27FC236}">
              <a16:creationId xmlns:a16="http://schemas.microsoft.com/office/drawing/2014/main" id="{00000000-0008-0000-0600-0000180F0400}"/>
            </a:ext>
          </a:extLst>
        </xdr:cNvPr>
        <xdr:cNvGrpSpPr>
          <a:grpSpLocks/>
        </xdr:cNvGrpSpPr>
      </xdr:nvGrpSpPr>
      <xdr:grpSpPr bwMode="auto">
        <a:xfrm>
          <a:off x="7745506" y="47625"/>
          <a:ext cx="1151404" cy="680757"/>
          <a:chOff x="738" y="5"/>
          <a:chExt cx="116" cy="73"/>
        </a:xfrm>
      </xdr:grpSpPr>
      <xdr:sp macro="" textlink="">
        <xdr:nvSpPr>
          <xdr:cNvPr id="266010" name="AutoShape 2">
            <a:extLst>
              <a:ext uri="{FF2B5EF4-FFF2-40B4-BE49-F238E27FC236}">
                <a16:creationId xmlns:a16="http://schemas.microsoft.com/office/drawing/2014/main" id="{00000000-0008-0000-0600-00001A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381000</xdr:colOff>
          <xdr:row>21</xdr:row>
          <xdr:rowOff>83820</xdr:rowOff>
        </xdr:from>
        <xdr:to>
          <xdr:col>4</xdr:col>
          <xdr:colOff>838200</xdr:colOff>
          <xdr:row>28</xdr:row>
          <xdr:rowOff>76200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32" name="Group 1">
          <a:hlinkClick xmlns:r="http://schemas.openxmlformats.org/officeDocument/2006/relationships" r:id="rId1" tooltip="Click for Next Attachment"/>
          <a:extLst>
            <a:ext uri="{FF2B5EF4-FFF2-40B4-BE49-F238E27FC236}">
              <a16:creationId xmlns:a16="http://schemas.microsoft.com/office/drawing/2014/main" id="{00000000-0008-0000-0700-000018130400}"/>
            </a:ext>
          </a:extLst>
        </xdr:cNvPr>
        <xdr:cNvGrpSpPr>
          <a:grpSpLocks/>
        </xdr:cNvGrpSpPr>
      </xdr:nvGrpSpPr>
      <xdr:grpSpPr bwMode="auto">
        <a:xfrm>
          <a:off x="7598229" y="47625"/>
          <a:ext cx="1144360" cy="687161"/>
          <a:chOff x="738" y="5"/>
          <a:chExt cx="116" cy="73"/>
        </a:xfrm>
      </xdr:grpSpPr>
      <xdr:sp macro="" textlink="">
        <xdr:nvSpPr>
          <xdr:cNvPr id="267034" name="AutoShape 2">
            <a:extLst>
              <a:ext uri="{FF2B5EF4-FFF2-40B4-BE49-F238E27FC236}">
                <a16:creationId xmlns:a16="http://schemas.microsoft.com/office/drawing/2014/main" id="{00000000-0008-0000-0700-00001A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7610475"/>
          <a:ext cx="209346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56" name="Group 1248">
          <a:extLst>
            <a:ext uri="{FF2B5EF4-FFF2-40B4-BE49-F238E27FC236}">
              <a16:creationId xmlns:a16="http://schemas.microsoft.com/office/drawing/2014/main" id="{00000000-0008-0000-0800-000018170400}"/>
            </a:ext>
          </a:extLst>
        </xdr:cNvPr>
        <xdr:cNvGrpSpPr>
          <a:grpSpLocks/>
        </xdr:cNvGrpSpPr>
      </xdr:nvGrpSpPr>
      <xdr:grpSpPr bwMode="auto">
        <a:xfrm>
          <a:off x="7523018" y="47625"/>
          <a:ext cx="1204480" cy="711777"/>
          <a:chOff x="731" y="5"/>
          <a:chExt cx="125" cy="76"/>
        </a:xfrm>
      </xdr:grpSpPr>
      <xdr:sp macro="" textlink="">
        <xdr:nvSpPr>
          <xdr:cNvPr id="268058" name="AutoShape 2">
            <a:hlinkClick xmlns:r="http://schemas.openxmlformats.org/officeDocument/2006/relationships" r:id="rId1"/>
            <a:extLst>
              <a:ext uri="{FF2B5EF4-FFF2-40B4-BE49-F238E27FC236}">
                <a16:creationId xmlns:a16="http://schemas.microsoft.com/office/drawing/2014/main" id="{00000000-0008-0000-0800-00001A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2253368</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83820</xdr:rowOff>
        </xdr:from>
        <xdr:to>
          <xdr:col>4</xdr:col>
          <xdr:colOff>2499360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mondal\01_1st_Envelope%20(Bid%20Form%20and%20Attachments)-SS02%20Kama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KKamat\CS\Projects\Self\SS_51%20&amp;%2052\Bidding%20Document\SS51\Vol-III\01_%20First%20Envelope%20(Bid%20Form%20and%20Attachments_SS51(G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vais\Desktop\01_First%20Envelope%20Bid%20Form%20and%20Attachments_SS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RAM%20LAL%20Latiyal\RUNNING%20PROJECTS\Substation%20Package%20SS-32\PRE%20BID\Amendment-05\Amendment-05_SS-32\01-First%20Envelope%20(Bid%20Form%20and%20Attachments)_SS-32_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1</v>
          </cell>
        </row>
        <row r="8">
          <cell r="F8">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row r="15">
          <cell r="D15">
            <v>0</v>
          </cell>
        </row>
      </sheetData>
      <sheetData sheetId="3" refreshError="1">
        <row r="1">
          <cell r="AT1">
            <v>0</v>
          </cell>
        </row>
        <row r="7">
          <cell r="E7" t="str">
            <v>To: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First Envelope"/>
      <sheetName val="N to W"/>
      <sheetName val="Sheet1"/>
      <sheetName val="Attach-3 (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First Envelope"/>
      <sheetName val="N-W (Cr.)"/>
      <sheetName val="Sheet1"/>
      <sheetName val="N-W (Cr.) (2)"/>
    </sheetNames>
    <sheetDataSet>
      <sheetData sheetId="0" refreshError="1"/>
      <sheetData sheetId="1" refreshError="1"/>
      <sheetData sheetId="2" refreshError="1">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drawing" Target="../drawings/drawing1.xml"/><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43.bin"/><Relationship Id="rId3" Type="http://schemas.openxmlformats.org/officeDocument/2006/relationships/printerSettings" Target="../printerSettings/printerSettings338.bin"/><Relationship Id="rId7" Type="http://schemas.openxmlformats.org/officeDocument/2006/relationships/printerSettings" Target="../printerSettings/printerSettings342.bin"/><Relationship Id="rId12" Type="http://schemas.openxmlformats.org/officeDocument/2006/relationships/drawing" Target="../drawings/drawing10.xml"/><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5" Type="http://schemas.openxmlformats.org/officeDocument/2006/relationships/printerSettings" Target="../printerSettings/printerSettings340.bin"/><Relationship Id="rId10" Type="http://schemas.openxmlformats.org/officeDocument/2006/relationships/printerSettings" Target="../printerSettings/printerSettings345.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54.bin"/><Relationship Id="rId3" Type="http://schemas.openxmlformats.org/officeDocument/2006/relationships/printerSettings" Target="../printerSettings/printerSettings349.bin"/><Relationship Id="rId7" Type="http://schemas.openxmlformats.org/officeDocument/2006/relationships/printerSettings" Target="../printerSettings/printerSettings353.bin"/><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0" Type="http://schemas.openxmlformats.org/officeDocument/2006/relationships/printerSettings" Target="../printerSettings/printerSettings356.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26" Type="http://schemas.openxmlformats.org/officeDocument/2006/relationships/printerSettings" Target="../printerSettings/printerSettings383.bin"/><Relationship Id="rId39" Type="http://schemas.openxmlformats.org/officeDocument/2006/relationships/printerSettings" Target="../printerSettings/printerSettings396.bin"/><Relationship Id="rId21" Type="http://schemas.openxmlformats.org/officeDocument/2006/relationships/printerSettings" Target="../printerSettings/printerSettings378.bin"/><Relationship Id="rId34" Type="http://schemas.openxmlformats.org/officeDocument/2006/relationships/printerSettings" Target="../printerSettings/printerSettings391.bin"/><Relationship Id="rId42" Type="http://schemas.openxmlformats.org/officeDocument/2006/relationships/drawing" Target="../drawings/drawing11.xml"/><Relationship Id="rId7" Type="http://schemas.openxmlformats.org/officeDocument/2006/relationships/printerSettings" Target="../printerSettings/printerSettings364.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29" Type="http://schemas.openxmlformats.org/officeDocument/2006/relationships/printerSettings" Target="../printerSettings/printerSettings386.bin"/><Relationship Id="rId41" Type="http://schemas.openxmlformats.org/officeDocument/2006/relationships/printerSettings" Target="../printerSettings/printerSettings398.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printerSettings" Target="../printerSettings/printerSettings381.bin"/><Relationship Id="rId32" Type="http://schemas.openxmlformats.org/officeDocument/2006/relationships/printerSettings" Target="../printerSettings/printerSettings389.bin"/><Relationship Id="rId37" Type="http://schemas.openxmlformats.org/officeDocument/2006/relationships/printerSettings" Target="../printerSettings/printerSettings394.bin"/><Relationship Id="rId40" Type="http://schemas.openxmlformats.org/officeDocument/2006/relationships/printerSettings" Target="../printerSettings/printerSettings397.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printerSettings" Target="../printerSettings/printerSettings380.bin"/><Relationship Id="rId28" Type="http://schemas.openxmlformats.org/officeDocument/2006/relationships/printerSettings" Target="../printerSettings/printerSettings385.bin"/><Relationship Id="rId36" Type="http://schemas.openxmlformats.org/officeDocument/2006/relationships/printerSettings" Target="../printerSettings/printerSettings393.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31" Type="http://schemas.openxmlformats.org/officeDocument/2006/relationships/printerSettings" Target="../printerSettings/printerSettings388.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printerSettings" Target="../printerSettings/printerSettings379.bin"/><Relationship Id="rId27" Type="http://schemas.openxmlformats.org/officeDocument/2006/relationships/printerSettings" Target="../printerSettings/printerSettings384.bin"/><Relationship Id="rId30" Type="http://schemas.openxmlformats.org/officeDocument/2006/relationships/printerSettings" Target="../printerSettings/printerSettings387.bin"/><Relationship Id="rId35" Type="http://schemas.openxmlformats.org/officeDocument/2006/relationships/printerSettings" Target="../printerSettings/printerSettings392.bin"/><Relationship Id="rId8" Type="http://schemas.openxmlformats.org/officeDocument/2006/relationships/printerSettings" Target="../printerSettings/printerSettings365.bin"/><Relationship Id="rId3" Type="http://schemas.openxmlformats.org/officeDocument/2006/relationships/printerSettings" Target="../printerSettings/printerSettings360.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5" Type="http://schemas.openxmlformats.org/officeDocument/2006/relationships/printerSettings" Target="../printerSettings/printerSettings382.bin"/><Relationship Id="rId33" Type="http://schemas.openxmlformats.org/officeDocument/2006/relationships/printerSettings" Target="../printerSettings/printerSettings390.bin"/><Relationship Id="rId38" Type="http://schemas.openxmlformats.org/officeDocument/2006/relationships/printerSettings" Target="../printerSettings/printerSettings395.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11.bin"/><Relationship Id="rId18" Type="http://schemas.openxmlformats.org/officeDocument/2006/relationships/printerSettings" Target="../printerSettings/printerSettings416.bin"/><Relationship Id="rId26" Type="http://schemas.openxmlformats.org/officeDocument/2006/relationships/printerSettings" Target="../printerSettings/printerSettings424.bin"/><Relationship Id="rId39" Type="http://schemas.openxmlformats.org/officeDocument/2006/relationships/printerSettings" Target="../printerSettings/printerSettings437.bin"/><Relationship Id="rId21" Type="http://schemas.openxmlformats.org/officeDocument/2006/relationships/printerSettings" Target="../printerSettings/printerSettings419.bin"/><Relationship Id="rId34" Type="http://schemas.openxmlformats.org/officeDocument/2006/relationships/printerSettings" Target="../printerSettings/printerSettings432.bin"/><Relationship Id="rId42" Type="http://schemas.openxmlformats.org/officeDocument/2006/relationships/drawing" Target="../drawings/drawing12.xml"/><Relationship Id="rId7" Type="http://schemas.openxmlformats.org/officeDocument/2006/relationships/printerSettings" Target="../printerSettings/printerSettings405.bin"/><Relationship Id="rId2" Type="http://schemas.openxmlformats.org/officeDocument/2006/relationships/printerSettings" Target="../printerSettings/printerSettings400.bin"/><Relationship Id="rId16" Type="http://schemas.openxmlformats.org/officeDocument/2006/relationships/printerSettings" Target="../printerSettings/printerSettings414.bin"/><Relationship Id="rId20" Type="http://schemas.openxmlformats.org/officeDocument/2006/relationships/printerSettings" Target="../printerSettings/printerSettings418.bin"/><Relationship Id="rId29" Type="http://schemas.openxmlformats.org/officeDocument/2006/relationships/printerSettings" Target="../printerSettings/printerSettings427.bin"/><Relationship Id="rId41" Type="http://schemas.openxmlformats.org/officeDocument/2006/relationships/printerSettings" Target="../printerSettings/printerSettings439.bin"/><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24" Type="http://schemas.openxmlformats.org/officeDocument/2006/relationships/printerSettings" Target="../printerSettings/printerSettings422.bin"/><Relationship Id="rId32" Type="http://schemas.openxmlformats.org/officeDocument/2006/relationships/printerSettings" Target="../printerSettings/printerSettings430.bin"/><Relationship Id="rId37" Type="http://schemas.openxmlformats.org/officeDocument/2006/relationships/printerSettings" Target="../printerSettings/printerSettings435.bin"/><Relationship Id="rId40" Type="http://schemas.openxmlformats.org/officeDocument/2006/relationships/printerSettings" Target="../printerSettings/printerSettings438.bin"/><Relationship Id="rId5" Type="http://schemas.openxmlformats.org/officeDocument/2006/relationships/printerSettings" Target="../printerSettings/printerSettings403.bin"/><Relationship Id="rId15" Type="http://schemas.openxmlformats.org/officeDocument/2006/relationships/printerSettings" Target="../printerSettings/printerSettings413.bin"/><Relationship Id="rId23" Type="http://schemas.openxmlformats.org/officeDocument/2006/relationships/printerSettings" Target="../printerSettings/printerSettings421.bin"/><Relationship Id="rId28" Type="http://schemas.openxmlformats.org/officeDocument/2006/relationships/printerSettings" Target="../printerSettings/printerSettings426.bin"/><Relationship Id="rId36" Type="http://schemas.openxmlformats.org/officeDocument/2006/relationships/printerSettings" Target="../printerSettings/printerSettings434.bin"/><Relationship Id="rId10" Type="http://schemas.openxmlformats.org/officeDocument/2006/relationships/printerSettings" Target="../printerSettings/printerSettings408.bin"/><Relationship Id="rId19" Type="http://schemas.openxmlformats.org/officeDocument/2006/relationships/printerSettings" Target="../printerSettings/printerSettings417.bin"/><Relationship Id="rId31" Type="http://schemas.openxmlformats.org/officeDocument/2006/relationships/printerSettings" Target="../printerSettings/printerSettings429.bin"/><Relationship Id="rId44" Type="http://schemas.openxmlformats.org/officeDocument/2006/relationships/ctrlProp" Target="../ctrlProps/ctrlProp56.xml"/><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 Id="rId22" Type="http://schemas.openxmlformats.org/officeDocument/2006/relationships/printerSettings" Target="../printerSettings/printerSettings420.bin"/><Relationship Id="rId27" Type="http://schemas.openxmlformats.org/officeDocument/2006/relationships/printerSettings" Target="../printerSettings/printerSettings425.bin"/><Relationship Id="rId30" Type="http://schemas.openxmlformats.org/officeDocument/2006/relationships/printerSettings" Target="../printerSettings/printerSettings428.bin"/><Relationship Id="rId35" Type="http://schemas.openxmlformats.org/officeDocument/2006/relationships/printerSettings" Target="../printerSettings/printerSettings433.bin"/><Relationship Id="rId43" Type="http://schemas.openxmlformats.org/officeDocument/2006/relationships/vmlDrawing" Target="../drawings/vmlDrawing6.vml"/><Relationship Id="rId8" Type="http://schemas.openxmlformats.org/officeDocument/2006/relationships/printerSettings" Target="../printerSettings/printerSettings406.bin"/><Relationship Id="rId3" Type="http://schemas.openxmlformats.org/officeDocument/2006/relationships/printerSettings" Target="../printerSettings/printerSettings401.bin"/><Relationship Id="rId12" Type="http://schemas.openxmlformats.org/officeDocument/2006/relationships/printerSettings" Target="../printerSettings/printerSettings410.bin"/><Relationship Id="rId17" Type="http://schemas.openxmlformats.org/officeDocument/2006/relationships/printerSettings" Target="../printerSettings/printerSettings415.bin"/><Relationship Id="rId25" Type="http://schemas.openxmlformats.org/officeDocument/2006/relationships/printerSettings" Target="../printerSettings/printerSettings423.bin"/><Relationship Id="rId33" Type="http://schemas.openxmlformats.org/officeDocument/2006/relationships/printerSettings" Target="../printerSettings/printerSettings431.bin"/><Relationship Id="rId38" Type="http://schemas.openxmlformats.org/officeDocument/2006/relationships/printerSettings" Target="../printerSettings/printerSettings43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3.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drawing" Target="../drawings/drawing14.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0" Type="http://schemas.openxmlformats.org/officeDocument/2006/relationships/printerSettings" Target="../printerSettings/printerSettings484.bin"/><Relationship Id="rId29" Type="http://schemas.openxmlformats.org/officeDocument/2006/relationships/printerSettings" Target="../printerSettings/printerSettings493.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26" Type="http://schemas.openxmlformats.org/officeDocument/2006/relationships/printerSettings" Target="../printerSettings/printerSettings531.bin"/><Relationship Id="rId39" Type="http://schemas.openxmlformats.org/officeDocument/2006/relationships/drawing" Target="../drawings/drawing15.xml"/><Relationship Id="rId21" Type="http://schemas.openxmlformats.org/officeDocument/2006/relationships/printerSettings" Target="../printerSettings/printerSettings526.bin"/><Relationship Id="rId34" Type="http://schemas.openxmlformats.org/officeDocument/2006/relationships/printerSettings" Target="../printerSettings/printerSettings539.bin"/><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5" Type="http://schemas.openxmlformats.org/officeDocument/2006/relationships/printerSettings" Target="../printerSettings/printerSettings530.bin"/><Relationship Id="rId33" Type="http://schemas.openxmlformats.org/officeDocument/2006/relationships/printerSettings" Target="../printerSettings/printerSettings538.bin"/><Relationship Id="rId38" Type="http://schemas.openxmlformats.org/officeDocument/2006/relationships/printerSettings" Target="../printerSettings/printerSettings543.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29" Type="http://schemas.openxmlformats.org/officeDocument/2006/relationships/printerSettings" Target="../printerSettings/printerSettings534.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24" Type="http://schemas.openxmlformats.org/officeDocument/2006/relationships/printerSettings" Target="../printerSettings/printerSettings529.bin"/><Relationship Id="rId32" Type="http://schemas.openxmlformats.org/officeDocument/2006/relationships/printerSettings" Target="../printerSettings/printerSettings537.bin"/><Relationship Id="rId37" Type="http://schemas.openxmlformats.org/officeDocument/2006/relationships/printerSettings" Target="../printerSettings/printerSettings542.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printerSettings" Target="../printerSettings/printerSettings528.bin"/><Relationship Id="rId28" Type="http://schemas.openxmlformats.org/officeDocument/2006/relationships/printerSettings" Target="../printerSettings/printerSettings533.bin"/><Relationship Id="rId36" Type="http://schemas.openxmlformats.org/officeDocument/2006/relationships/printerSettings" Target="../printerSettings/printerSettings541.bin"/><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31" Type="http://schemas.openxmlformats.org/officeDocument/2006/relationships/printerSettings" Target="../printerSettings/printerSettings536.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7.bin"/><Relationship Id="rId27" Type="http://schemas.openxmlformats.org/officeDocument/2006/relationships/printerSettings" Target="../printerSettings/printerSettings532.bin"/><Relationship Id="rId30" Type="http://schemas.openxmlformats.org/officeDocument/2006/relationships/printerSettings" Target="../printerSettings/printerSettings535.bin"/><Relationship Id="rId35" Type="http://schemas.openxmlformats.org/officeDocument/2006/relationships/printerSettings" Target="../printerSettings/printerSettings540.bin"/><Relationship Id="rId8" Type="http://schemas.openxmlformats.org/officeDocument/2006/relationships/printerSettings" Target="../printerSettings/printerSettings513.bin"/><Relationship Id="rId3" Type="http://schemas.openxmlformats.org/officeDocument/2006/relationships/printerSettings" Target="../printerSettings/printerSettings50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26" Type="http://schemas.openxmlformats.org/officeDocument/2006/relationships/printerSettings" Target="../printerSettings/printerSettings569.bin"/><Relationship Id="rId39" Type="http://schemas.openxmlformats.org/officeDocument/2006/relationships/drawing" Target="../drawings/drawing16.xml"/><Relationship Id="rId21" Type="http://schemas.openxmlformats.org/officeDocument/2006/relationships/printerSettings" Target="../printerSettings/printerSettings564.bin"/><Relationship Id="rId34" Type="http://schemas.openxmlformats.org/officeDocument/2006/relationships/printerSettings" Target="../printerSettings/printerSettings577.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33" Type="http://schemas.openxmlformats.org/officeDocument/2006/relationships/printerSettings" Target="../printerSettings/printerSettings576.bin"/><Relationship Id="rId38" Type="http://schemas.openxmlformats.org/officeDocument/2006/relationships/printerSettings" Target="../printerSettings/printerSettings581.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29" Type="http://schemas.openxmlformats.org/officeDocument/2006/relationships/printerSettings" Target="../printerSettings/printerSettings572.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32" Type="http://schemas.openxmlformats.org/officeDocument/2006/relationships/printerSettings" Target="../printerSettings/printerSettings575.bin"/><Relationship Id="rId37" Type="http://schemas.openxmlformats.org/officeDocument/2006/relationships/printerSettings" Target="../printerSettings/printerSettings580.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28" Type="http://schemas.openxmlformats.org/officeDocument/2006/relationships/printerSettings" Target="../printerSettings/printerSettings571.bin"/><Relationship Id="rId36" Type="http://schemas.openxmlformats.org/officeDocument/2006/relationships/printerSettings" Target="../printerSettings/printerSettings579.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31" Type="http://schemas.openxmlformats.org/officeDocument/2006/relationships/printerSettings" Target="../printerSettings/printerSettings574.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 Id="rId27" Type="http://schemas.openxmlformats.org/officeDocument/2006/relationships/printerSettings" Target="../printerSettings/printerSettings570.bin"/><Relationship Id="rId30" Type="http://schemas.openxmlformats.org/officeDocument/2006/relationships/printerSettings" Target="../printerSettings/printerSettings573.bin"/><Relationship Id="rId35" Type="http://schemas.openxmlformats.org/officeDocument/2006/relationships/printerSettings" Target="../printerSettings/printerSettings578.bin"/><Relationship Id="rId8" Type="http://schemas.openxmlformats.org/officeDocument/2006/relationships/printerSettings" Target="../printerSettings/printerSettings551.bin"/><Relationship Id="rId3" Type="http://schemas.openxmlformats.org/officeDocument/2006/relationships/printerSettings" Target="../printerSettings/printerSettings54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89.bin"/><Relationship Id="rId13" Type="http://schemas.openxmlformats.org/officeDocument/2006/relationships/vmlDrawing" Target="../drawings/vmlDrawing7.vml"/><Relationship Id="rId3" Type="http://schemas.openxmlformats.org/officeDocument/2006/relationships/printerSettings" Target="../printerSettings/printerSettings584.bin"/><Relationship Id="rId7" Type="http://schemas.openxmlformats.org/officeDocument/2006/relationships/printerSettings" Target="../printerSettings/printerSettings588.bin"/><Relationship Id="rId12" Type="http://schemas.openxmlformats.org/officeDocument/2006/relationships/drawing" Target="../drawings/drawing17.xml"/><Relationship Id="rId2" Type="http://schemas.openxmlformats.org/officeDocument/2006/relationships/printerSettings" Target="../printerSettings/printerSettings583.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1" Type="http://schemas.openxmlformats.org/officeDocument/2006/relationships/printerSettings" Target="../printerSettings/printerSettings592.bin"/><Relationship Id="rId5" Type="http://schemas.openxmlformats.org/officeDocument/2006/relationships/printerSettings" Target="../printerSettings/printerSettings586.bin"/><Relationship Id="rId15" Type="http://schemas.openxmlformats.org/officeDocument/2006/relationships/ctrlProp" Target="../ctrlProps/ctrlProp58.xml"/><Relationship Id="rId10" Type="http://schemas.openxmlformats.org/officeDocument/2006/relationships/printerSettings" Target="../printerSettings/printerSettings591.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9" Type="http://schemas.openxmlformats.org/officeDocument/2006/relationships/printerSettings" Target="../printerSettings/printerSettings631.bin"/><Relationship Id="rId21" Type="http://schemas.openxmlformats.org/officeDocument/2006/relationships/printerSettings" Target="../printerSettings/printerSettings613.bin"/><Relationship Id="rId34" Type="http://schemas.openxmlformats.org/officeDocument/2006/relationships/printerSettings" Target="../printerSettings/printerSettings626.bin"/><Relationship Id="rId42" Type="http://schemas.openxmlformats.org/officeDocument/2006/relationships/drawing" Target="../drawings/drawing18.xml"/><Relationship Id="rId7" Type="http://schemas.openxmlformats.org/officeDocument/2006/relationships/printerSettings" Target="../printerSettings/printerSettings599.bin"/><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41" Type="http://schemas.openxmlformats.org/officeDocument/2006/relationships/printerSettings" Target="../printerSettings/printerSettings633.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printerSettings" Target="../printerSettings/printerSettings624.bin"/><Relationship Id="rId37" Type="http://schemas.openxmlformats.org/officeDocument/2006/relationships/printerSettings" Target="../printerSettings/printerSettings629.bin"/><Relationship Id="rId40" Type="http://schemas.openxmlformats.org/officeDocument/2006/relationships/printerSettings" Target="../printerSettings/printerSettings632.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36" Type="http://schemas.openxmlformats.org/officeDocument/2006/relationships/printerSettings" Target="../printerSettings/printerSettings628.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35" Type="http://schemas.openxmlformats.org/officeDocument/2006/relationships/printerSettings" Target="../printerSettings/printerSettings627.bin"/><Relationship Id="rId8" Type="http://schemas.openxmlformats.org/officeDocument/2006/relationships/printerSettings" Target="../printerSettings/printerSettings600.bin"/><Relationship Id="rId3" Type="http://schemas.openxmlformats.org/officeDocument/2006/relationships/printerSettings" Target="../printerSettings/printerSettings595.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printerSettings" Target="../printerSettings/printerSettings625.bin"/><Relationship Id="rId38" Type="http://schemas.openxmlformats.org/officeDocument/2006/relationships/printerSettings" Target="../printerSettings/printerSettings63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image" Target="../media/image3.emf"/><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control" Target="../activeX/activeX1.xml"/><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vmlDrawing" Target="../drawings/vmlDrawing1.vml"/><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drawing" Target="../drawings/drawing2.xml"/><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26" Type="http://schemas.openxmlformats.org/officeDocument/2006/relationships/printerSettings" Target="../printerSettings/printerSettings659.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34" Type="http://schemas.openxmlformats.org/officeDocument/2006/relationships/printerSettings" Target="../printerSettings/printerSettings667.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5" Type="http://schemas.openxmlformats.org/officeDocument/2006/relationships/printerSettings" Target="../printerSettings/printerSettings658.bin"/><Relationship Id="rId33" Type="http://schemas.openxmlformats.org/officeDocument/2006/relationships/printerSettings" Target="../printerSettings/printerSettings666.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29" Type="http://schemas.openxmlformats.org/officeDocument/2006/relationships/printerSettings" Target="../printerSettings/printerSettings662.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24" Type="http://schemas.openxmlformats.org/officeDocument/2006/relationships/printerSettings" Target="../printerSettings/printerSettings657.bin"/><Relationship Id="rId32" Type="http://schemas.openxmlformats.org/officeDocument/2006/relationships/printerSettings" Target="../printerSettings/printerSettings665.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23" Type="http://schemas.openxmlformats.org/officeDocument/2006/relationships/printerSettings" Target="../printerSettings/printerSettings656.bin"/><Relationship Id="rId28" Type="http://schemas.openxmlformats.org/officeDocument/2006/relationships/printerSettings" Target="../printerSettings/printerSettings661.bin"/><Relationship Id="rId36" Type="http://schemas.openxmlformats.org/officeDocument/2006/relationships/drawing" Target="../drawings/drawing19.xml"/><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31" Type="http://schemas.openxmlformats.org/officeDocument/2006/relationships/printerSettings" Target="../printerSettings/printerSettings664.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printerSettings" Target="../printerSettings/printerSettings655.bin"/><Relationship Id="rId27" Type="http://schemas.openxmlformats.org/officeDocument/2006/relationships/printerSettings" Target="../printerSettings/printerSettings660.bin"/><Relationship Id="rId30" Type="http://schemas.openxmlformats.org/officeDocument/2006/relationships/printerSettings" Target="../printerSettings/printerSettings663.bin"/><Relationship Id="rId35" Type="http://schemas.openxmlformats.org/officeDocument/2006/relationships/printerSettings" Target="../printerSettings/printerSettings668.bin"/><Relationship Id="rId8" Type="http://schemas.openxmlformats.org/officeDocument/2006/relationships/printerSettings" Target="../printerSettings/printerSettings64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drawing" Target="../drawings/drawing20.xml"/><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34" Type="http://schemas.openxmlformats.org/officeDocument/2006/relationships/printerSettings" Target="../printerSettings/printerSettings727.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33" Type="http://schemas.openxmlformats.org/officeDocument/2006/relationships/printerSettings" Target="../printerSettings/printerSettings726.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32" Type="http://schemas.openxmlformats.org/officeDocument/2006/relationships/printerSettings" Target="../printerSettings/printerSettings725.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36" Type="http://schemas.openxmlformats.org/officeDocument/2006/relationships/drawing" Target="../drawings/drawing21.xml"/><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31" Type="http://schemas.openxmlformats.org/officeDocument/2006/relationships/printerSettings" Target="../printerSettings/printerSettings724.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 Id="rId35" Type="http://schemas.openxmlformats.org/officeDocument/2006/relationships/printerSettings" Target="../printerSettings/printerSettings728.bin"/><Relationship Id="rId8" Type="http://schemas.openxmlformats.org/officeDocument/2006/relationships/printerSettings" Target="../printerSettings/printerSettings70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21" Type="http://schemas.openxmlformats.org/officeDocument/2006/relationships/drawing" Target="../drawings/drawing22.xml"/><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20" Type="http://schemas.openxmlformats.org/officeDocument/2006/relationships/printerSettings" Target="../printerSettings/printerSettings748.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printerSettings" Target="../printerSettings/printerSettings747.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56.bin"/><Relationship Id="rId13" Type="http://schemas.openxmlformats.org/officeDocument/2006/relationships/printerSettings" Target="../printerSettings/printerSettings761.bin"/><Relationship Id="rId18" Type="http://schemas.openxmlformats.org/officeDocument/2006/relationships/printerSettings" Target="../printerSettings/printerSettings766.bin"/><Relationship Id="rId3" Type="http://schemas.openxmlformats.org/officeDocument/2006/relationships/printerSettings" Target="../printerSettings/printerSettings751.bin"/><Relationship Id="rId21" Type="http://schemas.openxmlformats.org/officeDocument/2006/relationships/printerSettings" Target="../printerSettings/printerSettings769.bin"/><Relationship Id="rId7" Type="http://schemas.openxmlformats.org/officeDocument/2006/relationships/printerSettings" Target="../printerSettings/printerSettings755.bin"/><Relationship Id="rId12" Type="http://schemas.openxmlformats.org/officeDocument/2006/relationships/printerSettings" Target="../printerSettings/printerSettings760.bin"/><Relationship Id="rId17" Type="http://schemas.openxmlformats.org/officeDocument/2006/relationships/printerSettings" Target="../printerSettings/printerSettings765.bin"/><Relationship Id="rId2" Type="http://schemas.openxmlformats.org/officeDocument/2006/relationships/printerSettings" Target="../printerSettings/printerSettings750.bin"/><Relationship Id="rId16" Type="http://schemas.openxmlformats.org/officeDocument/2006/relationships/printerSettings" Target="../printerSettings/printerSettings764.bin"/><Relationship Id="rId20" Type="http://schemas.openxmlformats.org/officeDocument/2006/relationships/printerSettings" Target="../printerSettings/printerSettings768.bin"/><Relationship Id="rId1" Type="http://schemas.openxmlformats.org/officeDocument/2006/relationships/printerSettings" Target="../printerSettings/printerSettings749.bin"/><Relationship Id="rId6" Type="http://schemas.openxmlformats.org/officeDocument/2006/relationships/printerSettings" Target="../printerSettings/printerSettings754.bin"/><Relationship Id="rId11" Type="http://schemas.openxmlformats.org/officeDocument/2006/relationships/printerSettings" Target="../printerSettings/printerSettings759.bin"/><Relationship Id="rId5" Type="http://schemas.openxmlformats.org/officeDocument/2006/relationships/printerSettings" Target="../printerSettings/printerSettings753.bin"/><Relationship Id="rId15" Type="http://schemas.openxmlformats.org/officeDocument/2006/relationships/printerSettings" Target="../printerSettings/printerSettings763.bin"/><Relationship Id="rId10" Type="http://schemas.openxmlformats.org/officeDocument/2006/relationships/printerSettings" Target="../printerSettings/printerSettings758.bin"/><Relationship Id="rId19" Type="http://schemas.openxmlformats.org/officeDocument/2006/relationships/printerSettings" Target="../printerSettings/printerSettings767.bin"/><Relationship Id="rId4" Type="http://schemas.openxmlformats.org/officeDocument/2006/relationships/printerSettings" Target="../printerSettings/printerSettings752.bin"/><Relationship Id="rId9" Type="http://schemas.openxmlformats.org/officeDocument/2006/relationships/printerSettings" Target="../printerSettings/printerSettings757.bin"/><Relationship Id="rId14" Type="http://schemas.openxmlformats.org/officeDocument/2006/relationships/printerSettings" Target="../printerSettings/printerSettings762.bin"/><Relationship Id="rId22"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782.bin"/><Relationship Id="rId18" Type="http://schemas.openxmlformats.org/officeDocument/2006/relationships/printerSettings" Target="../printerSettings/printerSettings787.bin"/><Relationship Id="rId26" Type="http://schemas.openxmlformats.org/officeDocument/2006/relationships/printerSettings" Target="../printerSettings/printerSettings795.bin"/><Relationship Id="rId21" Type="http://schemas.openxmlformats.org/officeDocument/2006/relationships/printerSettings" Target="../printerSettings/printerSettings790.bin"/><Relationship Id="rId34" Type="http://schemas.openxmlformats.org/officeDocument/2006/relationships/printerSettings" Target="../printerSettings/printerSettings803.bin"/><Relationship Id="rId7" Type="http://schemas.openxmlformats.org/officeDocument/2006/relationships/printerSettings" Target="../printerSettings/printerSettings776.bin"/><Relationship Id="rId12" Type="http://schemas.openxmlformats.org/officeDocument/2006/relationships/printerSettings" Target="../printerSettings/printerSettings781.bin"/><Relationship Id="rId17" Type="http://schemas.openxmlformats.org/officeDocument/2006/relationships/printerSettings" Target="../printerSettings/printerSettings786.bin"/><Relationship Id="rId25" Type="http://schemas.openxmlformats.org/officeDocument/2006/relationships/printerSettings" Target="../printerSettings/printerSettings794.bin"/><Relationship Id="rId33" Type="http://schemas.openxmlformats.org/officeDocument/2006/relationships/printerSettings" Target="../printerSettings/printerSettings802.bin"/><Relationship Id="rId38" Type="http://schemas.openxmlformats.org/officeDocument/2006/relationships/ctrlProp" Target="../ctrlProps/ctrlProp59.xml"/><Relationship Id="rId2" Type="http://schemas.openxmlformats.org/officeDocument/2006/relationships/printerSettings" Target="../printerSettings/printerSettings771.bin"/><Relationship Id="rId16" Type="http://schemas.openxmlformats.org/officeDocument/2006/relationships/printerSettings" Target="../printerSettings/printerSettings785.bin"/><Relationship Id="rId20" Type="http://schemas.openxmlformats.org/officeDocument/2006/relationships/printerSettings" Target="../printerSettings/printerSettings789.bin"/><Relationship Id="rId29" Type="http://schemas.openxmlformats.org/officeDocument/2006/relationships/printerSettings" Target="../printerSettings/printerSettings798.bin"/><Relationship Id="rId1" Type="http://schemas.openxmlformats.org/officeDocument/2006/relationships/printerSettings" Target="../printerSettings/printerSettings770.bin"/><Relationship Id="rId6" Type="http://schemas.openxmlformats.org/officeDocument/2006/relationships/printerSettings" Target="../printerSettings/printerSettings775.bin"/><Relationship Id="rId11" Type="http://schemas.openxmlformats.org/officeDocument/2006/relationships/printerSettings" Target="../printerSettings/printerSettings780.bin"/><Relationship Id="rId24" Type="http://schemas.openxmlformats.org/officeDocument/2006/relationships/printerSettings" Target="../printerSettings/printerSettings793.bin"/><Relationship Id="rId32" Type="http://schemas.openxmlformats.org/officeDocument/2006/relationships/printerSettings" Target="../printerSettings/printerSettings801.bin"/><Relationship Id="rId37" Type="http://schemas.openxmlformats.org/officeDocument/2006/relationships/vmlDrawing" Target="../drawings/vmlDrawing8.vml"/><Relationship Id="rId5" Type="http://schemas.openxmlformats.org/officeDocument/2006/relationships/printerSettings" Target="../printerSettings/printerSettings774.bin"/><Relationship Id="rId15" Type="http://schemas.openxmlformats.org/officeDocument/2006/relationships/printerSettings" Target="../printerSettings/printerSettings784.bin"/><Relationship Id="rId23" Type="http://schemas.openxmlformats.org/officeDocument/2006/relationships/printerSettings" Target="../printerSettings/printerSettings792.bin"/><Relationship Id="rId28" Type="http://schemas.openxmlformats.org/officeDocument/2006/relationships/printerSettings" Target="../printerSettings/printerSettings797.bin"/><Relationship Id="rId36" Type="http://schemas.openxmlformats.org/officeDocument/2006/relationships/drawing" Target="../drawings/drawing24.xml"/><Relationship Id="rId10" Type="http://schemas.openxmlformats.org/officeDocument/2006/relationships/printerSettings" Target="../printerSettings/printerSettings779.bin"/><Relationship Id="rId19" Type="http://schemas.openxmlformats.org/officeDocument/2006/relationships/printerSettings" Target="../printerSettings/printerSettings788.bin"/><Relationship Id="rId31" Type="http://schemas.openxmlformats.org/officeDocument/2006/relationships/printerSettings" Target="../printerSettings/printerSettings800.bin"/><Relationship Id="rId4" Type="http://schemas.openxmlformats.org/officeDocument/2006/relationships/printerSettings" Target="../printerSettings/printerSettings773.bin"/><Relationship Id="rId9" Type="http://schemas.openxmlformats.org/officeDocument/2006/relationships/printerSettings" Target="../printerSettings/printerSettings778.bin"/><Relationship Id="rId14" Type="http://schemas.openxmlformats.org/officeDocument/2006/relationships/printerSettings" Target="../printerSettings/printerSettings783.bin"/><Relationship Id="rId22" Type="http://schemas.openxmlformats.org/officeDocument/2006/relationships/printerSettings" Target="../printerSettings/printerSettings791.bin"/><Relationship Id="rId27" Type="http://schemas.openxmlformats.org/officeDocument/2006/relationships/printerSettings" Target="../printerSettings/printerSettings796.bin"/><Relationship Id="rId30" Type="http://schemas.openxmlformats.org/officeDocument/2006/relationships/printerSettings" Target="../printerSettings/printerSettings799.bin"/><Relationship Id="rId35" Type="http://schemas.openxmlformats.org/officeDocument/2006/relationships/printerSettings" Target="../printerSettings/printerSettings804.bin"/><Relationship Id="rId8" Type="http://schemas.openxmlformats.org/officeDocument/2006/relationships/printerSettings" Target="../printerSettings/printerSettings777.bin"/><Relationship Id="rId3" Type="http://schemas.openxmlformats.org/officeDocument/2006/relationships/printerSettings" Target="../printerSettings/printerSettings772.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817.bin"/><Relationship Id="rId18" Type="http://schemas.openxmlformats.org/officeDocument/2006/relationships/printerSettings" Target="../printerSettings/printerSettings822.bin"/><Relationship Id="rId26" Type="http://schemas.openxmlformats.org/officeDocument/2006/relationships/printerSettings" Target="../printerSettings/printerSettings830.bin"/><Relationship Id="rId3" Type="http://schemas.openxmlformats.org/officeDocument/2006/relationships/printerSettings" Target="../printerSettings/printerSettings807.bin"/><Relationship Id="rId21" Type="http://schemas.openxmlformats.org/officeDocument/2006/relationships/printerSettings" Target="../printerSettings/printerSettings825.bin"/><Relationship Id="rId34" Type="http://schemas.openxmlformats.org/officeDocument/2006/relationships/printerSettings" Target="../printerSettings/printerSettings838.bin"/><Relationship Id="rId7" Type="http://schemas.openxmlformats.org/officeDocument/2006/relationships/printerSettings" Target="../printerSettings/printerSettings811.bin"/><Relationship Id="rId12" Type="http://schemas.openxmlformats.org/officeDocument/2006/relationships/printerSettings" Target="../printerSettings/printerSettings816.bin"/><Relationship Id="rId17" Type="http://schemas.openxmlformats.org/officeDocument/2006/relationships/printerSettings" Target="../printerSettings/printerSettings821.bin"/><Relationship Id="rId25" Type="http://schemas.openxmlformats.org/officeDocument/2006/relationships/printerSettings" Target="../printerSettings/printerSettings829.bin"/><Relationship Id="rId33" Type="http://schemas.openxmlformats.org/officeDocument/2006/relationships/printerSettings" Target="../printerSettings/printerSettings837.bin"/><Relationship Id="rId2" Type="http://schemas.openxmlformats.org/officeDocument/2006/relationships/printerSettings" Target="../printerSettings/printerSettings806.bin"/><Relationship Id="rId16" Type="http://schemas.openxmlformats.org/officeDocument/2006/relationships/printerSettings" Target="../printerSettings/printerSettings820.bin"/><Relationship Id="rId20" Type="http://schemas.openxmlformats.org/officeDocument/2006/relationships/printerSettings" Target="../printerSettings/printerSettings824.bin"/><Relationship Id="rId29" Type="http://schemas.openxmlformats.org/officeDocument/2006/relationships/printerSettings" Target="../printerSettings/printerSettings833.bin"/><Relationship Id="rId1" Type="http://schemas.openxmlformats.org/officeDocument/2006/relationships/printerSettings" Target="../printerSettings/printerSettings805.bin"/><Relationship Id="rId6" Type="http://schemas.openxmlformats.org/officeDocument/2006/relationships/printerSettings" Target="../printerSettings/printerSettings810.bin"/><Relationship Id="rId11" Type="http://schemas.openxmlformats.org/officeDocument/2006/relationships/printerSettings" Target="../printerSettings/printerSettings815.bin"/><Relationship Id="rId24" Type="http://schemas.openxmlformats.org/officeDocument/2006/relationships/printerSettings" Target="../printerSettings/printerSettings828.bin"/><Relationship Id="rId32" Type="http://schemas.openxmlformats.org/officeDocument/2006/relationships/printerSettings" Target="../printerSettings/printerSettings836.bin"/><Relationship Id="rId5" Type="http://schemas.openxmlformats.org/officeDocument/2006/relationships/printerSettings" Target="../printerSettings/printerSettings809.bin"/><Relationship Id="rId15" Type="http://schemas.openxmlformats.org/officeDocument/2006/relationships/printerSettings" Target="../printerSettings/printerSettings819.bin"/><Relationship Id="rId23" Type="http://schemas.openxmlformats.org/officeDocument/2006/relationships/printerSettings" Target="../printerSettings/printerSettings827.bin"/><Relationship Id="rId28" Type="http://schemas.openxmlformats.org/officeDocument/2006/relationships/printerSettings" Target="../printerSettings/printerSettings832.bin"/><Relationship Id="rId10" Type="http://schemas.openxmlformats.org/officeDocument/2006/relationships/printerSettings" Target="../printerSettings/printerSettings814.bin"/><Relationship Id="rId19" Type="http://schemas.openxmlformats.org/officeDocument/2006/relationships/printerSettings" Target="../printerSettings/printerSettings823.bin"/><Relationship Id="rId31" Type="http://schemas.openxmlformats.org/officeDocument/2006/relationships/printerSettings" Target="../printerSettings/printerSettings835.bin"/><Relationship Id="rId4" Type="http://schemas.openxmlformats.org/officeDocument/2006/relationships/printerSettings" Target="../printerSettings/printerSettings808.bin"/><Relationship Id="rId9" Type="http://schemas.openxmlformats.org/officeDocument/2006/relationships/printerSettings" Target="../printerSettings/printerSettings813.bin"/><Relationship Id="rId14" Type="http://schemas.openxmlformats.org/officeDocument/2006/relationships/printerSettings" Target="../printerSettings/printerSettings818.bin"/><Relationship Id="rId22" Type="http://schemas.openxmlformats.org/officeDocument/2006/relationships/printerSettings" Target="../printerSettings/printerSettings826.bin"/><Relationship Id="rId27" Type="http://schemas.openxmlformats.org/officeDocument/2006/relationships/printerSettings" Target="../printerSettings/printerSettings831.bin"/><Relationship Id="rId30" Type="http://schemas.openxmlformats.org/officeDocument/2006/relationships/printerSettings" Target="../printerSettings/printerSettings834.bin"/><Relationship Id="rId35" Type="http://schemas.openxmlformats.org/officeDocument/2006/relationships/printerSettings" Target="../printerSettings/printerSettings839.bin"/><Relationship Id="rId8" Type="http://schemas.openxmlformats.org/officeDocument/2006/relationships/printerSettings" Target="../printerSettings/printerSettings812.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26" Type="http://schemas.openxmlformats.org/officeDocument/2006/relationships/printerSettings" Target="../printerSettings/printerSettings102.bin"/><Relationship Id="rId3" Type="http://schemas.openxmlformats.org/officeDocument/2006/relationships/printerSettings" Target="../printerSettings/printerSettings79.bin"/><Relationship Id="rId21" Type="http://schemas.openxmlformats.org/officeDocument/2006/relationships/printerSettings" Target="../printerSettings/printerSettings97.bin"/><Relationship Id="rId34" Type="http://schemas.openxmlformats.org/officeDocument/2006/relationships/printerSettings" Target="../printerSettings/printerSettings110.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5" Type="http://schemas.openxmlformats.org/officeDocument/2006/relationships/printerSettings" Target="../printerSettings/printerSettings101.bin"/><Relationship Id="rId33" Type="http://schemas.openxmlformats.org/officeDocument/2006/relationships/printerSettings" Target="../printerSettings/printerSettings109.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20" Type="http://schemas.openxmlformats.org/officeDocument/2006/relationships/printerSettings" Target="../printerSettings/printerSettings96.bin"/><Relationship Id="rId29" Type="http://schemas.openxmlformats.org/officeDocument/2006/relationships/printerSettings" Target="../printerSettings/printerSettings105.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24" Type="http://schemas.openxmlformats.org/officeDocument/2006/relationships/printerSettings" Target="../printerSettings/printerSettings100.bin"/><Relationship Id="rId32" Type="http://schemas.openxmlformats.org/officeDocument/2006/relationships/printerSettings" Target="../printerSettings/printerSettings108.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23" Type="http://schemas.openxmlformats.org/officeDocument/2006/relationships/printerSettings" Target="../printerSettings/printerSettings99.bin"/><Relationship Id="rId28" Type="http://schemas.openxmlformats.org/officeDocument/2006/relationships/printerSettings" Target="../printerSettings/printerSettings104.bin"/><Relationship Id="rId36" Type="http://schemas.openxmlformats.org/officeDocument/2006/relationships/drawing" Target="../drawings/drawing3.xml"/><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31" Type="http://schemas.openxmlformats.org/officeDocument/2006/relationships/printerSettings" Target="../printerSettings/printerSettings107.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 Id="rId22" Type="http://schemas.openxmlformats.org/officeDocument/2006/relationships/printerSettings" Target="../printerSettings/printerSettings98.bin"/><Relationship Id="rId27" Type="http://schemas.openxmlformats.org/officeDocument/2006/relationships/printerSettings" Target="../printerSettings/printerSettings103.bin"/><Relationship Id="rId30" Type="http://schemas.openxmlformats.org/officeDocument/2006/relationships/printerSettings" Target="../printerSettings/printerSettings106.bin"/><Relationship Id="rId35" Type="http://schemas.openxmlformats.org/officeDocument/2006/relationships/printerSettings" Target="../printerSettings/printerSettings111.bin"/><Relationship Id="rId8"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42" Type="http://schemas.openxmlformats.org/officeDocument/2006/relationships/ctrlProp" Target="../ctrlProps/ctrlProp5.xml"/><Relationship Id="rId47" Type="http://schemas.openxmlformats.org/officeDocument/2006/relationships/ctrlProp" Target="../ctrlProps/ctrlProp10.xml"/><Relationship Id="rId63" Type="http://schemas.openxmlformats.org/officeDocument/2006/relationships/ctrlProp" Target="../ctrlProps/ctrlProp26.xml"/><Relationship Id="rId68" Type="http://schemas.openxmlformats.org/officeDocument/2006/relationships/ctrlProp" Target="../ctrlProps/ctrlProp31.xml"/><Relationship Id="rId84" Type="http://schemas.openxmlformats.org/officeDocument/2006/relationships/ctrlProp" Target="../ctrlProps/ctrlProp47.xml"/><Relationship Id="rId89" Type="http://schemas.openxmlformats.org/officeDocument/2006/relationships/ctrlProp" Target="../ctrlProps/ctrlProp52.xml"/><Relationship Id="rId16" Type="http://schemas.openxmlformats.org/officeDocument/2006/relationships/printerSettings" Target="../printerSettings/printerSettings127.bin"/><Relationship Id="rId11" Type="http://schemas.openxmlformats.org/officeDocument/2006/relationships/printerSettings" Target="../printerSettings/printerSettings122.bin"/><Relationship Id="rId32" Type="http://schemas.openxmlformats.org/officeDocument/2006/relationships/printerSettings" Target="../printerSettings/printerSettings143.bin"/><Relationship Id="rId37" Type="http://schemas.openxmlformats.org/officeDocument/2006/relationships/vmlDrawing" Target="../drawings/vmlDrawing2.vml"/><Relationship Id="rId53" Type="http://schemas.openxmlformats.org/officeDocument/2006/relationships/ctrlProp" Target="../ctrlProps/ctrlProp16.xml"/><Relationship Id="rId58" Type="http://schemas.openxmlformats.org/officeDocument/2006/relationships/ctrlProp" Target="../ctrlProps/ctrlProp21.xml"/><Relationship Id="rId74" Type="http://schemas.openxmlformats.org/officeDocument/2006/relationships/ctrlProp" Target="../ctrlProps/ctrlProp37.xml"/><Relationship Id="rId79" Type="http://schemas.openxmlformats.org/officeDocument/2006/relationships/ctrlProp" Target="../ctrlProps/ctrlProp42.xml"/><Relationship Id="rId5" Type="http://schemas.openxmlformats.org/officeDocument/2006/relationships/printerSettings" Target="../printerSettings/printerSettings116.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ctrlProp" Target="../ctrlProps/ctrlProp6.xml"/><Relationship Id="rId48" Type="http://schemas.openxmlformats.org/officeDocument/2006/relationships/ctrlProp" Target="../ctrlProps/ctrlProp11.xml"/><Relationship Id="rId56" Type="http://schemas.openxmlformats.org/officeDocument/2006/relationships/ctrlProp" Target="../ctrlProps/ctrlProp19.xml"/><Relationship Id="rId64" Type="http://schemas.openxmlformats.org/officeDocument/2006/relationships/ctrlProp" Target="../ctrlProps/ctrlProp27.xml"/><Relationship Id="rId69" Type="http://schemas.openxmlformats.org/officeDocument/2006/relationships/ctrlProp" Target="../ctrlProps/ctrlProp32.xml"/><Relationship Id="rId77" Type="http://schemas.openxmlformats.org/officeDocument/2006/relationships/ctrlProp" Target="../ctrlProps/ctrlProp40.xml"/><Relationship Id="rId8" Type="http://schemas.openxmlformats.org/officeDocument/2006/relationships/printerSettings" Target="../printerSettings/printerSettings119.bin"/><Relationship Id="rId51" Type="http://schemas.openxmlformats.org/officeDocument/2006/relationships/ctrlProp" Target="../ctrlProps/ctrlProp14.xml"/><Relationship Id="rId72" Type="http://schemas.openxmlformats.org/officeDocument/2006/relationships/ctrlProp" Target="../ctrlProps/ctrlProp35.xml"/><Relationship Id="rId80" Type="http://schemas.openxmlformats.org/officeDocument/2006/relationships/ctrlProp" Target="../ctrlProps/ctrlProp43.xml"/><Relationship Id="rId85" Type="http://schemas.openxmlformats.org/officeDocument/2006/relationships/ctrlProp" Target="../ctrlProps/ctrlProp48.xml"/><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ctrlProp" Target="../ctrlProps/ctrlProp1.xml"/><Relationship Id="rId46" Type="http://schemas.openxmlformats.org/officeDocument/2006/relationships/ctrlProp" Target="../ctrlProps/ctrlProp9.xml"/><Relationship Id="rId59" Type="http://schemas.openxmlformats.org/officeDocument/2006/relationships/ctrlProp" Target="../ctrlProps/ctrlProp22.xml"/><Relationship Id="rId67" Type="http://schemas.openxmlformats.org/officeDocument/2006/relationships/ctrlProp" Target="../ctrlProps/ctrlProp30.xml"/><Relationship Id="rId20" Type="http://schemas.openxmlformats.org/officeDocument/2006/relationships/printerSettings" Target="../printerSettings/printerSettings131.bin"/><Relationship Id="rId41" Type="http://schemas.openxmlformats.org/officeDocument/2006/relationships/ctrlProp" Target="../ctrlProps/ctrlProp4.xml"/><Relationship Id="rId54" Type="http://schemas.openxmlformats.org/officeDocument/2006/relationships/ctrlProp" Target="../ctrlProps/ctrlProp17.xml"/><Relationship Id="rId62" Type="http://schemas.openxmlformats.org/officeDocument/2006/relationships/ctrlProp" Target="../ctrlProps/ctrlProp25.xml"/><Relationship Id="rId70" Type="http://schemas.openxmlformats.org/officeDocument/2006/relationships/ctrlProp" Target="../ctrlProps/ctrlProp33.xml"/><Relationship Id="rId75" Type="http://schemas.openxmlformats.org/officeDocument/2006/relationships/ctrlProp" Target="../ctrlProps/ctrlProp38.xml"/><Relationship Id="rId83" Type="http://schemas.openxmlformats.org/officeDocument/2006/relationships/ctrlProp" Target="../ctrlProps/ctrlProp46.xml"/><Relationship Id="rId88" Type="http://schemas.openxmlformats.org/officeDocument/2006/relationships/ctrlProp" Target="../ctrlProps/ctrlProp51.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drawing" Target="../drawings/drawing4.xml"/><Relationship Id="rId49" Type="http://schemas.openxmlformats.org/officeDocument/2006/relationships/ctrlProp" Target="../ctrlProps/ctrlProp12.xml"/><Relationship Id="rId57" Type="http://schemas.openxmlformats.org/officeDocument/2006/relationships/ctrlProp" Target="../ctrlProps/ctrlProp20.xml"/><Relationship Id="rId10" Type="http://schemas.openxmlformats.org/officeDocument/2006/relationships/printerSettings" Target="../printerSettings/printerSettings121.bin"/><Relationship Id="rId31" Type="http://schemas.openxmlformats.org/officeDocument/2006/relationships/printerSettings" Target="../printerSettings/printerSettings142.bin"/><Relationship Id="rId44" Type="http://schemas.openxmlformats.org/officeDocument/2006/relationships/ctrlProp" Target="../ctrlProps/ctrlProp7.xml"/><Relationship Id="rId52" Type="http://schemas.openxmlformats.org/officeDocument/2006/relationships/ctrlProp" Target="../ctrlProps/ctrlProp15.xml"/><Relationship Id="rId60" Type="http://schemas.openxmlformats.org/officeDocument/2006/relationships/ctrlProp" Target="../ctrlProps/ctrlProp23.xml"/><Relationship Id="rId65" Type="http://schemas.openxmlformats.org/officeDocument/2006/relationships/ctrlProp" Target="../ctrlProps/ctrlProp28.xml"/><Relationship Id="rId73" Type="http://schemas.openxmlformats.org/officeDocument/2006/relationships/ctrlProp" Target="../ctrlProps/ctrlProp36.xml"/><Relationship Id="rId78" Type="http://schemas.openxmlformats.org/officeDocument/2006/relationships/ctrlProp" Target="../ctrlProps/ctrlProp41.xml"/><Relationship Id="rId81" Type="http://schemas.openxmlformats.org/officeDocument/2006/relationships/ctrlProp" Target="../ctrlProps/ctrlProp44.xml"/><Relationship Id="rId86" Type="http://schemas.openxmlformats.org/officeDocument/2006/relationships/ctrlProp" Target="../ctrlProps/ctrlProp49.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9" Type="http://schemas.openxmlformats.org/officeDocument/2006/relationships/ctrlProp" Target="../ctrlProps/ctrlProp2.xml"/><Relationship Id="rId34" Type="http://schemas.openxmlformats.org/officeDocument/2006/relationships/printerSettings" Target="../printerSettings/printerSettings145.bin"/><Relationship Id="rId50" Type="http://schemas.openxmlformats.org/officeDocument/2006/relationships/ctrlProp" Target="../ctrlProps/ctrlProp13.xml"/><Relationship Id="rId55" Type="http://schemas.openxmlformats.org/officeDocument/2006/relationships/ctrlProp" Target="../ctrlProps/ctrlProp18.xml"/><Relationship Id="rId76" Type="http://schemas.openxmlformats.org/officeDocument/2006/relationships/ctrlProp" Target="../ctrlProps/ctrlProp39.xml"/><Relationship Id="rId7" Type="http://schemas.openxmlformats.org/officeDocument/2006/relationships/printerSettings" Target="../printerSettings/printerSettings118.bin"/><Relationship Id="rId71" Type="http://schemas.openxmlformats.org/officeDocument/2006/relationships/ctrlProp" Target="../ctrlProps/ctrlProp34.xml"/><Relationship Id="rId2" Type="http://schemas.openxmlformats.org/officeDocument/2006/relationships/printerSettings" Target="../printerSettings/printerSettings113.bin"/><Relationship Id="rId29" Type="http://schemas.openxmlformats.org/officeDocument/2006/relationships/printerSettings" Target="../printerSettings/printerSettings140.bin"/><Relationship Id="rId24" Type="http://schemas.openxmlformats.org/officeDocument/2006/relationships/printerSettings" Target="../printerSettings/printerSettings135.bin"/><Relationship Id="rId40" Type="http://schemas.openxmlformats.org/officeDocument/2006/relationships/ctrlProp" Target="../ctrlProps/ctrlProp3.xml"/><Relationship Id="rId45" Type="http://schemas.openxmlformats.org/officeDocument/2006/relationships/ctrlProp" Target="../ctrlProps/ctrlProp8.xml"/><Relationship Id="rId66" Type="http://schemas.openxmlformats.org/officeDocument/2006/relationships/ctrlProp" Target="../ctrlProps/ctrlProp29.xml"/><Relationship Id="rId87" Type="http://schemas.openxmlformats.org/officeDocument/2006/relationships/ctrlProp" Target="../ctrlProps/ctrlProp50.xml"/><Relationship Id="rId61" Type="http://schemas.openxmlformats.org/officeDocument/2006/relationships/ctrlProp" Target="../ctrlProps/ctrlProp24.xml"/><Relationship Id="rId82" Type="http://schemas.openxmlformats.org/officeDocument/2006/relationships/ctrlProp" Target="../ctrlProps/ctrlProp45.xml"/><Relationship Id="rId19" Type="http://schemas.openxmlformats.org/officeDocument/2006/relationships/printerSettings" Target="../printerSettings/printerSettings13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26" Type="http://schemas.openxmlformats.org/officeDocument/2006/relationships/printerSettings" Target="../printerSettings/printerSettings172.bin"/><Relationship Id="rId39" Type="http://schemas.openxmlformats.org/officeDocument/2006/relationships/printerSettings" Target="../printerSettings/printerSettings185.bin"/><Relationship Id="rId21" Type="http://schemas.openxmlformats.org/officeDocument/2006/relationships/printerSettings" Target="../printerSettings/printerSettings167.bin"/><Relationship Id="rId34" Type="http://schemas.openxmlformats.org/officeDocument/2006/relationships/printerSettings" Target="../printerSettings/printerSettings180.bin"/><Relationship Id="rId42" Type="http://schemas.openxmlformats.org/officeDocument/2006/relationships/drawing" Target="../drawings/drawing5.xml"/><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29" Type="http://schemas.openxmlformats.org/officeDocument/2006/relationships/printerSettings" Target="../printerSettings/printerSettings175.bin"/><Relationship Id="rId41" Type="http://schemas.openxmlformats.org/officeDocument/2006/relationships/printerSettings" Target="../printerSettings/printerSettings187.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24" Type="http://schemas.openxmlformats.org/officeDocument/2006/relationships/printerSettings" Target="../printerSettings/printerSettings170.bin"/><Relationship Id="rId32" Type="http://schemas.openxmlformats.org/officeDocument/2006/relationships/printerSettings" Target="../printerSettings/printerSettings178.bin"/><Relationship Id="rId37" Type="http://schemas.openxmlformats.org/officeDocument/2006/relationships/printerSettings" Target="../printerSettings/printerSettings183.bin"/><Relationship Id="rId40" Type="http://schemas.openxmlformats.org/officeDocument/2006/relationships/printerSettings" Target="../printerSettings/printerSettings186.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printerSettings" Target="../printerSettings/printerSettings169.bin"/><Relationship Id="rId28" Type="http://schemas.openxmlformats.org/officeDocument/2006/relationships/printerSettings" Target="../printerSettings/printerSettings174.bin"/><Relationship Id="rId36" Type="http://schemas.openxmlformats.org/officeDocument/2006/relationships/printerSettings" Target="../printerSettings/printerSettings182.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31" Type="http://schemas.openxmlformats.org/officeDocument/2006/relationships/printerSettings" Target="../printerSettings/printerSettings177.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 Id="rId27" Type="http://schemas.openxmlformats.org/officeDocument/2006/relationships/printerSettings" Target="../printerSettings/printerSettings173.bin"/><Relationship Id="rId30" Type="http://schemas.openxmlformats.org/officeDocument/2006/relationships/printerSettings" Target="../printerSettings/printerSettings176.bin"/><Relationship Id="rId35" Type="http://schemas.openxmlformats.org/officeDocument/2006/relationships/printerSettings" Target="../printerSettings/printerSettings181.bin"/><Relationship Id="rId8" Type="http://schemas.openxmlformats.org/officeDocument/2006/relationships/printerSettings" Target="../printerSettings/printerSettings154.bin"/><Relationship Id="rId3" Type="http://schemas.openxmlformats.org/officeDocument/2006/relationships/printerSettings" Target="../printerSettings/printerSettings149.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5" Type="http://schemas.openxmlformats.org/officeDocument/2006/relationships/printerSettings" Target="../printerSettings/printerSettings171.bin"/><Relationship Id="rId33" Type="http://schemas.openxmlformats.org/officeDocument/2006/relationships/printerSettings" Target="../printerSettings/printerSettings179.bin"/><Relationship Id="rId38" Type="http://schemas.openxmlformats.org/officeDocument/2006/relationships/printerSettings" Target="../printerSettings/printerSettings184.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drawing" Target="../drawings/drawing6.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29" Type="http://schemas.openxmlformats.org/officeDocument/2006/relationships/printerSettings" Target="../printerSettings/printerSettings216.bin"/><Relationship Id="rId41" Type="http://schemas.openxmlformats.org/officeDocument/2006/relationships/printerSettings" Target="../printerSettings/printerSettings228.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ctrlProp" Target="../ctrlProps/ctrlProp53.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vmlDrawing" Target="../drawings/vmlDrawing3.vml"/><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9" Type="http://schemas.openxmlformats.org/officeDocument/2006/relationships/printerSettings" Target="../printerSettings/printerSettings267.bin"/><Relationship Id="rId21" Type="http://schemas.openxmlformats.org/officeDocument/2006/relationships/printerSettings" Target="../printerSettings/printerSettings249.bin"/><Relationship Id="rId34" Type="http://schemas.openxmlformats.org/officeDocument/2006/relationships/printerSettings" Target="../printerSettings/printerSettings262.bin"/><Relationship Id="rId42" Type="http://schemas.openxmlformats.org/officeDocument/2006/relationships/drawing" Target="../drawings/drawing7.xml"/><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41" Type="http://schemas.openxmlformats.org/officeDocument/2006/relationships/printerSettings" Target="../printerSettings/printerSettings269.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printerSettings" Target="../printerSettings/printerSettings260.bin"/><Relationship Id="rId37" Type="http://schemas.openxmlformats.org/officeDocument/2006/relationships/printerSettings" Target="../printerSettings/printerSettings265.bin"/><Relationship Id="rId40" Type="http://schemas.openxmlformats.org/officeDocument/2006/relationships/printerSettings" Target="../printerSettings/printerSettings268.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36" Type="http://schemas.openxmlformats.org/officeDocument/2006/relationships/printerSettings" Target="../printerSettings/printerSettings264.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4" Type="http://schemas.openxmlformats.org/officeDocument/2006/relationships/ctrlProp" Target="../ctrlProps/ctrlProp54.x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35" Type="http://schemas.openxmlformats.org/officeDocument/2006/relationships/printerSettings" Target="../printerSettings/printerSettings263.bin"/><Relationship Id="rId43" Type="http://schemas.openxmlformats.org/officeDocument/2006/relationships/vmlDrawing" Target="../drawings/vmlDrawing4.vml"/><Relationship Id="rId8" Type="http://schemas.openxmlformats.org/officeDocument/2006/relationships/printerSettings" Target="../printerSettings/printerSettings236.bin"/><Relationship Id="rId3" Type="http://schemas.openxmlformats.org/officeDocument/2006/relationships/printerSettings" Target="../printerSettings/printerSettings231.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printerSettings" Target="../printerSettings/printerSettings261.bin"/><Relationship Id="rId38" Type="http://schemas.openxmlformats.org/officeDocument/2006/relationships/printerSettings" Target="../printerSettings/printerSettings26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drawing" Target="../drawings/drawing8.xml"/><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9" Type="http://schemas.openxmlformats.org/officeDocument/2006/relationships/printerSettings" Target="../printerSettings/printerSettings333.bin"/><Relationship Id="rId21" Type="http://schemas.openxmlformats.org/officeDocument/2006/relationships/printerSettings" Target="../printerSettings/printerSettings315.bin"/><Relationship Id="rId34" Type="http://schemas.openxmlformats.org/officeDocument/2006/relationships/printerSettings" Target="../printerSettings/printerSettings328.bin"/><Relationship Id="rId42" Type="http://schemas.openxmlformats.org/officeDocument/2006/relationships/drawing" Target="../drawings/drawing9.xml"/><Relationship Id="rId7" Type="http://schemas.openxmlformats.org/officeDocument/2006/relationships/printerSettings" Target="../printerSettings/printerSettings301.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printerSettings" Target="../printerSettings/printerSettings323.bin"/><Relationship Id="rId41" Type="http://schemas.openxmlformats.org/officeDocument/2006/relationships/printerSettings" Target="../printerSettings/printerSettings335.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32" Type="http://schemas.openxmlformats.org/officeDocument/2006/relationships/printerSettings" Target="../printerSettings/printerSettings326.bin"/><Relationship Id="rId37" Type="http://schemas.openxmlformats.org/officeDocument/2006/relationships/printerSettings" Target="../printerSettings/printerSettings331.bin"/><Relationship Id="rId40" Type="http://schemas.openxmlformats.org/officeDocument/2006/relationships/printerSettings" Target="../printerSettings/printerSettings334.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36" Type="http://schemas.openxmlformats.org/officeDocument/2006/relationships/printerSettings" Target="../printerSettings/printerSettings330.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31" Type="http://schemas.openxmlformats.org/officeDocument/2006/relationships/printerSettings" Target="../printerSettings/printerSettings325.bin"/><Relationship Id="rId44" Type="http://schemas.openxmlformats.org/officeDocument/2006/relationships/ctrlProp" Target="../ctrlProps/ctrlProp55.xml"/><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 Id="rId30" Type="http://schemas.openxmlformats.org/officeDocument/2006/relationships/printerSettings" Target="../printerSettings/printerSettings324.bin"/><Relationship Id="rId35" Type="http://schemas.openxmlformats.org/officeDocument/2006/relationships/printerSettings" Target="../printerSettings/printerSettings329.bin"/><Relationship Id="rId43" Type="http://schemas.openxmlformats.org/officeDocument/2006/relationships/vmlDrawing" Target="../drawings/vmlDrawing5.vml"/><Relationship Id="rId8" Type="http://schemas.openxmlformats.org/officeDocument/2006/relationships/printerSettings" Target="../printerSettings/printerSettings302.bin"/><Relationship Id="rId3" Type="http://schemas.openxmlformats.org/officeDocument/2006/relationships/printerSettings" Target="../printerSettings/printerSettings297.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33" Type="http://schemas.openxmlformats.org/officeDocument/2006/relationships/printerSettings" Target="../printerSettings/printerSettings327.bin"/><Relationship Id="rId38" Type="http://schemas.openxmlformats.org/officeDocument/2006/relationships/printerSettings" Target="../printerSettings/printerSettings3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1"/>
  <sheetViews>
    <sheetView showGridLines="0" tabSelected="1" view="pageBreakPreview" zoomScale="90" zoomScaleSheetLayoutView="100" workbookViewId="0">
      <selection activeCell="C4" sqref="C4:E4"/>
    </sheetView>
  </sheetViews>
  <sheetFormatPr defaultColWidth="9.109375" defaultRowHeight="15.6"/>
  <cols>
    <col min="1" max="1" width="9.88671875" style="68" customWidth="1"/>
    <col min="2" max="2" width="6.33203125" style="68" customWidth="1"/>
    <col min="3" max="3" width="51.6640625" style="68" customWidth="1"/>
    <col min="4" max="4" width="50.44140625" style="68" customWidth="1"/>
    <col min="5" max="5" width="20.33203125" style="68" customWidth="1"/>
    <col min="6" max="6" width="9.88671875" style="68" customWidth="1"/>
    <col min="7" max="9" width="9.109375" style="68"/>
    <col min="10" max="16384" width="9.109375" style="69"/>
  </cols>
  <sheetData>
    <row r="1" spans="1:9" ht="20.100000000000001" customHeight="1">
      <c r="A1" s="738" t="s">
        <v>732</v>
      </c>
      <c r="B1" s="744" t="s">
        <v>512</v>
      </c>
      <c r="C1" s="744"/>
      <c r="D1" s="744"/>
      <c r="E1" s="744"/>
      <c r="F1" s="738" t="s">
        <v>1051</v>
      </c>
      <c r="G1" s="567"/>
    </row>
    <row r="2" spans="1:9" ht="83.4" customHeight="1">
      <c r="A2" s="739"/>
      <c r="B2" s="754" t="s">
        <v>1049</v>
      </c>
      <c r="C2" s="755"/>
      <c r="D2" s="755"/>
      <c r="E2" s="756"/>
      <c r="F2" s="739"/>
    </row>
    <row r="3" spans="1:9" ht="21.75" customHeight="1">
      <c r="A3" s="739"/>
      <c r="B3" s="757" t="s">
        <v>1052</v>
      </c>
      <c r="C3" s="758"/>
      <c r="D3" s="758"/>
      <c r="E3" s="759"/>
      <c r="F3" s="739"/>
    </row>
    <row r="4" spans="1:9" s="71" customFormat="1" ht="20.25" customHeight="1">
      <c r="A4" s="739"/>
      <c r="B4" s="70">
        <v>1</v>
      </c>
      <c r="C4" s="742" t="s">
        <v>513</v>
      </c>
      <c r="D4" s="742"/>
      <c r="E4" s="742"/>
      <c r="F4" s="739"/>
      <c r="I4" s="72"/>
    </row>
    <row r="5" spans="1:9" s="71" customFormat="1" ht="32.25" customHeight="1">
      <c r="A5" s="739"/>
      <c r="B5" s="70">
        <v>2</v>
      </c>
      <c r="C5" s="742" t="s">
        <v>709</v>
      </c>
      <c r="D5" s="742"/>
      <c r="E5" s="742"/>
      <c r="F5" s="739"/>
      <c r="G5" s="72"/>
      <c r="H5" s="72"/>
      <c r="I5" s="72"/>
    </row>
    <row r="6" spans="1:9" s="71" customFormat="1" ht="20.100000000000001" customHeight="1">
      <c r="A6" s="739"/>
      <c r="B6" s="70">
        <v>3</v>
      </c>
      <c r="C6" s="743" t="s">
        <v>930</v>
      </c>
      <c r="D6" s="743"/>
      <c r="E6" s="743"/>
      <c r="F6" s="739"/>
      <c r="G6" s="72"/>
      <c r="H6" s="72"/>
      <c r="I6" s="72"/>
    </row>
    <row r="7" spans="1:9" s="71" customFormat="1" ht="29.25" customHeight="1">
      <c r="A7" s="739"/>
      <c r="B7" s="70">
        <v>4</v>
      </c>
      <c r="C7" s="742" t="s">
        <v>61</v>
      </c>
      <c r="D7" s="742"/>
      <c r="E7" s="742"/>
      <c r="F7" s="739"/>
      <c r="G7" s="72"/>
      <c r="H7" s="72"/>
      <c r="I7" s="72"/>
    </row>
    <row r="8" spans="1:9" s="71" customFormat="1" ht="51.75" customHeight="1">
      <c r="A8" s="739"/>
      <c r="B8" s="70">
        <v>5</v>
      </c>
      <c r="C8" s="742" t="s">
        <v>203</v>
      </c>
      <c r="D8" s="742"/>
      <c r="E8" s="742"/>
      <c r="F8" s="739"/>
      <c r="G8" s="72"/>
      <c r="H8" s="72"/>
      <c r="I8" s="72"/>
    </row>
    <row r="9" spans="1:9" s="71" customFormat="1" ht="40.5" hidden="1" customHeight="1">
      <c r="A9" s="739"/>
      <c r="B9" s="70">
        <v>6</v>
      </c>
      <c r="C9" s="742" t="s">
        <v>432</v>
      </c>
      <c r="D9" s="742"/>
      <c r="E9" s="742"/>
      <c r="F9" s="739"/>
      <c r="G9" s="72"/>
      <c r="H9" s="72"/>
      <c r="I9" s="72"/>
    </row>
    <row r="10" spans="1:9" s="71" customFormat="1" ht="33.75" customHeight="1">
      <c r="A10" s="739"/>
      <c r="B10" s="70">
        <v>6</v>
      </c>
      <c r="C10" s="742" t="s">
        <v>750</v>
      </c>
      <c r="D10" s="742"/>
      <c r="E10" s="742"/>
      <c r="F10" s="739"/>
      <c r="G10" s="72"/>
      <c r="H10" s="72"/>
      <c r="I10" s="72"/>
    </row>
    <row r="11" spans="1:9" s="71" customFormat="1" ht="50.25" customHeight="1">
      <c r="A11" s="739"/>
      <c r="B11" s="70">
        <v>7</v>
      </c>
      <c r="C11" s="742" t="s">
        <v>1050</v>
      </c>
      <c r="D11" s="742"/>
      <c r="E11" s="742"/>
      <c r="F11" s="739"/>
      <c r="G11" s="72"/>
      <c r="H11" s="72"/>
      <c r="I11" s="72"/>
    </row>
    <row r="12" spans="1:9" s="71" customFormat="1" ht="6" customHeight="1">
      <c r="A12" s="739"/>
      <c r="B12" s="70"/>
      <c r="C12" s="742"/>
      <c r="D12" s="742"/>
      <c r="E12" s="742"/>
      <c r="F12" s="739"/>
      <c r="G12" s="72"/>
      <c r="H12" s="72"/>
      <c r="I12" s="72"/>
    </row>
    <row r="13" spans="1:9" s="71" customFormat="1" ht="33.75" customHeight="1">
      <c r="A13" s="739"/>
      <c r="B13" s="70">
        <v>8</v>
      </c>
      <c r="C13" s="742" t="s">
        <v>932</v>
      </c>
      <c r="D13" s="742"/>
      <c r="E13" s="742"/>
      <c r="F13" s="739"/>
      <c r="G13" s="72"/>
      <c r="H13" s="72"/>
      <c r="I13" s="72"/>
    </row>
    <row r="14" spans="1:9" ht="8.1" customHeight="1">
      <c r="A14" s="739"/>
      <c r="F14" s="739"/>
    </row>
    <row r="15" spans="1:9" ht="23.25" customHeight="1">
      <c r="A15" s="739"/>
      <c r="B15" s="741"/>
      <c r="C15" s="741"/>
      <c r="D15" s="741"/>
      <c r="E15" s="741"/>
      <c r="F15" s="739"/>
    </row>
    <row r="16" spans="1:9" ht="8.1" customHeight="1">
      <c r="A16" s="739"/>
      <c r="B16" s="73"/>
      <c r="C16" s="73"/>
      <c r="D16" s="73"/>
      <c r="E16" s="73"/>
      <c r="F16" s="739"/>
    </row>
    <row r="17" spans="1:10" ht="20.100000000000001" customHeight="1">
      <c r="A17" s="739"/>
      <c r="B17" s="745"/>
      <c r="C17" s="746"/>
      <c r="D17" s="746"/>
      <c r="E17" s="747"/>
      <c r="F17" s="739"/>
    </row>
    <row r="18" spans="1:10" ht="15.9" customHeight="1">
      <c r="A18" s="739"/>
      <c r="B18" s="748"/>
      <c r="C18" s="749"/>
      <c r="D18" s="749"/>
      <c r="E18" s="750"/>
      <c r="F18" s="739"/>
    </row>
    <row r="19" spans="1:10" ht="20.100000000000001" customHeight="1">
      <c r="A19" s="739"/>
      <c r="B19" s="748"/>
      <c r="C19" s="749"/>
      <c r="D19" s="749"/>
      <c r="E19" s="750"/>
      <c r="F19" s="739"/>
      <c r="G19" s="74"/>
      <c r="H19" s="74"/>
      <c r="I19" s="74"/>
      <c r="J19" s="74"/>
    </row>
    <row r="20" spans="1:10" ht="23.25" customHeight="1">
      <c r="A20" s="740"/>
      <c r="B20" s="751"/>
      <c r="C20" s="752"/>
      <c r="D20" s="752"/>
      <c r="E20" s="753"/>
      <c r="F20" s="740"/>
      <c r="G20" s="74"/>
      <c r="H20" s="74"/>
      <c r="I20" s="74"/>
      <c r="J20" s="74"/>
    </row>
    <row r="21" spans="1:10">
      <c r="B21" s="75"/>
      <c r="C21" s="75"/>
      <c r="D21" s="75"/>
      <c r="E21" s="75"/>
    </row>
  </sheetData>
  <sheetProtection algorithmName="SHA-512" hashValue="mEIY7poo3UjTiCViR8D4x+itXjFrRD2r1nLWXD2hwbVVVkMedB7bTDmpYVMonHivcoj7CIiMEupwwefGtLTnBQ==" saltValue="XBK1U9pnC4x2eRlSDoLzXQ==" spinCount="100000" sheet="1" formatColumns="0" formatRows="0" selectLockedCells="1"/>
  <customSheetViews>
    <customSheetView guid="{70FB5D55-1DD3-4C31-AE80-FEFCEF8A40E9}" scale="90" showPageBreaks="1" showGridLines="0" printArea="1" hiddenRows="1" view="pageBreakPreview">
      <selection activeCell="C8" sqref="C8:E8"/>
      <pageMargins left="0.15748031496063" right="0.23622047244094499" top="0.97" bottom="0.4" header="0.56999999999999995" footer="0.21"/>
      <printOptions horizontalCentered="1"/>
      <pageSetup paperSize="9" scale="66" orientation="landscape" r:id="rId1"/>
      <headerFooter alignWithMargins="0"/>
    </customSheetView>
    <customSheetView guid="{6C1F68FF-383D-48BB-B0E5-5F71EA481BD7}" showPageBreaks="1" showGridLines="0" printArea="1" hiddenRows="1" view="pageBreakPreview">
      <selection activeCell="I15" sqref="I15"/>
      <pageMargins left="0.15748031496063" right="0.23622047244094499" top="0.97" bottom="0.4" header="0.56999999999999995" footer="0.21"/>
      <printOptions horizontalCentered="1"/>
      <pageSetup paperSize="9" scale="66" orientation="landscape" r:id="rId2"/>
      <headerFooter alignWithMargins="0"/>
    </customSheetView>
    <customSheetView guid="{24767711-6F0F-4960-B6A0-5D16317C52CA}"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
      <headerFooter alignWithMargins="0"/>
    </customSheetView>
    <customSheetView guid="{265106DA-0305-46BE-8A98-0935A189448A}" scale="90" showPageBreaks="1" showGridLines="0" printArea="1" hiddenRows="1" view="pageBreakPreview">
      <selection activeCell="H4" sqref="H4"/>
      <pageMargins left="0.15748031496063" right="0.23622047244094499" top="0.97" bottom="0.4" header="0.56999999999999995" footer="0.21"/>
      <printOptions horizontalCentered="1"/>
      <pageSetup paperSize="9" scale="66" orientation="landscape" r:id="rId4"/>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5"/>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6"/>
      <headerFooter alignWithMargins="0"/>
    </customSheetView>
    <customSheetView guid="{E8F77A2D-E40A-4668-A8F2-3CE31C4AC520}"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8"/>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9"/>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17"/>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8"/>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32"/>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33"/>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F34FCE55-6D7A-4595-AE80-79F81F8010EA}"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5"/>
      <headerFooter alignWithMargins="0"/>
    </customSheetView>
    <customSheetView guid="{26C9F440-2701-423F-9FDB-7DFF079DC7F8}" scale="90" showPageBreaks="1" showGridLines="0" printArea="1" hiddenRows="1" view="pageBreakPreview">
      <selection activeCell="I6" sqref="I6"/>
      <pageMargins left="0.15748031496063" right="0.23622047244094499" top="0.97" bottom="0.4" header="0.56999999999999995" footer="0.21"/>
      <printOptions horizontalCentered="1"/>
      <pageSetup paperSize="9" scale="66" orientation="landscape" r:id="rId36"/>
      <headerFooter alignWithMargins="0"/>
    </customSheetView>
    <customSheetView guid="{B07A37BF-D9F4-4586-9D27-CDE2FA2D122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7"/>
      <headerFooter alignWithMargins="0"/>
    </customSheetView>
    <customSheetView guid="{9E668EC9-7875-454E-BDE6-15A2D20AC8D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8"/>
      <headerFooter alignWithMargins="0"/>
    </customSheetView>
    <customSheetView guid="{72E27F64-009C-4321-B742-209DBE340E6D}"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39"/>
      <headerFooter alignWithMargins="0"/>
    </customSheetView>
    <customSheetView guid="{0FC51CD5-DCF7-4595-9A9F-DDC9120F829F}" scale="90" showPageBreaks="1" showGridLines="0" printArea="1" hiddenRows="1" view="pageBreakPreview">
      <selection activeCell="M10" sqref="M10"/>
      <pageMargins left="0.15748031496063" right="0.23622047244094499" top="0.97" bottom="0.4" header="0.56999999999999995" footer="0.21"/>
      <printOptions horizontalCentered="1"/>
      <pageSetup paperSize="9" scale="66" orientation="landscape" r:id="rId40"/>
      <headerFooter alignWithMargins="0"/>
    </customSheetView>
  </customSheetViews>
  <mergeCells count="17">
    <mergeCell ref="A1:A20"/>
    <mergeCell ref="C5:E5"/>
    <mergeCell ref="C12:E12"/>
    <mergeCell ref="C13:E13"/>
    <mergeCell ref="C10:E10"/>
    <mergeCell ref="C9:E9"/>
    <mergeCell ref="B2:E2"/>
    <mergeCell ref="B3:E3"/>
    <mergeCell ref="C4:E4"/>
    <mergeCell ref="F1:F20"/>
    <mergeCell ref="B15:E15"/>
    <mergeCell ref="C7:E7"/>
    <mergeCell ref="C8:E8"/>
    <mergeCell ref="C6:E6"/>
    <mergeCell ref="C11:E11"/>
    <mergeCell ref="B1:E1"/>
    <mergeCell ref="B17:E20"/>
  </mergeCells>
  <phoneticPr fontId="15" type="noConversion"/>
  <printOptions horizontalCentered="1"/>
  <pageMargins left="0.15748031496063" right="0.23622047244094499" top="0.97" bottom="0.4" header="0.56999999999999995" footer="0.21"/>
  <pageSetup paperSize="9" scale="66" orientation="landscape" r:id="rId41"/>
  <headerFooter alignWithMargins="0"/>
  <drawing r:id="rId4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12"/>
    <pageSetUpPr fitToPage="1"/>
  </sheetPr>
  <dimension ref="A1:I38"/>
  <sheetViews>
    <sheetView showGridLines="0" view="pageBreakPreview" zoomScale="85" zoomScaleSheetLayoutView="85" workbookViewId="0">
      <selection activeCell="A3" sqref="A3:E3"/>
    </sheetView>
  </sheetViews>
  <sheetFormatPr defaultColWidth="9.109375" defaultRowHeight="14.4"/>
  <cols>
    <col min="1" max="1" width="12.109375" style="535" customWidth="1"/>
    <col min="2" max="2" width="20.5546875" style="535" customWidth="1"/>
    <col min="3" max="3" width="11.44140625" style="535" customWidth="1"/>
    <col min="4" max="4" width="17.6640625" style="535" customWidth="1"/>
    <col min="5" max="5" width="39.33203125" style="535" customWidth="1"/>
    <col min="6" max="8" width="9.109375" style="533"/>
    <col min="9" max="16384" width="9.109375" style="534"/>
  </cols>
  <sheetData>
    <row r="1" spans="1:9" ht="21.75" customHeight="1">
      <c r="A1" s="1107" t="str">
        <f>'Attach-3 (QR)'!A1</f>
        <v>SPEC. NO.: CC/NT/W-GIS/DOM/A04/24/01196</v>
      </c>
      <c r="B1" s="1107"/>
      <c r="C1" s="1107"/>
      <c r="D1" s="1107"/>
      <c r="E1" s="532" t="str">
        <f>"Attachment-7 "</f>
        <v xml:space="preserve">Attachment-7 </v>
      </c>
    </row>
    <row r="2" spans="1:9">
      <c r="E2" s="536"/>
    </row>
    <row r="3" spans="1:9" ht="120.75" customHeight="1">
      <c r="A3" s="1108" t="str">
        <f>'Attach-3 (QR)'!A3:I3</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108"/>
      <c r="C3" s="1108"/>
      <c r="D3" s="1108"/>
      <c r="E3" s="1108"/>
      <c r="F3" s="537"/>
      <c r="G3" s="538"/>
      <c r="H3" s="537"/>
    </row>
    <row r="4" spans="1:9" ht="20.100000000000001" customHeight="1">
      <c r="A4" s="539"/>
      <c r="H4" s="433"/>
      <c r="I4" s="434"/>
    </row>
    <row r="5" spans="1:9" ht="20.100000000000001" customHeight="1">
      <c r="A5" s="1109" t="s">
        <v>900</v>
      </c>
      <c r="B5" s="1109"/>
      <c r="C5" s="1109"/>
      <c r="D5" s="1109"/>
      <c r="E5" s="1109"/>
      <c r="F5" s="540"/>
      <c r="H5" s="433"/>
      <c r="I5" s="434"/>
    </row>
    <row r="6" spans="1:9" ht="20.100000000000001" customHeight="1">
      <c r="A6" s="541"/>
      <c r="H6" s="433"/>
      <c r="I6" s="434"/>
    </row>
    <row r="7" spans="1:9" ht="20.100000000000001" customHeight="1">
      <c r="A7" s="542" t="str">
        <f>'Attach-3 (QR)'!A7</f>
        <v>Bidder’s Name and Address :</v>
      </c>
      <c r="E7" s="485" t="str">
        <f>'Attach-3 (QR)'!F7</f>
        <v>To:</v>
      </c>
      <c r="H7" s="433"/>
      <c r="I7" s="434"/>
    </row>
    <row r="8" spans="1:9" ht="36" customHeight="1">
      <c r="A8" s="1110">
        <f>'Attach-3 (QR)'!A8:E8</f>
        <v>0</v>
      </c>
      <c r="B8" s="1110"/>
      <c r="C8" s="1110"/>
      <c r="D8" s="1110"/>
      <c r="E8" s="543" t="str">
        <f>'Attach-3 (QR)'!F8</f>
        <v>Contract Services</v>
      </c>
      <c r="H8" s="433"/>
      <c r="I8" s="434"/>
    </row>
    <row r="9" spans="1:9" ht="20.100000000000001" customHeight="1">
      <c r="A9" s="439" t="s">
        <v>435</v>
      </c>
      <c r="B9" s="1105">
        <f>'Attach-3 (QR)'!B9:D9</f>
        <v>0</v>
      </c>
      <c r="C9" s="1105"/>
      <c r="D9" s="1105"/>
      <c r="E9" s="543" t="str">
        <f>'Attach-3 (QR)'!F9</f>
        <v>Power Grid Corporation of India Ltd.,</v>
      </c>
      <c r="H9" s="433"/>
      <c r="I9" s="434"/>
    </row>
    <row r="10" spans="1:9" ht="20.100000000000001" customHeight="1">
      <c r="A10" s="439" t="s">
        <v>437</v>
      </c>
      <c r="B10" s="1105">
        <f>'Attach-3 (QR)'!B10:D10</f>
        <v>0</v>
      </c>
      <c r="C10" s="1105"/>
      <c r="D10" s="1105"/>
      <c r="E10" s="543" t="str">
        <f>'Attach-3 (QR)'!F10</f>
        <v>"Saudamini", Plot No. 2, Sector 29</v>
      </c>
      <c r="H10" s="433"/>
      <c r="I10" s="434"/>
    </row>
    <row r="11" spans="1:9" ht="20.100000000000001" customHeight="1">
      <c r="B11" s="1105">
        <f>'Attach-3 (QR)'!B11:D11</f>
        <v>0</v>
      </c>
      <c r="C11" s="1105"/>
      <c r="D11" s="1105"/>
      <c r="E11" s="543" t="str">
        <f>'Attach-3 (QR)'!F11</f>
        <v>Gurgaon (Haryana) - 122001</v>
      </c>
    </row>
    <row r="12" spans="1:9" ht="20.100000000000001" customHeight="1">
      <c r="A12" s="541"/>
      <c r="B12" s="1105">
        <f>'Attach-3 (QR)'!B12:D12</f>
        <v>0</v>
      </c>
      <c r="C12" s="1105"/>
      <c r="D12" s="1105"/>
      <c r="E12" s="485"/>
    </row>
    <row r="13" spans="1:9" ht="20.100000000000001" customHeight="1"/>
    <row r="14" spans="1:9" ht="20.100000000000001" customHeight="1">
      <c r="A14" s="541"/>
    </row>
    <row r="15" spans="1:9" ht="27.75" customHeight="1">
      <c r="A15" s="1106" t="s">
        <v>778</v>
      </c>
      <c r="B15" s="1106"/>
      <c r="C15" s="1106"/>
      <c r="D15" s="1106"/>
      <c r="E15" s="1106"/>
      <c r="F15" s="544"/>
      <c r="G15" s="544"/>
      <c r="H15" s="544"/>
    </row>
    <row r="16" spans="1:9" ht="20.100000000000001" customHeight="1">
      <c r="A16" s="541"/>
    </row>
    <row r="17" spans="1:5" ht="20.100000000000001" customHeight="1">
      <c r="A17" s="545"/>
    </row>
    <row r="18" spans="1:5" ht="20.100000000000001" customHeight="1"/>
    <row r="19" spans="1:5" ht="20.100000000000001" customHeight="1">
      <c r="A19" s="545"/>
    </row>
    <row r="20" spans="1:5" ht="20.100000000000001" customHeight="1">
      <c r="A20" s="545"/>
    </row>
    <row r="21" spans="1:5" ht="20.100000000000001" customHeight="1">
      <c r="D21" s="546"/>
    </row>
    <row r="22" spans="1:5" ht="33" customHeight="1">
      <c r="A22" s="547" t="s">
        <v>485</v>
      </c>
      <c r="B22" s="548">
        <f>'Attach 9'!B41</f>
        <v>0</v>
      </c>
      <c r="C22" s="542"/>
      <c r="D22" s="546" t="s">
        <v>483</v>
      </c>
      <c r="E22" s="549">
        <f>'Attach 9'!F41</f>
        <v>0</v>
      </c>
    </row>
    <row r="23" spans="1:5" ht="33" customHeight="1">
      <c r="A23" s="547" t="s">
        <v>486</v>
      </c>
      <c r="B23" s="549">
        <f>'Attach 9'!B42</f>
        <v>0</v>
      </c>
      <c r="C23" s="542"/>
      <c r="D23" s="546" t="s">
        <v>484</v>
      </c>
      <c r="E23" s="549">
        <f>'Attach 9'!F42</f>
        <v>0</v>
      </c>
    </row>
    <row r="24" spans="1:5" ht="33" customHeight="1">
      <c r="D24" s="546"/>
    </row>
    <row r="25" spans="1:5" ht="33" customHeight="1">
      <c r="A25" s="542"/>
      <c r="B25" s="542"/>
      <c r="C25" s="542"/>
      <c r="D25" s="546"/>
      <c r="E25" s="542"/>
    </row>
    <row r="26" spans="1:5" ht="20.100000000000001" customHeight="1"/>
    <row r="27" spans="1:5" ht="20.100000000000001" customHeight="1">
      <c r="A27" s="550"/>
    </row>
    <row r="28" spans="1:5" ht="20.100000000000001" customHeight="1"/>
    <row r="29" spans="1:5" ht="20.100000000000001" customHeight="1"/>
    <row r="30" spans="1:5" ht="20.100000000000001" customHeight="1">
      <c r="A30" s="550"/>
    </row>
    <row r="31" spans="1:5" ht="20.100000000000001" customHeight="1"/>
    <row r="32" spans="1:5" ht="20.100000000000001" customHeight="1">
      <c r="A32" s="550"/>
    </row>
    <row r="33" spans="1:1" ht="20.100000000000001" customHeight="1"/>
    <row r="34" spans="1:1" ht="20.100000000000001" customHeight="1">
      <c r="A34" s="550"/>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70FB5D55-1DD3-4C31-AE80-FEFCEF8A40E9}" showPageBreaks="1" showGridLines="0" fitToPage="1" printArea="1" view="pageBreakPreview" topLeftCell="A4">
      <selection activeCell="A3" sqref="A3:E3"/>
      <pageMargins left="0.75" right="0.63" top="0.57999999999999996" bottom="0.6" header="0.34" footer="0.35"/>
      <pageSetup orientation="portrait" r:id="rId1"/>
      <headerFooter alignWithMargins="0">
        <oddFooter>&amp;R&amp;"Book Antiqua,Bold"&amp;8 Page &amp;P of &amp;N</oddFooter>
      </headerFooter>
    </customSheetView>
    <customSheetView guid="{6C1F68FF-383D-48BB-B0E5-5F71EA481BD7}" showPageBreaks="1" showGridLines="0" fitToPage="1" printArea="1" view="pageBreakPreview">
      <selection activeCell="A3" sqref="A3:E3"/>
      <pageMargins left="0.75" right="0.63" top="0.57999999999999996" bottom="0.6" header="0.34" footer="0.35"/>
      <pageSetup orientation="portrait" r:id="rId2"/>
      <headerFooter alignWithMargins="0">
        <oddFooter>&amp;R&amp;"Book Antiqua,Bold"&amp;8 Page &amp;P of &amp;N</oddFooter>
      </headerFooter>
    </customSheetView>
    <customSheetView guid="{24767711-6F0F-4960-B6A0-5D16317C52CA}" showPageBreaks="1" showGridLines="0" fitToPage="1" printArea="1" view="pageBreakPreview">
      <selection activeCell="A3" sqref="A3:E3"/>
      <pageMargins left="0.75" right="0.63" top="0.57999999999999996" bottom="0.6" header="0.34" footer="0.35"/>
      <pageSetup orientation="portrait" r:id="rId3"/>
      <headerFooter alignWithMargins="0">
        <oddFooter>&amp;R&amp;"Book Antiqua,Bold"&amp;8 Page &amp;P of &amp;N</oddFooter>
      </headerFooter>
    </customSheetView>
    <customSheetView guid="{265106DA-0305-46BE-8A98-0935A189448A}" showPageBreaks="1" showGridLines="0" fitToPage="1" printArea="1" view="pageBreakPreview">
      <selection activeCell="A3" sqref="A3:E3"/>
      <pageMargins left="0.75" right="0.63" top="0.57999999999999996" bottom="0.6" header="0.34" footer="0.35"/>
      <pageSetup orientation="portrait" r:id="rId4"/>
      <headerFooter alignWithMargins="0">
        <oddFooter>&amp;R&amp;"Book Antiqua,Bold"&amp;8 Page &amp;P of &amp;N</oddFooter>
      </headerFooter>
    </customSheetView>
    <customSheetView guid="{F34FCE55-6D7A-4595-AE80-79F81F8010EA}" showGridLines="0" fitToPage="1">
      <selection activeCell="A15" sqref="A15:E15"/>
      <pageMargins left="0.75" right="0.63" top="0.57999999999999996" bottom="0.6" header="0.34" footer="0.35"/>
      <pageSetup orientation="portrait" r:id="rId5"/>
      <headerFooter alignWithMargins="0">
        <oddFooter>&amp;R&amp;"Book Antiqua,Bold"&amp;8 Page &amp;P of &amp;N</oddFooter>
      </headerFooter>
    </customSheetView>
    <customSheetView guid="{26C9F440-2701-423F-9FDB-7DFF079DC7F8}" showPageBreaks="1" showGridLines="0" fitToPage="1" printArea="1" view="pageBreakPreview">
      <selection activeCell="A3" sqref="A3:E3"/>
      <pageMargins left="0.75" right="0.63" top="0.57999999999999996" bottom="0.6" header="0.34" footer="0.35"/>
      <pageSetup orientation="portrait" r:id="rId6"/>
      <headerFooter alignWithMargins="0">
        <oddFooter>&amp;R&amp;"Book Antiqua,Bold"&amp;8 Page &amp;P of &amp;N</oddFooter>
      </headerFooter>
    </customSheetView>
    <customSheetView guid="{B07A37BF-D9F4-4586-9D27-CDE2FA2D1222}" showPageBreaks="1" showGridLines="0" fitToPage="1" printArea="1" view="pageBreakPreview">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9E668EC9-7875-454E-BDE6-15A2D20AC8D2}" showPageBreaks="1" showGridLines="0" fitToPage="1" printArea="1" view="pageBreakPreview">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72E27F64-009C-4321-B742-209DBE340E6D}" showPageBreaks="1" showGridLines="0" fitToPage="1" printArea="1" view="pageBreakPreview">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0FC51CD5-DCF7-4595-9A9F-DDC9120F829F}" showPageBreaks="1" showGridLines="0" fitToPage="1" printArea="1" view="pageBreakPreview">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s>
  <mergeCells count="9">
    <mergeCell ref="B11:D11"/>
    <mergeCell ref="B12:D12"/>
    <mergeCell ref="A15:E15"/>
    <mergeCell ref="A1:D1"/>
    <mergeCell ref="A3:E3"/>
    <mergeCell ref="A5:E5"/>
    <mergeCell ref="A8:D8"/>
    <mergeCell ref="B9:D9"/>
    <mergeCell ref="B10:D10"/>
  </mergeCells>
  <pageMargins left="0.75" right="0.63" top="0.57999999999999996" bottom="0.6" header="0.34" footer="0.35"/>
  <pageSetup orientation="portrait" r:id="rId11"/>
  <headerFooter alignWithMargins="0">
    <oddFooter>&amp;R&amp;"Book Antiqua,Bold"&amp;8 Page &amp;P of &amp;N</oddFooter>
  </headerFooter>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A1:K55"/>
  <sheetViews>
    <sheetView showGridLines="0" showZeros="0" view="pageBreakPreview" zoomScale="70" zoomScaleSheetLayoutView="70" workbookViewId="0">
      <selection activeCell="F37" sqref="F37"/>
    </sheetView>
  </sheetViews>
  <sheetFormatPr defaultColWidth="9.109375" defaultRowHeight="15.6"/>
  <cols>
    <col min="1" max="1" width="9.6640625" style="81" customWidth="1"/>
    <col min="2" max="2" width="20.5546875" style="81" customWidth="1"/>
    <col min="3" max="3" width="11.44140625" style="81" customWidth="1"/>
    <col min="4" max="4" width="16.6640625" style="81" customWidth="1"/>
    <col min="5" max="5" width="33" style="81" customWidth="1"/>
    <col min="6" max="6" width="24.5546875" style="81" customWidth="1"/>
    <col min="7" max="7" width="24.44140625" style="84" customWidth="1"/>
    <col min="8" max="8" width="12.6640625" style="84" hidden="1" customWidth="1"/>
    <col min="9" max="9" width="9.109375" style="84" hidden="1" customWidth="1"/>
    <col min="10" max="15" width="9.109375" style="84" customWidth="1"/>
    <col min="16" max="16384" width="9.109375" style="84"/>
  </cols>
  <sheetData>
    <row r="1" spans="1:6" ht="22.5" customHeight="1">
      <c r="A1" s="76" t="str">
        <f>'Attach-3 (QR)'!A1</f>
        <v>SPEC. NO.: CC/NT/W-GIS/DOM/A04/24/01196</v>
      </c>
      <c r="B1" s="77"/>
      <c r="C1" s="77"/>
      <c r="D1" s="77"/>
      <c r="E1" s="77"/>
      <c r="F1" s="78" t="s">
        <v>605</v>
      </c>
    </row>
    <row r="2" spans="1:6" ht="15" customHeight="1"/>
    <row r="3" spans="1:6" ht="99" customHeight="1">
      <c r="A3" s="10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0"/>
      <c r="C3" s="1060"/>
      <c r="D3" s="1060"/>
      <c r="E3" s="1060"/>
      <c r="F3" s="1060"/>
    </row>
    <row r="4" spans="1:6" ht="15" customHeight="1">
      <c r="A4" s="87"/>
    </row>
    <row r="5" spans="1:6" ht="20.100000000000001" customHeight="1">
      <c r="A5" s="766" t="s">
        <v>457</v>
      </c>
      <c r="B5" s="766"/>
      <c r="C5" s="766"/>
      <c r="D5" s="766"/>
      <c r="E5" s="766"/>
      <c r="F5" s="766"/>
    </row>
    <row r="6" spans="1:6" ht="20.100000000000001" customHeight="1">
      <c r="A6" s="90"/>
    </row>
    <row r="7" spans="1:6" ht="20.100000000000001" customHeight="1">
      <c r="A7" s="101" t="str">
        <f>'Attach-3 (QR)'!A7:E7</f>
        <v>Bidder’s Name and Address :</v>
      </c>
      <c r="E7" s="101" t="s">
        <v>621</v>
      </c>
    </row>
    <row r="8" spans="1:6" ht="30" customHeight="1">
      <c r="A8" s="1061">
        <f>'Attach-3 (QR)'!A8:E8</f>
        <v>0</v>
      </c>
      <c r="B8" s="1061"/>
      <c r="C8" s="1061"/>
      <c r="D8" s="1061"/>
      <c r="E8" s="110" t="str">
        <f>'[9]Attach 3(JV)'!E8</f>
        <v>Contract Services</v>
      </c>
    </row>
    <row r="9" spans="1:6">
      <c r="A9" s="98" t="s">
        <v>435</v>
      </c>
      <c r="B9" s="1071">
        <f>'Attach-3 (QR)'!B9:D9</f>
        <v>0</v>
      </c>
      <c r="C9" s="1071"/>
      <c r="D9" s="1071"/>
      <c r="E9" s="110" t="str">
        <f>'[9]Attach 3(JV)'!E9</f>
        <v>Power Grid Corporation of India Ltd.,</v>
      </c>
    </row>
    <row r="10" spans="1:6">
      <c r="A10" s="98" t="s">
        <v>437</v>
      </c>
      <c r="B10" s="1063">
        <f>'Attach-3 (QR)'!B10:D10</f>
        <v>0</v>
      </c>
      <c r="C10" s="1063"/>
      <c r="D10" s="1063"/>
      <c r="E10" s="110" t="str">
        <f>'[9]Attach 3(JV)'!E10</f>
        <v>"Saudamini", Plot No. 2, Sector 29</v>
      </c>
    </row>
    <row r="11" spans="1:6">
      <c r="B11" s="1063">
        <f>'Attach-3 (QR)'!B11:D11</f>
        <v>0</v>
      </c>
      <c r="C11" s="1063"/>
      <c r="D11" s="1063"/>
      <c r="E11" s="110" t="str">
        <f>'[9]Attach 3(JV)'!E11</f>
        <v>Gurgaon (Haryana) - 122001</v>
      </c>
    </row>
    <row r="12" spans="1:6">
      <c r="A12" s="90"/>
      <c r="B12" s="1063">
        <f>'Attach-3 (QR)'!B12:D12</f>
        <v>0</v>
      </c>
      <c r="C12" s="1063"/>
      <c r="D12" s="1063"/>
      <c r="E12" s="110" t="e">
        <f>'[9]Attach 3(JV)'!E12</f>
        <v>#REF!</v>
      </c>
      <c r="F12" s="94"/>
    </row>
    <row r="13" spans="1:6" ht="15" customHeight="1">
      <c r="A13" s="90"/>
      <c r="B13" s="100"/>
      <c r="C13" s="100"/>
      <c r="D13" s="100"/>
      <c r="E13" s="100"/>
    </row>
    <row r="14" spans="1:6" ht="20.100000000000001" customHeight="1">
      <c r="A14" s="81" t="s">
        <v>243</v>
      </c>
    </row>
    <row r="15" spans="1:6" ht="15" customHeight="1">
      <c r="A15" s="90"/>
    </row>
    <row r="16" spans="1:6" ht="170.25" customHeight="1">
      <c r="A16" s="1007"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 for the period commencing from the effective date of Contract to us :</v>
      </c>
      <c r="B16" s="1007"/>
      <c r="C16" s="1007"/>
      <c r="D16" s="1007"/>
      <c r="E16" s="1007"/>
      <c r="F16" s="1007"/>
    </row>
    <row r="17" spans="1:6" ht="5.25" customHeight="1">
      <c r="A17" s="90"/>
      <c r="B17" s="90"/>
      <c r="C17" s="90"/>
      <c r="D17" s="90"/>
      <c r="E17" s="90"/>
      <c r="F17" s="90"/>
    </row>
    <row r="18" spans="1:6" s="726" customFormat="1" ht="156.75" customHeight="1">
      <c r="A18" s="476" t="s">
        <v>433</v>
      </c>
      <c r="B18" s="1119" t="s">
        <v>458</v>
      </c>
      <c r="C18" s="1120"/>
      <c r="D18" s="1121"/>
      <c r="E18" s="195" t="s">
        <v>1053</v>
      </c>
      <c r="F18" s="195" t="s">
        <v>1054</v>
      </c>
    </row>
    <row r="19" spans="1:6">
      <c r="A19" s="423"/>
      <c r="B19" s="473"/>
      <c r="C19" s="474"/>
      <c r="D19" s="475"/>
      <c r="E19" s="1074"/>
      <c r="F19" s="1075"/>
    </row>
    <row r="20" spans="1:6">
      <c r="A20" s="476"/>
      <c r="B20" s="477"/>
      <c r="C20" s="478"/>
      <c r="D20" s="479"/>
      <c r="E20" s="1123"/>
      <c r="F20" s="1124"/>
    </row>
    <row r="21" spans="1:6" ht="33" customHeight="1">
      <c r="A21" s="196">
        <v>1</v>
      </c>
      <c r="B21" s="1118" t="s">
        <v>265</v>
      </c>
      <c r="C21" s="1118"/>
      <c r="D21" s="1118"/>
      <c r="E21" s="396"/>
      <c r="F21" s="396"/>
    </row>
    <row r="22" spans="1:6" ht="22.5" customHeight="1">
      <c r="A22" s="196"/>
      <c r="B22" s="1112" t="s">
        <v>264</v>
      </c>
      <c r="C22" s="1113"/>
      <c r="D22" s="1114"/>
      <c r="E22" s="396"/>
      <c r="F22" s="396"/>
    </row>
    <row r="23" spans="1:6" ht="53.25" customHeight="1">
      <c r="A23" s="196">
        <v>2</v>
      </c>
      <c r="B23" s="1118" t="s">
        <v>266</v>
      </c>
      <c r="C23" s="1118"/>
      <c r="D23" s="1118"/>
      <c r="E23" s="396"/>
      <c r="F23" s="396"/>
    </row>
    <row r="24" spans="1:6" ht="22.5" customHeight="1">
      <c r="A24" s="196"/>
      <c r="B24" s="1112" t="s">
        <v>264</v>
      </c>
      <c r="C24" s="1113"/>
      <c r="D24" s="1114"/>
      <c r="E24" s="396"/>
      <c r="F24" s="396"/>
    </row>
    <row r="25" spans="1:6" ht="37.5" customHeight="1">
      <c r="A25" s="196">
        <v>3</v>
      </c>
      <c r="B25" s="1111" t="s">
        <v>267</v>
      </c>
      <c r="C25" s="1111"/>
      <c r="D25" s="1111"/>
      <c r="E25" s="396"/>
      <c r="F25" s="396"/>
    </row>
    <row r="26" spans="1:6" ht="22.5" customHeight="1">
      <c r="A26" s="196"/>
      <c r="B26" s="1112" t="s">
        <v>264</v>
      </c>
      <c r="C26" s="1113"/>
      <c r="D26" s="1114"/>
      <c r="E26" s="396"/>
      <c r="F26" s="396"/>
    </row>
    <row r="27" spans="1:6" ht="34.5" customHeight="1">
      <c r="A27" s="196">
        <v>4</v>
      </c>
      <c r="B27" s="1111" t="s">
        <v>268</v>
      </c>
      <c r="C27" s="1111"/>
      <c r="D27" s="1111"/>
      <c r="E27" s="396"/>
      <c r="F27" s="396"/>
    </row>
    <row r="28" spans="1:6" ht="22.5" customHeight="1">
      <c r="A28" s="196"/>
      <c r="B28" s="1112" t="s">
        <v>264</v>
      </c>
      <c r="C28" s="1113"/>
      <c r="D28" s="1114"/>
      <c r="E28" s="396"/>
      <c r="F28" s="396"/>
    </row>
    <row r="29" spans="1:6" ht="35.25" customHeight="1">
      <c r="A29" s="196">
        <v>5</v>
      </c>
      <c r="B29" s="1111" t="s">
        <v>269</v>
      </c>
      <c r="C29" s="1111"/>
      <c r="D29" s="1111"/>
      <c r="E29" s="396"/>
      <c r="F29" s="396"/>
    </row>
    <row r="30" spans="1:6" ht="22.5" customHeight="1">
      <c r="A30" s="196"/>
      <c r="B30" s="1112" t="s">
        <v>264</v>
      </c>
      <c r="C30" s="1113"/>
      <c r="D30" s="1114"/>
      <c r="E30" s="396"/>
      <c r="F30" s="396"/>
    </row>
    <row r="31" spans="1:6" ht="21" customHeight="1">
      <c r="A31" s="196">
        <v>6</v>
      </c>
      <c r="B31" s="1118" t="s">
        <v>124</v>
      </c>
      <c r="C31" s="1118"/>
      <c r="D31" s="1118"/>
      <c r="E31" s="396"/>
      <c r="F31" s="396"/>
    </row>
    <row r="32" spans="1:6" ht="36" customHeight="1">
      <c r="A32" s="196">
        <v>7</v>
      </c>
      <c r="B32" s="1111" t="s">
        <v>270</v>
      </c>
      <c r="C32" s="1111"/>
      <c r="D32" s="1111"/>
      <c r="E32" s="396"/>
      <c r="F32" s="396"/>
    </row>
    <row r="33" spans="1:8" ht="22.5" customHeight="1">
      <c r="A33" s="196"/>
      <c r="B33" s="1112" t="s">
        <v>264</v>
      </c>
      <c r="C33" s="1113"/>
      <c r="D33" s="1114"/>
      <c r="E33" s="396"/>
      <c r="F33" s="396"/>
    </row>
    <row r="34" spans="1:8" ht="34.5" customHeight="1">
      <c r="A34" s="196">
        <v>8</v>
      </c>
      <c r="B34" s="1111" t="s">
        <v>271</v>
      </c>
      <c r="C34" s="1111"/>
      <c r="D34" s="1111"/>
      <c r="E34" s="396"/>
      <c r="F34" s="396"/>
    </row>
    <row r="35" spans="1:8" ht="22.5" customHeight="1">
      <c r="A35" s="196"/>
      <c r="B35" s="1112" t="s">
        <v>264</v>
      </c>
      <c r="C35" s="1113"/>
      <c r="D35" s="1114"/>
      <c r="E35" s="396"/>
      <c r="F35" s="396"/>
    </row>
    <row r="36" spans="1:8" ht="37.5" customHeight="1">
      <c r="A36" s="196">
        <v>9</v>
      </c>
      <c r="B36" s="1111" t="s">
        <v>272</v>
      </c>
      <c r="C36" s="1111"/>
      <c r="D36" s="1111"/>
      <c r="E36" s="396"/>
      <c r="F36" s="396"/>
    </row>
    <row r="37" spans="1:8" ht="22.5" customHeight="1">
      <c r="A37" s="196"/>
      <c r="B37" s="1112" t="s">
        <v>264</v>
      </c>
      <c r="C37" s="1113"/>
      <c r="D37" s="1114"/>
      <c r="E37" s="396"/>
      <c r="F37" s="396"/>
      <c r="H37" s="114">
        <v>18</v>
      </c>
    </row>
    <row r="38" spans="1:8" ht="99" customHeight="1">
      <c r="A38" s="146"/>
      <c r="B38" s="138"/>
      <c r="C38" s="138"/>
      <c r="D38" s="138"/>
      <c r="E38" s="724" t="str">
        <f>IF(E37&gt;16, "You are exceeding the completion schedule of " &amp; H37 &amp; " months as specified  in the bidding documents.", "")</f>
        <v/>
      </c>
      <c r="F38" s="724" t="str">
        <f>IF(F37&gt;16, "You are exceeding the completion schedule of " &amp; H40 &amp; " months as specified  in the bidding documents.", "")</f>
        <v/>
      </c>
      <c r="H38" s="114">
        <v>20</v>
      </c>
    </row>
    <row r="39" spans="1:8" ht="37.5" customHeight="1">
      <c r="A39" s="1115"/>
      <c r="B39" s="1115"/>
      <c r="C39" s="1115"/>
      <c r="D39" s="1115"/>
      <c r="E39" s="1115"/>
      <c r="F39" s="1115"/>
      <c r="H39" s="84">
        <v>20</v>
      </c>
    </row>
    <row r="40" spans="1:8" ht="42" customHeight="1">
      <c r="A40" s="1116"/>
      <c r="B40" s="1116"/>
      <c r="C40" s="1116"/>
      <c r="D40" s="1116"/>
      <c r="E40" s="1116"/>
      <c r="F40" s="1116"/>
      <c r="H40" s="84">
        <v>16</v>
      </c>
    </row>
    <row r="41" spans="1:8" ht="19.5" customHeight="1">
      <c r="A41" s="91" t="s">
        <v>485</v>
      </c>
      <c r="B41" s="106">
        <f>'Name of Bidder'!C35</f>
        <v>0</v>
      </c>
      <c r="D41" s="84"/>
      <c r="E41" s="121" t="s">
        <v>483</v>
      </c>
      <c r="F41" s="81">
        <f>'Name of Bidder'!C32</f>
        <v>0</v>
      </c>
    </row>
    <row r="42" spans="1:8" ht="19.5" customHeight="1">
      <c r="A42" s="91" t="s">
        <v>486</v>
      </c>
      <c r="B42" s="107">
        <f>'Name of Bidder'!C36</f>
        <v>0</v>
      </c>
      <c r="D42" s="84"/>
      <c r="E42" s="121" t="s">
        <v>616</v>
      </c>
      <c r="F42" s="81">
        <f>'Name of Bidder'!C33</f>
        <v>0</v>
      </c>
    </row>
    <row r="43" spans="1:8" ht="21.75" customHeight="1">
      <c r="A43" s="91"/>
      <c r="B43" s="107"/>
      <c r="D43" s="105"/>
      <c r="E43" s="105"/>
      <c r="F43" s="107"/>
    </row>
    <row r="44" spans="1:8" ht="31.5" customHeight="1">
      <c r="A44" s="1117" t="s">
        <v>125</v>
      </c>
      <c r="B44" s="1117"/>
      <c r="C44" s="1117"/>
      <c r="D44" s="1117"/>
      <c r="E44" s="1117"/>
      <c r="F44" s="1117"/>
    </row>
    <row r="45" spans="1:8" ht="20.100000000000001" customHeight="1">
      <c r="A45" s="104"/>
    </row>
    <row r="46" spans="1:8" ht="20.100000000000001" customHeight="1"/>
    <row r="47" spans="1:8" ht="20.100000000000001" customHeight="1">
      <c r="A47" s="104"/>
    </row>
    <row r="48" spans="1:8" ht="20.100000000000001" customHeight="1"/>
    <row r="49" spans="1:1" ht="20.100000000000001" customHeight="1">
      <c r="A49" s="104"/>
    </row>
    <row r="50" spans="1:1" ht="20.100000000000001" customHeight="1"/>
    <row r="51" spans="1:1" ht="20.100000000000001" customHeight="1">
      <c r="A51" s="104"/>
    </row>
    <row r="52" spans="1:1" ht="20.100000000000001" customHeight="1"/>
    <row r="53" spans="1:1" ht="20.100000000000001" customHeight="1"/>
    <row r="54" spans="1:1" ht="20.100000000000001" customHeight="1"/>
    <row r="55" spans="1:1" ht="20.100000000000001" customHeight="1"/>
  </sheetData>
  <sheetProtection algorithmName="SHA-512" hashValue="bGRyD05R5qrtu8Ksngb5LRlod9JsHcvZYqU+YwXoFzDlBX8W5zxJAlDTrNgEFPgQMCNEOtqnkYD/IatZTV45Pw==" saltValue="jTKrIDQzR99NBf4MgYpaAg==" spinCount="100000" sheet="1" formatColumns="0" formatRows="0" selectLockedCells="1"/>
  <customSheetViews>
    <customSheetView guid="{70FB5D55-1DD3-4C31-AE80-FEFCEF8A40E9}"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6C1F68FF-383D-48BB-B0E5-5F71EA481BD7}" scale="85" showPageBreaks="1" showGridLines="0" zeroValues="0" printArea="1" hiddenColumns="1" view="pageBreakPreview" topLeftCell="A10">
      <selection activeCell="E21" sqref="E21:F21"/>
      <rowBreaks count="1" manualBreakCount="1">
        <brk id="44"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24767711-6F0F-4960-B6A0-5D16317C52CA}" scale="85" showPageBreaks="1" showGridLines="0" zeroValues="0" printArea="1" hiddenColumns="1" view="pageBreakPreview" topLeftCell="A22">
      <selection activeCell="E37" sqref="E37:F37"/>
      <rowBreaks count="1" manualBreakCount="1">
        <brk id="44"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21">
      <selection activeCell="E37" sqref="E37:F37"/>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25">
      <selection activeCell="E37" sqref="E37:F37"/>
      <rowBreaks count="1" manualBreakCount="1">
        <brk id="44"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9E668EC9-7875-454E-BDE6-15A2D20AC8D2}" scale="85" showPageBreaks="1" showGridLines="0" zeroValues="0" printArea="1" hiddenColumns="1" view="pageBreakPreview">
      <selection activeCell="E37" sqref="E37:F37"/>
      <rowBreaks count="1" manualBreakCount="1">
        <brk id="44"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72E27F64-009C-4321-B742-209DBE340E6D}"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0FC51CD5-DCF7-4595-9A9F-DDC9120F829F}"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31">
    <mergeCell ref="A3:F3"/>
    <mergeCell ref="A5:F5"/>
    <mergeCell ref="A8:D8"/>
    <mergeCell ref="B9:D9"/>
    <mergeCell ref="B10:D10"/>
    <mergeCell ref="B22:D22"/>
    <mergeCell ref="B23:D23"/>
    <mergeCell ref="B24:D24"/>
    <mergeCell ref="B25:D25"/>
    <mergeCell ref="B11:D11"/>
    <mergeCell ref="B12:D12"/>
    <mergeCell ref="A16:F16"/>
    <mergeCell ref="B18:D18"/>
    <mergeCell ref="B21:D21"/>
    <mergeCell ref="E19:F19"/>
    <mergeCell ref="E20:F20"/>
    <mergeCell ref="B26:D26"/>
    <mergeCell ref="B27:D27"/>
    <mergeCell ref="B28:D28"/>
    <mergeCell ref="B29:D29"/>
    <mergeCell ref="B30:D30"/>
    <mergeCell ref="B31:D31"/>
    <mergeCell ref="B32:D32"/>
    <mergeCell ref="B33:D33"/>
    <mergeCell ref="B34:D34"/>
    <mergeCell ref="B35:D35"/>
    <mergeCell ref="B36:D36"/>
    <mergeCell ref="B37:D37"/>
    <mergeCell ref="A39:F39"/>
    <mergeCell ref="A40:F40"/>
    <mergeCell ref="A44:F44"/>
  </mergeCells>
  <dataValidations count="1">
    <dataValidation type="decimal" operator="greaterThan" allowBlank="1" showInputMessage="1" showErrorMessage="1" error="Please enter numeric figure only." sqref="F37 F26 F28 F30:F31 F33 F35 F22:F24" xr:uid="{00000000-0002-0000-0A00-000000000000}">
      <formula1>0</formula1>
    </dataValidation>
  </dataValidations>
  <pageMargins left="1.18" right="0" top="0.59055118110236204" bottom="0.59055118110236204" header="0.35433070866141703" footer="0.35433070866141703"/>
  <pageSetup scale="57" orientation="portrait" r:id="rId11"/>
  <headerFooter alignWithMargins="0">
    <oddFooter>&amp;R&amp;"Book Antiqua,Bold"&amp;8 Page &amp;P of &amp;N</oddFooter>
  </headerFooter>
  <rowBreaks count="1" manualBreakCount="1">
    <brk id="44"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I48"/>
  <sheetViews>
    <sheetView showGridLines="0" showZeros="0" view="pageBreakPreview" zoomScale="55" zoomScaleSheetLayoutView="55" workbookViewId="0">
      <selection activeCell="A3" sqref="A3:F3"/>
    </sheetView>
  </sheetViews>
  <sheetFormatPr defaultColWidth="9.109375" defaultRowHeight="15.6"/>
  <cols>
    <col min="1" max="1" width="9.6640625" style="81" customWidth="1"/>
    <col min="2" max="2" width="39.5546875" style="81" customWidth="1"/>
    <col min="3" max="3" width="25.88671875" style="81" customWidth="1"/>
    <col min="4" max="4" width="23.5546875" style="81" customWidth="1"/>
    <col min="5" max="5" width="25.109375" style="81" customWidth="1"/>
    <col min="6" max="6" width="24.44140625" style="81" customWidth="1"/>
    <col min="7" max="8" width="9.109375" style="81"/>
    <col min="9" max="16384" width="9.109375" style="84"/>
  </cols>
  <sheetData>
    <row r="1" spans="1:9" ht="21.75" customHeight="1">
      <c r="A1" s="76" t="str">
        <f>Cover!B3</f>
        <v>SPEC. NO.: CC/NT/W-GIS/DOM/A04/24/01196</v>
      </c>
      <c r="B1" s="77"/>
      <c r="C1" s="77"/>
      <c r="D1" s="77"/>
      <c r="E1" s="77"/>
      <c r="F1" s="109" t="s">
        <v>614</v>
      </c>
    </row>
    <row r="2" spans="1:9">
      <c r="F2" s="227"/>
    </row>
    <row r="3" spans="1:9" ht="93.75" customHeight="1">
      <c r="A3" s="10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0"/>
      <c r="C3" s="1060"/>
      <c r="D3" s="1060"/>
      <c r="E3" s="1060"/>
      <c r="F3" s="1060"/>
      <c r="G3" s="79"/>
      <c r="H3" s="79"/>
    </row>
    <row r="4" spans="1:9" ht="20.100000000000001" customHeight="1">
      <c r="A4" s="87"/>
      <c r="H4" s="88"/>
      <c r="I4" s="89"/>
    </row>
    <row r="5" spans="1:9" ht="20.100000000000001" customHeight="1">
      <c r="A5" s="766" t="s">
        <v>459</v>
      </c>
      <c r="B5" s="766"/>
      <c r="C5" s="766"/>
      <c r="D5" s="766"/>
      <c r="E5" s="766"/>
      <c r="F5" s="766"/>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6" customHeight="1">
      <c r="A8" s="1061">
        <f>'Attach 3(JV)'!A8:D8</f>
        <v>0</v>
      </c>
      <c r="B8" s="1061"/>
      <c r="C8" s="1061"/>
      <c r="D8" s="1061"/>
      <c r="E8" s="110" t="str">
        <f>'Attach 3(JV)'!E8</f>
        <v>Contract Services</v>
      </c>
      <c r="H8" s="88"/>
      <c r="I8" s="89"/>
    </row>
    <row r="9" spans="1:9">
      <c r="A9" s="98" t="s">
        <v>435</v>
      </c>
      <c r="B9" s="1071">
        <f>'Attach 3(JV)'!B9:D9</f>
        <v>0</v>
      </c>
      <c r="C9" s="1071"/>
      <c r="D9" s="1071"/>
      <c r="E9" s="110" t="str">
        <f>'Attach 3(JV)'!E9</f>
        <v>Power Grid Corporation of India Ltd.,</v>
      </c>
      <c r="H9" s="88"/>
      <c r="I9" s="89"/>
    </row>
    <row r="10" spans="1:9">
      <c r="A10" s="98" t="s">
        <v>437</v>
      </c>
      <c r="B10" s="1063">
        <f>'Attach 3(JV)'!B10:D10</f>
        <v>0</v>
      </c>
      <c r="C10" s="1063"/>
      <c r="D10" s="1063"/>
      <c r="E10" s="110" t="str">
        <f>'Attach 3(JV)'!E10</f>
        <v>"Saudamini", Plot No. 2, Sector 29</v>
      </c>
      <c r="H10" s="88"/>
      <c r="I10" s="89"/>
    </row>
    <row r="11" spans="1:9" ht="18" customHeight="1">
      <c r="B11" s="1063">
        <f>'Attach 3(JV)'!B11:D11</f>
        <v>0</v>
      </c>
      <c r="C11" s="1063"/>
      <c r="D11" s="1063"/>
      <c r="E11" s="110" t="str">
        <f>'Attach 3(JV)'!E11</f>
        <v>Gurgaon (Haryana) - 122001</v>
      </c>
    </row>
    <row r="12" spans="1:9">
      <c r="A12" s="90"/>
      <c r="B12" s="1063">
        <f>'Attach 3(JV)'!B12:D12</f>
        <v>0</v>
      </c>
      <c r="C12" s="1063"/>
      <c r="D12" s="1063"/>
      <c r="E12" s="94"/>
    </row>
    <row r="13" spans="1:9" ht="20.100000000000001" customHeight="1">
      <c r="A13" s="90"/>
      <c r="B13" s="200"/>
      <c r="C13" s="200"/>
      <c r="D13" s="200"/>
      <c r="G13" s="94"/>
    </row>
    <row r="14" spans="1:9" ht="20.100000000000001" customHeight="1">
      <c r="A14" s="81" t="s">
        <v>243</v>
      </c>
    </row>
    <row r="15" spans="1:9" ht="20.100000000000001" hidden="1" customHeight="1">
      <c r="A15" s="90"/>
    </row>
    <row r="16" spans="1:9" ht="18" hidden="1" customHeight="1">
      <c r="A16" s="1125"/>
      <c r="B16" s="1125"/>
      <c r="C16" s="1125"/>
      <c r="D16" s="1125"/>
      <c r="E16" s="1125"/>
      <c r="F16" s="1125"/>
    </row>
    <row r="17" spans="1:8" ht="39" hidden="1" customHeight="1">
      <c r="A17" s="1126" t="s">
        <v>751</v>
      </c>
      <c r="B17" s="1126"/>
      <c r="C17" s="1126"/>
      <c r="D17" s="1126"/>
      <c r="E17" s="1126"/>
      <c r="F17" s="1126"/>
    </row>
    <row r="18" spans="1:8" ht="62.25" hidden="1" customHeight="1">
      <c r="A18" s="1007" t="s">
        <v>764</v>
      </c>
      <c r="B18" s="1007"/>
      <c r="C18" s="1007"/>
      <c r="D18" s="1007"/>
      <c r="E18" s="1007"/>
      <c r="F18" s="1007"/>
    </row>
    <row r="19" spans="1:8" ht="75.75" hidden="1" customHeight="1">
      <c r="A19" s="1007"/>
      <c r="B19" s="1007"/>
      <c r="C19" s="1007"/>
      <c r="D19" s="1007"/>
      <c r="E19" s="1007"/>
      <c r="F19" s="1007"/>
    </row>
    <row r="20" spans="1:8" ht="20.25" hidden="1" customHeight="1">
      <c r="A20" s="1127"/>
      <c r="B20" s="1127"/>
      <c r="C20" s="1127"/>
      <c r="D20" s="1127"/>
      <c r="E20" s="1127"/>
      <c r="F20" s="111"/>
    </row>
    <row r="21" spans="1:8" ht="42" hidden="1" customHeight="1">
      <c r="A21" s="1127"/>
      <c r="B21" s="1127"/>
      <c r="C21" s="394"/>
      <c r="D21" s="394"/>
      <c r="E21" s="394"/>
      <c r="F21" s="111"/>
    </row>
    <row r="22" spans="1:8" ht="48" hidden="1" customHeight="1">
      <c r="A22" s="395"/>
      <c r="B22" s="397"/>
      <c r="C22" s="386"/>
      <c r="D22" s="386"/>
      <c r="E22" s="396"/>
      <c r="F22" s="111"/>
    </row>
    <row r="23" spans="1:8" ht="78" hidden="1" customHeight="1">
      <c r="A23" s="1129"/>
      <c r="B23" s="1129"/>
      <c r="C23" s="1129"/>
      <c r="D23" s="1129"/>
      <c r="E23" s="1129"/>
      <c r="F23" s="1129"/>
    </row>
    <row r="24" spans="1:8" s="385" customFormat="1" ht="51.75" hidden="1" customHeight="1">
      <c r="A24" s="1007"/>
      <c r="B24" s="1007"/>
      <c r="C24" s="1007"/>
      <c r="D24" s="1007"/>
      <c r="E24" s="1007"/>
      <c r="F24" s="1007"/>
      <c r="G24" s="384"/>
      <c r="H24" s="384"/>
    </row>
    <row r="25" spans="1:8" s="385" customFormat="1" ht="18.75" hidden="1" customHeight="1">
      <c r="A25" s="111"/>
      <c r="B25" s="111"/>
      <c r="C25" s="111"/>
      <c r="D25" s="111"/>
      <c r="E25" s="111"/>
      <c r="F25" s="111"/>
      <c r="G25" s="384"/>
      <c r="H25" s="384"/>
    </row>
    <row r="26" spans="1:8" s="385" customFormat="1" ht="13.5" customHeight="1">
      <c r="A26" s="1130"/>
      <c r="B26" s="1130"/>
      <c r="C26" s="111"/>
      <c r="D26" s="111"/>
      <c r="E26" s="111"/>
      <c r="F26" s="111"/>
      <c r="G26" s="384"/>
      <c r="H26" s="384"/>
    </row>
    <row r="27" spans="1:8" s="385" customFormat="1" ht="77.25" customHeight="1">
      <c r="A27" s="1128" t="s">
        <v>780</v>
      </c>
      <c r="B27" s="1128"/>
      <c r="C27" s="1128"/>
      <c r="D27" s="1128"/>
      <c r="E27" s="1128"/>
      <c r="F27" s="1128"/>
      <c r="G27" s="384"/>
      <c r="H27" s="384"/>
    </row>
    <row r="28" spans="1:8" s="385" customFormat="1" ht="47.25" customHeight="1">
      <c r="A28" s="1128"/>
      <c r="B28" s="1128"/>
      <c r="C28" s="1128"/>
      <c r="D28" s="1128"/>
      <c r="E28" s="1128"/>
      <c r="F28" s="1128"/>
      <c r="G28" s="384"/>
      <c r="H28" s="384"/>
    </row>
    <row r="29" spans="1:8" s="385" customFormat="1" ht="22.5" hidden="1" customHeight="1">
      <c r="A29" s="1128"/>
      <c r="B29" s="1128"/>
      <c r="C29" s="1128"/>
      <c r="D29" s="1128"/>
      <c r="E29" s="1128"/>
      <c r="F29" s="1128"/>
      <c r="G29" s="384"/>
      <c r="H29" s="384"/>
    </row>
    <row r="30" spans="1:8" s="385" customFormat="1" ht="77.25" hidden="1" customHeight="1">
      <c r="A30" s="1128"/>
      <c r="B30" s="1128"/>
      <c r="C30" s="1128"/>
      <c r="D30" s="1128"/>
      <c r="E30" s="1128"/>
      <c r="F30" s="1128"/>
      <c r="G30" s="384"/>
      <c r="H30" s="384"/>
    </row>
    <row r="31" spans="1:8" ht="51.75" hidden="1" customHeight="1">
      <c r="A31" s="1128"/>
      <c r="B31" s="1128"/>
      <c r="C31" s="1128"/>
      <c r="D31" s="1128"/>
      <c r="E31" s="1128"/>
      <c r="F31" s="1128"/>
    </row>
    <row r="32" spans="1:8" ht="76.5" hidden="1" customHeight="1">
      <c r="A32" s="1128"/>
      <c r="B32" s="1128"/>
      <c r="C32" s="1128"/>
      <c r="D32" s="1128"/>
      <c r="E32" s="1128"/>
      <c r="F32" s="1128"/>
    </row>
    <row r="33" spans="1:5" ht="33" customHeight="1">
      <c r="A33" s="91" t="s">
        <v>485</v>
      </c>
      <c r="B33" s="106">
        <f>'Name of Bidder'!C35</f>
        <v>0</v>
      </c>
      <c r="C33" s="193"/>
      <c r="D33" s="105" t="s">
        <v>483</v>
      </c>
      <c r="E33" s="107">
        <f>'Name of Bidder'!C32</f>
        <v>0</v>
      </c>
    </row>
    <row r="34" spans="1:5" ht="33" customHeight="1">
      <c r="A34" s="91" t="s">
        <v>486</v>
      </c>
      <c r="B34" s="107">
        <f>'Name of Bidder'!C36</f>
        <v>0</v>
      </c>
      <c r="C34" s="193"/>
      <c r="D34" s="105" t="s">
        <v>484</v>
      </c>
      <c r="E34" s="107">
        <f>'Name of Bidder'!C33</f>
        <v>0</v>
      </c>
    </row>
    <row r="35" spans="1:5" ht="33" customHeight="1">
      <c r="B35" s="193"/>
      <c r="C35" s="193"/>
      <c r="D35" s="105"/>
      <c r="E35" s="193"/>
    </row>
    <row r="36" spans="1:5" ht="20.100000000000001" customHeight="1"/>
    <row r="37" spans="1:5" ht="20.100000000000001" customHeight="1">
      <c r="A37" s="104"/>
    </row>
    <row r="38" spans="1:5" ht="20.100000000000001" customHeight="1"/>
    <row r="39" spans="1:5" ht="20.100000000000001" customHeight="1"/>
    <row r="40" spans="1:5" ht="20.100000000000001" customHeight="1">
      <c r="A40" s="104"/>
    </row>
    <row r="41" spans="1:5" ht="20.100000000000001" customHeight="1"/>
    <row r="42" spans="1:5" ht="20.100000000000001" customHeight="1">
      <c r="A42" s="104"/>
    </row>
    <row r="43" spans="1:5" ht="20.100000000000001" customHeight="1"/>
    <row r="44" spans="1:5" ht="20.100000000000001" customHeight="1">
      <c r="A44" s="104"/>
    </row>
    <row r="45" spans="1:5" ht="20.100000000000001" customHeight="1"/>
    <row r="46" spans="1:5" ht="20.100000000000001" customHeight="1"/>
    <row r="47" spans="1:5" ht="20.100000000000001" customHeight="1"/>
    <row r="48" spans="1:5" ht="20.100000000000001" customHeight="1"/>
  </sheetData>
  <sheetProtection password="CC6F" sheet="1" formatColumns="0" formatRows="0" selectLockedCells="1"/>
  <customSheetViews>
    <customSheetView guid="{70FB5D55-1DD3-4C31-AE80-FEFCEF8A40E9}" showPageBreaks="1" showGridLines="0" zeroValues="0" printArea="1" hiddenRows="1" view="pageBreakPreview">
      <selection activeCell="A3" sqref="A3:F3"/>
      <pageMargins left="0.75" right="0.63" top="0.44" bottom="0.35" header="0.42" footer="0.35"/>
      <pageSetup scale="60" orientation="landscape" r:id="rId1"/>
      <headerFooter alignWithMargins="0">
        <oddFooter>&amp;R&amp;"Book Antiqua,Bold"&amp;8 Page &amp;P of &amp;N</oddFooter>
      </headerFooter>
    </customSheetView>
    <customSheetView guid="{6C1F68FF-383D-48BB-B0E5-5F71EA481BD7}" showPageBreaks="1" showGridLines="0" zeroValues="0" printArea="1" hiddenRows="1" view="pageBreakPreview">
      <selection activeCell="A3" sqref="A3:F3"/>
      <pageMargins left="0.75" right="0.63" top="0.44" bottom="0.35" header="0.42" footer="0.35"/>
      <pageSetup scale="60" orientation="landscape" r:id="rId2"/>
      <headerFooter alignWithMargins="0">
        <oddFooter>&amp;R&amp;"Book Antiqua,Bold"&amp;8 Page &amp;P of &amp;N</oddFooter>
      </headerFooter>
    </customSheetView>
    <customSheetView guid="{24767711-6F0F-4960-B6A0-5D16317C52CA}" showPageBreaks="1" showGridLines="0" zeroValues="0" printArea="1" hiddenRows="1" view="pageBreakPreview">
      <selection activeCell="A5" sqref="A5:F5"/>
      <pageMargins left="0.75" right="0.63" top="0.44" bottom="0.35" header="0.42" footer="0.35"/>
      <pageSetup scale="60" orientation="landscape" r:id="rId3"/>
      <headerFooter alignWithMargins="0">
        <oddFooter>&amp;R&amp;"Book Antiqua,Bold"&amp;8 Page &amp;P of &amp;N</oddFooter>
      </headerFooter>
    </customSheetView>
    <customSheetView guid="{265106DA-0305-46BE-8A98-0935A189448A}" scale="70" showPageBreaks="1" showGridLines="0" zeroValues="0" printArea="1" hiddenRows="1" view="pageBreakPreview">
      <selection activeCell="A5" sqref="A5:F5"/>
      <pageMargins left="0.75" right="0.63" top="0.44" bottom="0.35" header="0.42" footer="0.35"/>
      <pageSetup scale="60" orientation="landscape" r:id="rId4"/>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5"/>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E8F77A2D-E40A-4668-A8F2-3CE31C4AC520}" showPageBreaks="1" showGridLines="0" zeroValues="0" printArea="1" hiddenRows="1" view="pageBreakPreview" topLeftCell="A10">
      <selection activeCell="H27" sqref="H27"/>
      <pageMargins left="0.75" right="0.63" top="0.44" bottom="0.35" header="0.42" footer="0.35"/>
      <pageSetup scale="60" orientation="landscape" r:id="rId7"/>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8"/>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9"/>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10"/>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11"/>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12"/>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13"/>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18"/>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23"/>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24"/>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26"/>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27"/>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28"/>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29"/>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30"/>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31"/>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32"/>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33"/>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34"/>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26C9F440-2701-423F-9FDB-7DFF079DC7F8}" scale="70" showPageBreaks="1" showGridLines="0" zeroValues="0" printArea="1" hiddenRows="1" view="pageBreakPreview">
      <selection activeCell="A5" sqref="A5:F5"/>
      <pageMargins left="0.75" right="0.63" top="0.44" bottom="0.35" header="0.42" footer="0.35"/>
      <pageSetup scale="60" orientation="landscape" r:id="rId36"/>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5" sqref="A5:F5"/>
      <pageMargins left="0.75" right="0.63" top="0.44" bottom="0.35" header="0.42" footer="0.35"/>
      <pageSetup scale="60" orientation="landscape" r:id="rId37"/>
      <headerFooter alignWithMargins="0">
        <oddFooter>&amp;R&amp;"Book Antiqua,Bold"&amp;8 Page &amp;P of &amp;N</oddFooter>
      </headerFooter>
    </customSheetView>
    <customSheetView guid="{9E668EC9-7875-454E-BDE6-15A2D20AC8D2}" scale="70" showPageBreaks="1" showGridLines="0" zeroValues="0" printArea="1" hiddenRows="1" view="pageBreakPreview">
      <selection activeCell="A5" sqref="A5:F5"/>
      <pageMargins left="0.75" right="0.63" top="0.44" bottom="0.35" header="0.42" footer="0.35"/>
      <pageSetup scale="60" orientation="landscape" r:id="rId38"/>
      <headerFooter alignWithMargins="0">
        <oddFooter>&amp;R&amp;"Book Antiqua,Bold"&amp;8 Page &amp;P of &amp;N</oddFooter>
      </headerFooter>
    </customSheetView>
    <customSheetView guid="{72E27F64-009C-4321-B742-209DBE340E6D}" showPageBreaks="1" showGridLines="0" zeroValues="0" printArea="1" hiddenRows="1" view="pageBreakPreview" topLeftCell="A7">
      <selection activeCell="A3" sqref="A3:F3"/>
      <pageMargins left="0.75" right="0.63" top="0.44" bottom="0.35" header="0.42" footer="0.35"/>
      <pageSetup scale="60" orientation="landscape" r:id="rId39"/>
      <headerFooter alignWithMargins="0">
        <oddFooter>&amp;R&amp;"Book Antiqua,Bold"&amp;8 Page &amp;P of &amp;N</oddFooter>
      </headerFooter>
    </customSheetView>
    <customSheetView guid="{0FC51CD5-DCF7-4595-9A9F-DDC9120F829F}" showPageBreaks="1" showGridLines="0" zeroValues="0" printArea="1" hiddenRows="1" view="pageBreakPreview" topLeftCell="A7">
      <selection activeCell="A3" sqref="A3:F3"/>
      <pageMargins left="0.75" right="0.63" top="0.44" bottom="0.35" header="0.42" footer="0.35"/>
      <pageSetup scale="60" orientation="landscape" r:id="rId40"/>
      <headerFooter alignWithMargins="0">
        <oddFooter>&amp;R&amp;"Book Antiqua,Bold"&amp;8 Page &amp;P of &amp;N</oddFooter>
      </headerFooter>
    </customSheetView>
  </customSheetViews>
  <mergeCells count="18">
    <mergeCell ref="A20:A21"/>
    <mergeCell ref="B20:B21"/>
    <mergeCell ref="A27:F32"/>
    <mergeCell ref="C20:E20"/>
    <mergeCell ref="A23:F23"/>
    <mergeCell ref="A26:B26"/>
    <mergeCell ref="A24:F24"/>
    <mergeCell ref="A3:F3"/>
    <mergeCell ref="A5:F5"/>
    <mergeCell ref="A16:F16"/>
    <mergeCell ref="A19:F19"/>
    <mergeCell ref="A8:D8"/>
    <mergeCell ref="A18:F18"/>
    <mergeCell ref="B10:D10"/>
    <mergeCell ref="B12:D12"/>
    <mergeCell ref="B9:D9"/>
    <mergeCell ref="A17:F17"/>
    <mergeCell ref="B11:D11"/>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B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B00-000001000000}">
      <formula1>D22</formula1>
    </dataValidation>
  </dataValidations>
  <pageMargins left="0.75" right="0.63" top="0.44" bottom="0.35" header="0.42" footer="0.35"/>
  <pageSetup scale="60" orientation="landscape" r:id="rId41"/>
  <headerFooter alignWithMargins="0">
    <oddFooter>&amp;R&amp;"Book Antiqua,Bold"&amp;8 Page &amp;P of &amp;N</oddFooter>
  </headerFooter>
  <drawing r:id="rId4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70"/>
  <sheetViews>
    <sheetView showGridLines="0" showZeros="0" view="pageBreakPreview" zoomScale="55" zoomScaleSheetLayoutView="55" workbookViewId="0">
      <selection activeCell="B18" sqref="B18:C18"/>
    </sheetView>
  </sheetViews>
  <sheetFormatPr defaultColWidth="9.109375" defaultRowHeight="15.6"/>
  <cols>
    <col min="1" max="1" width="11.33203125" style="81" customWidth="1"/>
    <col min="2" max="2" width="37.88671875" style="81" customWidth="1"/>
    <col min="3" max="3" width="24.88671875" style="81" customWidth="1"/>
    <col min="4" max="5" width="21.88671875" style="81" customWidth="1"/>
    <col min="6" max="6" width="9.109375" style="81" hidden="1" customWidth="1"/>
    <col min="7" max="7" width="9.109375" style="81"/>
    <col min="8" max="8" width="11.33203125" style="81" customWidth="1"/>
    <col min="9" max="16384" width="9.109375" style="84"/>
  </cols>
  <sheetData>
    <row r="1" spans="1:26" ht="22.5" customHeight="1">
      <c r="A1" s="76" t="str">
        <f>Cover!B3</f>
        <v>SPEC. NO.: CC/NT/W-GIS/DOM/A04/24/01196</v>
      </c>
      <c r="B1" s="77"/>
      <c r="C1" s="77"/>
      <c r="D1" s="77"/>
      <c r="E1" s="109" t="s">
        <v>181</v>
      </c>
    </row>
    <row r="2" spans="1:26" ht="12.75" customHeight="1">
      <c r="Z2" s="189" t="e">
        <f>#REF!</f>
        <v>#REF!</v>
      </c>
    </row>
    <row r="3" spans="1:26" ht="130.5" customHeight="1">
      <c r="A3" s="765"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765"/>
      <c r="C3" s="765"/>
      <c r="D3" s="765"/>
      <c r="E3" s="765"/>
      <c r="F3" s="79"/>
      <c r="G3" s="79"/>
      <c r="H3" s="79"/>
    </row>
    <row r="4" spans="1:26" ht="11.25" customHeight="1">
      <c r="A4" s="87"/>
      <c r="H4" s="88"/>
      <c r="I4" s="89"/>
    </row>
    <row r="5" spans="1:26" ht="19.5" customHeight="1">
      <c r="A5" s="766" t="s">
        <v>460</v>
      </c>
      <c r="B5" s="766"/>
      <c r="C5" s="766"/>
      <c r="D5" s="766"/>
      <c r="E5" s="766"/>
      <c r="F5" s="101"/>
      <c r="H5" s="88"/>
      <c r="I5" s="89"/>
    </row>
    <row r="6" spans="1:26" ht="19.5" customHeight="1">
      <c r="A6" s="90"/>
      <c r="H6" s="88"/>
      <c r="I6" s="89"/>
    </row>
    <row r="7" spans="1:26" ht="19.5" customHeight="1">
      <c r="A7" s="101" t="str">
        <f>'Attach 3(JV)'!A7:D7</f>
        <v>Bidder’s Name and Address :</v>
      </c>
      <c r="B7" s="90"/>
      <c r="C7" s="90"/>
      <c r="D7" s="92" t="str">
        <f>'Attach 3(JV)'!E7</f>
        <v>To:</v>
      </c>
      <c r="H7" s="88"/>
      <c r="I7" s="89"/>
    </row>
    <row r="8" spans="1:26" ht="36" customHeight="1">
      <c r="A8" s="1061">
        <f>'Attach 3(JV)'!A8:D8</f>
        <v>0</v>
      </c>
      <c r="B8" s="1061"/>
      <c r="C8" s="1061"/>
      <c r="D8" s="110" t="str">
        <f>'Attach 3(JV)'!E8</f>
        <v>Contract Services</v>
      </c>
      <c r="H8" s="88"/>
      <c r="I8" s="89"/>
    </row>
    <row r="9" spans="1:26">
      <c r="A9" s="98" t="s">
        <v>435</v>
      </c>
      <c r="B9" s="1071">
        <f>'Attach 3(JV)'!B9:D9</f>
        <v>0</v>
      </c>
      <c r="C9" s="1071"/>
      <c r="D9" s="110" t="str">
        <f>'Attach 3(JV)'!E9</f>
        <v>Power Grid Corporation of India Ltd.,</v>
      </c>
      <c r="H9" s="88"/>
      <c r="I9" s="89"/>
    </row>
    <row r="10" spans="1:26">
      <c r="A10" s="98" t="s">
        <v>437</v>
      </c>
      <c r="B10" s="1063">
        <f>'Attach 3(JV)'!B10:D10</f>
        <v>0</v>
      </c>
      <c r="C10" s="1063"/>
      <c r="D10" s="110" t="str">
        <f>'Attach 3(JV)'!E10</f>
        <v>"Saudamini", Plot No. 2, Sector 29</v>
      </c>
      <c r="H10" s="88"/>
      <c r="I10" s="89"/>
    </row>
    <row r="11" spans="1:26">
      <c r="B11" s="1063">
        <f>'Attach 3(JV)'!B11:D11</f>
        <v>0</v>
      </c>
      <c r="C11" s="1063"/>
      <c r="D11" s="110" t="str">
        <f>'Attach 3(JV)'!E11</f>
        <v>Gurgaon (Haryana) - 122001</v>
      </c>
    </row>
    <row r="12" spans="1:26">
      <c r="A12" s="90"/>
      <c r="B12" s="1063">
        <f>'Attach 3(JV)'!B12:D12</f>
        <v>0</v>
      </c>
      <c r="C12" s="1063"/>
      <c r="D12" s="94"/>
    </row>
    <row r="13" spans="1:26" ht="37.5" customHeight="1">
      <c r="A13" s="81" t="s">
        <v>243</v>
      </c>
    </row>
    <row r="14" spans="1:26" ht="33" customHeight="1">
      <c r="A14" s="90"/>
    </row>
    <row r="15" spans="1:26" ht="33.75" customHeight="1">
      <c r="A15" s="769" t="s">
        <v>461</v>
      </c>
      <c r="B15" s="769"/>
      <c r="C15" s="769"/>
      <c r="D15" s="769"/>
      <c r="E15" s="769"/>
    </row>
    <row r="16" spans="1:26" ht="9.75" customHeight="1">
      <c r="A16" s="90"/>
      <c r="B16" s="90"/>
      <c r="C16" s="90"/>
      <c r="D16" s="90"/>
      <c r="E16" s="90"/>
    </row>
    <row r="17" spans="1:8" ht="60" customHeight="1">
      <c r="A17" s="194" t="s">
        <v>433</v>
      </c>
      <c r="B17" s="1131" t="s">
        <v>498</v>
      </c>
      <c r="C17" s="1131"/>
      <c r="D17" s="194" t="s">
        <v>499</v>
      </c>
      <c r="E17" s="194" t="s">
        <v>500</v>
      </c>
    </row>
    <row r="18" spans="1:8" ht="26.1" customHeight="1">
      <c r="A18" s="196">
        <v>1</v>
      </c>
      <c r="B18" s="1136"/>
      <c r="C18" s="1136"/>
      <c r="D18" s="201"/>
      <c r="E18" s="201"/>
    </row>
    <row r="19" spans="1:8" ht="26.1" customHeight="1">
      <c r="A19" s="196">
        <v>2</v>
      </c>
      <c r="B19" s="1136"/>
      <c r="C19" s="1136"/>
      <c r="D19" s="201"/>
      <c r="E19" s="201"/>
    </row>
    <row r="20" spans="1:8" ht="25.5" customHeight="1">
      <c r="A20" s="196">
        <v>3</v>
      </c>
      <c r="B20" s="1136"/>
      <c r="C20" s="1136"/>
      <c r="D20" s="201"/>
      <c r="E20" s="201"/>
    </row>
    <row r="21" spans="1:8" ht="26.1" customHeight="1">
      <c r="A21" s="196">
        <v>4</v>
      </c>
      <c r="B21" s="1136"/>
      <c r="C21" s="1136"/>
      <c r="D21" s="201"/>
      <c r="E21" s="201"/>
    </row>
    <row r="22" spans="1:8" ht="26.1" customHeight="1">
      <c r="A22" s="196">
        <v>5</v>
      </c>
      <c r="B22" s="1136"/>
      <c r="C22" s="1136"/>
      <c r="D22" s="201"/>
      <c r="E22" s="201"/>
    </row>
    <row r="23" spans="1:8" ht="26.1" customHeight="1">
      <c r="A23" s="196">
        <v>6</v>
      </c>
      <c r="B23" s="1137"/>
      <c r="C23" s="1138"/>
      <c r="D23" s="201"/>
      <c r="E23" s="201"/>
    </row>
    <row r="24" spans="1:8" ht="26.1" customHeight="1">
      <c r="A24" s="196">
        <v>7</v>
      </c>
      <c r="B24" s="1137"/>
      <c r="C24" s="1138"/>
      <c r="D24" s="201"/>
      <c r="E24" s="201"/>
    </row>
    <row r="25" spans="1:8" ht="26.1" customHeight="1">
      <c r="A25" s="196">
        <v>8</v>
      </c>
      <c r="B25" s="1137"/>
      <c r="C25" s="1138"/>
      <c r="D25" s="201"/>
      <c r="E25" s="201"/>
    </row>
    <row r="26" spans="1:8" ht="26.1" customHeight="1">
      <c r="A26" s="196">
        <v>9</v>
      </c>
      <c r="B26" s="1137"/>
      <c r="C26" s="1138"/>
      <c r="D26" s="201"/>
      <c r="E26" s="201"/>
    </row>
    <row r="27" spans="1:8" ht="26.1" customHeight="1">
      <c r="A27" s="196">
        <v>10</v>
      </c>
      <c r="B27" s="1136"/>
      <c r="C27" s="1136"/>
      <c r="D27" s="201"/>
      <c r="E27" s="201"/>
    </row>
    <row r="28" spans="1:8" ht="87" customHeight="1">
      <c r="A28" s="146"/>
      <c r="B28" s="1134" t="s">
        <v>720</v>
      </c>
      <c r="C28" s="1134"/>
      <c r="D28" s="1134"/>
      <c r="E28" s="1134"/>
    </row>
    <row r="29" spans="1:8" ht="169.5" customHeight="1">
      <c r="A29" s="146"/>
      <c r="B29" s="1135" t="s">
        <v>721</v>
      </c>
      <c r="C29" s="1135"/>
      <c r="D29" s="1135"/>
      <c r="E29" s="1135"/>
    </row>
    <row r="30" spans="1:8" ht="22.5" customHeight="1">
      <c r="C30" s="105"/>
      <c r="F30" s="202" t="b">
        <v>0</v>
      </c>
      <c r="H30" s="87"/>
    </row>
    <row r="31" spans="1:8" ht="21" customHeight="1">
      <c r="A31" s="91" t="s">
        <v>485</v>
      </c>
      <c r="B31" s="106">
        <f>'Name of Bidder'!C35</f>
        <v>0</v>
      </c>
      <c r="C31" s="105" t="s">
        <v>483</v>
      </c>
      <c r="D31" s="1133">
        <f>'Name of Bidder'!C32</f>
        <v>0</v>
      </c>
      <c r="E31" s="1133"/>
      <c r="H31" s="87"/>
    </row>
    <row r="32" spans="1:8" ht="20.25" customHeight="1">
      <c r="A32" s="91" t="s">
        <v>486</v>
      </c>
      <c r="B32" s="107">
        <f>'Name of Bidder'!C36</f>
        <v>0</v>
      </c>
      <c r="C32" s="105" t="s">
        <v>484</v>
      </c>
      <c r="D32" s="1133">
        <f>'Name of Bidder'!C33</f>
        <v>0</v>
      </c>
      <c r="E32" s="1133"/>
    </row>
    <row r="33" spans="1:5" ht="41.25" customHeight="1">
      <c r="A33" s="1101" t="s">
        <v>245</v>
      </c>
      <c r="B33" s="1101"/>
      <c r="C33" s="1101"/>
      <c r="D33" s="1101"/>
      <c r="E33" s="1101"/>
    </row>
    <row r="34" spans="1:5" ht="24" customHeight="1">
      <c r="A34" s="76" t="str">
        <f>A1</f>
        <v>SPEC. NO.: CC/NT/W-GIS/DOM/A04/24/01196</v>
      </c>
      <c r="B34" s="76"/>
      <c r="C34" s="76"/>
      <c r="D34" s="76"/>
      <c r="E34" s="76" t="str">
        <f>E1</f>
        <v>ATTACHMENT-11</v>
      </c>
    </row>
    <row r="35" spans="1:5" ht="19.5" customHeight="1"/>
    <row r="36" spans="1:5" ht="23.25" customHeight="1">
      <c r="A36" s="1090" t="str">
        <f>A5</f>
        <v>(Information regarding Ex-employees of POWERGRID in our Organisation)</v>
      </c>
      <c r="B36" s="1090"/>
      <c r="C36" s="1090"/>
      <c r="D36" s="1090"/>
      <c r="E36" s="1090"/>
    </row>
    <row r="37" spans="1:5" ht="19.5" customHeight="1">
      <c r="A37" s="90"/>
    </row>
    <row r="38" spans="1:5" ht="63.75" customHeight="1">
      <c r="A38" s="194" t="s">
        <v>433</v>
      </c>
      <c r="B38" s="1131" t="s">
        <v>498</v>
      </c>
      <c r="C38" s="1131"/>
      <c r="D38" s="194" t="s">
        <v>499</v>
      </c>
      <c r="E38" s="194" t="s">
        <v>500</v>
      </c>
    </row>
    <row r="39" spans="1:5" ht="19.5" customHeight="1">
      <c r="A39" s="196">
        <v>1</v>
      </c>
      <c r="B39" s="1132"/>
      <c r="C39" s="1132"/>
      <c r="D39" s="203"/>
      <c r="E39" s="203"/>
    </row>
    <row r="40" spans="1:5" ht="19.5" customHeight="1">
      <c r="A40" s="196">
        <v>2</v>
      </c>
      <c r="B40" s="1132"/>
      <c r="C40" s="1132"/>
      <c r="D40" s="203"/>
      <c r="E40" s="203"/>
    </row>
    <row r="41" spans="1:5" ht="19.5" customHeight="1">
      <c r="A41" s="196">
        <v>3</v>
      </c>
      <c r="B41" s="1132"/>
      <c r="C41" s="1132"/>
      <c r="D41" s="203"/>
      <c r="E41" s="203"/>
    </row>
    <row r="42" spans="1:5" ht="19.5" customHeight="1">
      <c r="A42" s="196">
        <v>4</v>
      </c>
      <c r="B42" s="1132"/>
      <c r="C42" s="1132"/>
      <c r="D42" s="203"/>
      <c r="E42" s="203"/>
    </row>
    <row r="43" spans="1:5" ht="19.5" customHeight="1">
      <c r="A43" s="196">
        <v>5</v>
      </c>
      <c r="B43" s="1132"/>
      <c r="C43" s="1132"/>
      <c r="D43" s="203"/>
      <c r="E43" s="203"/>
    </row>
    <row r="44" spans="1:5" ht="19.5" customHeight="1">
      <c r="A44" s="196">
        <v>6</v>
      </c>
      <c r="B44" s="1139"/>
      <c r="C44" s="1140"/>
      <c r="D44" s="203"/>
      <c r="E44" s="203"/>
    </row>
    <row r="45" spans="1:5" ht="19.5" customHeight="1">
      <c r="A45" s="196">
        <v>7</v>
      </c>
      <c r="B45" s="1139"/>
      <c r="C45" s="1140"/>
      <c r="D45" s="203"/>
      <c r="E45" s="203"/>
    </row>
    <row r="46" spans="1:5" ht="22.5" customHeight="1">
      <c r="A46" s="196">
        <v>8</v>
      </c>
      <c r="B46" s="1139"/>
      <c r="C46" s="1140"/>
      <c r="D46" s="203"/>
      <c r="E46" s="203"/>
    </row>
    <row r="47" spans="1:5" ht="19.5" customHeight="1">
      <c r="A47" s="196">
        <v>9</v>
      </c>
      <c r="B47" s="1139"/>
      <c r="C47" s="1140"/>
      <c r="D47" s="203"/>
      <c r="E47" s="203"/>
    </row>
    <row r="48" spans="1:5" ht="22.5" customHeight="1">
      <c r="A48" s="196">
        <v>10</v>
      </c>
      <c r="B48" s="1132"/>
      <c r="C48" s="1132"/>
      <c r="D48" s="203"/>
      <c r="E48" s="203"/>
    </row>
    <row r="49" spans="1:5" ht="21.75" customHeight="1">
      <c r="A49" s="204"/>
      <c r="B49" s="204"/>
      <c r="C49" s="204"/>
      <c r="D49" s="204"/>
      <c r="E49" s="204"/>
    </row>
    <row r="50" spans="1:5" ht="17.25" customHeight="1">
      <c r="A50" s="204" t="str">
        <f>A31</f>
        <v>Date      :</v>
      </c>
      <c r="B50" s="106">
        <f>B31</f>
        <v>0</v>
      </c>
      <c r="C50" s="204"/>
      <c r="D50" s="205" t="str">
        <f>C31</f>
        <v>Printed Name :</v>
      </c>
      <c r="E50" s="205">
        <f>D31</f>
        <v>0</v>
      </c>
    </row>
    <row r="51" spans="1:5" ht="18" customHeight="1">
      <c r="A51" s="204" t="str">
        <f>A32</f>
        <v>Place      :</v>
      </c>
      <c r="B51" s="205">
        <f>B32</f>
        <v>0</v>
      </c>
      <c r="C51" s="204"/>
      <c r="D51" s="205" t="str">
        <f>C32</f>
        <v>Designation :</v>
      </c>
      <c r="E51" s="205">
        <f>D32</f>
        <v>0</v>
      </c>
    </row>
    <row r="52" spans="1:5" ht="19.5" customHeight="1">
      <c r="A52" s="204"/>
      <c r="B52" s="204"/>
      <c r="C52" s="204"/>
      <c r="D52" s="204"/>
      <c r="E52" s="204"/>
    </row>
    <row r="53" spans="1:5" ht="27.9" customHeight="1">
      <c r="A53" s="76" t="str">
        <f>A1</f>
        <v>SPEC. NO.: CC/NT/W-GIS/DOM/A04/24/01196</v>
      </c>
      <c r="B53" s="76"/>
      <c r="C53" s="76"/>
      <c r="D53" s="76"/>
      <c r="E53" s="76" t="str">
        <f>E1</f>
        <v>ATTACHMENT-11</v>
      </c>
    </row>
    <row r="54" spans="1:5" ht="27.9" customHeight="1"/>
    <row r="55" spans="1:5" ht="37.5" customHeight="1">
      <c r="A55" s="1090" t="str">
        <f>A5</f>
        <v>(Information regarding Ex-employees of POWERGRID in our Organisation)</v>
      </c>
      <c r="B55" s="1090"/>
      <c r="C55" s="1090"/>
      <c r="D55" s="1090"/>
      <c r="E55" s="1090"/>
    </row>
    <row r="56" spans="1:5">
      <c r="A56" s="90"/>
    </row>
    <row r="57" spans="1:5" ht="55.2">
      <c r="A57" s="194" t="s">
        <v>433</v>
      </c>
      <c r="B57" s="1131" t="s">
        <v>498</v>
      </c>
      <c r="C57" s="1131"/>
      <c r="D57" s="194" t="s">
        <v>499</v>
      </c>
      <c r="E57" s="194" t="s">
        <v>500</v>
      </c>
    </row>
    <row r="58" spans="1:5" ht="20.25" customHeight="1">
      <c r="A58" s="196">
        <v>1</v>
      </c>
      <c r="B58" s="1132"/>
      <c r="C58" s="1132"/>
      <c r="D58" s="203"/>
      <c r="E58" s="203"/>
    </row>
    <row r="59" spans="1:5" ht="20.25" customHeight="1">
      <c r="A59" s="196">
        <v>2</v>
      </c>
      <c r="B59" s="1132"/>
      <c r="C59" s="1132"/>
      <c r="D59" s="203"/>
      <c r="E59" s="203"/>
    </row>
    <row r="60" spans="1:5" ht="20.25" customHeight="1">
      <c r="A60" s="196">
        <v>3</v>
      </c>
      <c r="B60" s="1132"/>
      <c r="C60" s="1132"/>
      <c r="D60" s="203"/>
      <c r="E60" s="203"/>
    </row>
    <row r="61" spans="1:5" ht="20.25" customHeight="1">
      <c r="A61" s="196">
        <v>4</v>
      </c>
      <c r="B61" s="1132"/>
      <c r="C61" s="1132"/>
      <c r="D61" s="203"/>
      <c r="E61" s="203"/>
    </row>
    <row r="62" spans="1:5" ht="20.25" customHeight="1">
      <c r="A62" s="196">
        <v>5</v>
      </c>
      <c r="B62" s="1132"/>
      <c r="C62" s="1132"/>
      <c r="D62" s="203"/>
      <c r="E62" s="203"/>
    </row>
    <row r="63" spans="1:5" ht="20.25" customHeight="1">
      <c r="A63" s="196">
        <v>6</v>
      </c>
      <c r="B63" s="1132"/>
      <c r="C63" s="1132"/>
      <c r="D63" s="203"/>
      <c r="E63" s="203"/>
    </row>
    <row r="64" spans="1:5" ht="20.25" customHeight="1">
      <c r="A64" s="196">
        <v>7</v>
      </c>
      <c r="B64" s="1132"/>
      <c r="C64" s="1132"/>
      <c r="D64" s="203"/>
      <c r="E64" s="203"/>
    </row>
    <row r="65" spans="1:5" ht="20.25" customHeight="1">
      <c r="A65" s="196">
        <v>8</v>
      </c>
      <c r="B65" s="1132"/>
      <c r="C65" s="1132"/>
      <c r="D65" s="203"/>
      <c r="E65" s="203"/>
    </row>
    <row r="66" spans="1:5" ht="20.25" customHeight="1">
      <c r="A66" s="196">
        <v>9</v>
      </c>
      <c r="B66" s="1132"/>
      <c r="C66" s="1132"/>
      <c r="D66" s="203"/>
      <c r="E66" s="203"/>
    </row>
    <row r="67" spans="1:5" ht="20.25" customHeight="1">
      <c r="A67" s="196">
        <v>10</v>
      </c>
      <c r="B67" s="1132"/>
      <c r="C67" s="1132"/>
      <c r="D67" s="203"/>
      <c r="E67" s="203"/>
    </row>
    <row r="68" spans="1:5">
      <c r="A68" s="204"/>
      <c r="B68" s="204"/>
      <c r="C68" s="204"/>
      <c r="D68" s="204"/>
      <c r="E68" s="204"/>
    </row>
    <row r="69" spans="1:5" ht="31.2">
      <c r="A69" s="204" t="str">
        <f>A31</f>
        <v>Date      :</v>
      </c>
      <c r="B69" s="106">
        <f>B31</f>
        <v>0</v>
      </c>
      <c r="C69" s="204"/>
      <c r="D69" s="205" t="str">
        <f>C31</f>
        <v>Printed Name :</v>
      </c>
      <c r="E69" s="205">
        <f>E50</f>
        <v>0</v>
      </c>
    </row>
    <row r="70" spans="1:5" ht="31.2">
      <c r="A70" s="204" t="str">
        <f>A32</f>
        <v>Place      :</v>
      </c>
      <c r="B70" s="106">
        <f>B32</f>
        <v>0</v>
      </c>
      <c r="C70" s="204"/>
      <c r="D70" s="205" t="str">
        <f>C32</f>
        <v>Designation :</v>
      </c>
      <c r="E70" s="205">
        <f>E51</f>
        <v>0</v>
      </c>
    </row>
  </sheetData>
  <sheetProtection password="CC6F" sheet="1" formatColumns="0" formatRows="0" selectLockedCells="1"/>
  <customSheetViews>
    <customSheetView guid="{70FB5D55-1DD3-4C31-AE80-FEFCEF8A40E9}" showPageBreaks="1" showGridLines="0" zeroValues="0" printArea="1" hiddenColumns="1" view="pageBreakPreview" topLeftCell="A13">
      <selection activeCell="B18" sqref="B18:C18"/>
      <rowBreaks count="2" manualBreakCount="2">
        <brk id="33" max="4" man="1"/>
        <brk id="70" max="4" man="1"/>
      </rowBreaks>
      <pageMargins left="0.75" right="0.48" top="0.54" bottom="0.49" header="0.34" footer="0.25"/>
      <pageSetup scale="72" orientation="portrait" r:id="rId1"/>
      <headerFooter alignWithMargins="0">
        <oddFooter>&amp;R&amp;"Book Antiqua,Bold"&amp;8 Page &amp;P of &amp;N</oddFooter>
      </headerFooter>
    </customSheetView>
    <customSheetView guid="{6C1F68FF-383D-48BB-B0E5-5F71EA481BD7}"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2"/>
      <headerFooter alignWithMargins="0">
        <oddFooter>&amp;R&amp;"Book Antiqua,Bold"&amp;8 Page &amp;P of &amp;N</oddFooter>
      </headerFooter>
    </customSheetView>
    <customSheetView guid="{24767711-6F0F-4960-B6A0-5D16317C52CA}"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265106DA-0305-46BE-8A98-0935A189448A}"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28">
      <selection activeCell="B39" sqref="B39:C39"/>
      <rowBreaks count="2" manualBreakCount="2">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0"/>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1"/>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12"/>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18"/>
      <headerFooter alignWithMargins="0">
        <oddFooter>&amp;R&amp;"Book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3"/>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2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0"/>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1"/>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2"/>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3"/>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26C9F440-2701-423F-9FDB-7DFF079DC7F8}"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B07A37BF-D9F4-4586-9D27-CDE2FA2D122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9E668EC9-7875-454E-BDE6-15A2D20AC8D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8"/>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9"/>
      <headerFooter alignWithMargins="0">
        <oddFooter>&amp;R&amp;"Book Antiqua,Bold"&amp;8 Page &amp;P of &amp;N</oddFooter>
      </headerFooter>
    </customSheetView>
    <customSheetView guid="{0FC51CD5-DCF7-4595-9A9F-DDC9120F829F}"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40"/>
      <headerFooter alignWithMargins="0">
        <oddFooter>&amp;R&amp;"Book Antiqua,Bold"&amp;8 Page &amp;P of &amp;N</oddFooter>
      </headerFooter>
    </customSheetView>
  </customSheetViews>
  <mergeCells count="48">
    <mergeCell ref="B65:C65"/>
    <mergeCell ref="B66:C66"/>
    <mergeCell ref="B67:C67"/>
    <mergeCell ref="B59:C59"/>
    <mergeCell ref="B60:C60"/>
    <mergeCell ref="B61:C61"/>
    <mergeCell ref="B62:C62"/>
    <mergeCell ref="B63:C63"/>
    <mergeCell ref="B64:C64"/>
    <mergeCell ref="B57:C57"/>
    <mergeCell ref="B58:C58"/>
    <mergeCell ref="B48:C48"/>
    <mergeCell ref="B43:C43"/>
    <mergeCell ref="B44:C44"/>
    <mergeCell ref="B45:C45"/>
    <mergeCell ref="B46:C46"/>
    <mergeCell ref="B47:C47"/>
    <mergeCell ref="A55:E55"/>
    <mergeCell ref="B18:C18"/>
    <mergeCell ref="B41:C41"/>
    <mergeCell ref="B42:C42"/>
    <mergeCell ref="B19:C19"/>
    <mergeCell ref="B20:C20"/>
    <mergeCell ref="B21:C21"/>
    <mergeCell ref="B26:C26"/>
    <mergeCell ref="B25:C25"/>
    <mergeCell ref="B24:C24"/>
    <mergeCell ref="B23:C23"/>
    <mergeCell ref="B22:C22"/>
    <mergeCell ref="A36:E36"/>
    <mergeCell ref="B40:C40"/>
    <mergeCell ref="B27:C27"/>
    <mergeCell ref="A33:E33"/>
    <mergeCell ref="B38:C38"/>
    <mergeCell ref="B39:C39"/>
    <mergeCell ref="D32:E32"/>
    <mergeCell ref="D31:E31"/>
    <mergeCell ref="B28:E28"/>
    <mergeCell ref="B29:E29"/>
    <mergeCell ref="A3:E3"/>
    <mergeCell ref="A5:E5"/>
    <mergeCell ref="A15:E15"/>
    <mergeCell ref="B17:C17"/>
    <mergeCell ref="B9:C9"/>
    <mergeCell ref="B10:C10"/>
    <mergeCell ref="B11:C11"/>
    <mergeCell ref="B12:C12"/>
    <mergeCell ref="A8:C8"/>
  </mergeCells>
  <phoneticPr fontId="3" type="noConversion"/>
  <conditionalFormatting sqref="A34:E34 B38:E38 A38:A48 B57:E57 A57:A67">
    <cfRule type="expression" dxfId="13" priority="3" stopIfTrue="1">
      <formula>$F$30=FALSE</formula>
    </cfRule>
  </conditionalFormatting>
  <conditionalFormatting sqref="A35:E37">
    <cfRule type="expression" dxfId="12" priority="2" stopIfTrue="1">
      <formula>$F$30=FALSE</formula>
    </cfRule>
  </conditionalFormatting>
  <conditionalFormatting sqref="B39:E48 A49:E56 B58:E67 A68:E71">
    <cfRule type="expression" dxfId="11" priority="1" stopIfTrue="1">
      <formula>$F$30=FALSE</formula>
    </cfRule>
  </conditionalFormatting>
  <pageMargins left="0.75" right="0.48" top="0.54" bottom="0.49" header="0.34" footer="0.25"/>
  <pageSetup scale="72" orientation="portrait" r:id="rId41"/>
  <headerFooter alignWithMargins="0">
    <oddFooter>&amp;R&amp;"Book Antiqua,Bold"&amp;8 Page &amp;P of &amp;N</oddFooter>
  </headerFooter>
  <rowBreaks count="2" manualBreakCount="2">
    <brk id="33" max="4" man="1"/>
    <brk id="70"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46246" r:id="rId44" name="Check Box 1190">
              <controlPr defaultSize="0" print="0" autoFill="0" autoLine="0" autoPict="0">
                <anchor moveWithCells="1">
                  <from>
                    <xdr:col>4</xdr:col>
                    <xdr:colOff>7620</xdr:colOff>
                    <xdr:row>28</xdr:row>
                    <xdr:rowOff>1592580</xdr:rowOff>
                  </from>
                  <to>
                    <xdr:col>4</xdr:col>
                    <xdr:colOff>228600</xdr:colOff>
                    <xdr:row>28</xdr:row>
                    <xdr:rowOff>1836420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92"/>
  <sheetViews>
    <sheetView showGridLines="0" showZeros="0" view="pageBreakPreview" zoomScale="70" zoomScaleNormal="80" zoomScaleSheetLayoutView="70" workbookViewId="0">
      <selection activeCell="A5" sqref="A5:F5"/>
    </sheetView>
  </sheetViews>
  <sheetFormatPr defaultColWidth="9.109375" defaultRowHeight="14.4"/>
  <cols>
    <col min="1" max="1" width="8.88671875" style="429" customWidth="1"/>
    <col min="2" max="2" width="26.5546875" style="429" customWidth="1"/>
    <col min="3" max="3" width="13.44140625" style="429" customWidth="1"/>
    <col min="4" max="4" width="35.109375" style="429" customWidth="1"/>
    <col min="5" max="5" width="33.5546875" style="429" customWidth="1"/>
    <col min="6" max="6" width="22.88671875" style="429" customWidth="1"/>
    <col min="7" max="7" width="14.6640625" style="429" hidden="1" customWidth="1"/>
    <col min="8" max="9" width="0" style="430" hidden="1" customWidth="1"/>
    <col min="10" max="16384" width="9.109375" style="430"/>
  </cols>
  <sheetData>
    <row r="1" spans="1:8" ht="20.25" customHeight="1">
      <c r="A1" s="426" t="str">
        <f>'Attach-3 (QR)'!A1</f>
        <v>SPEC. NO.: CC/NT/W-GIS/DOM/A04/24/01196</v>
      </c>
      <c r="B1" s="427"/>
      <c r="C1" s="427"/>
      <c r="D1" s="427"/>
      <c r="E1" s="427"/>
      <c r="F1" s="428" t="s">
        <v>1056</v>
      </c>
    </row>
    <row r="3" spans="1:8" ht="59.25" customHeight="1">
      <c r="A3" s="1167" t="str">
        <f>'Attach-3 (QR)'!A3:I3</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168"/>
      <c r="C3" s="1168"/>
      <c r="D3" s="1168"/>
      <c r="E3" s="1168"/>
      <c r="F3" s="1168"/>
      <c r="G3" s="431"/>
    </row>
    <row r="4" spans="1:8" ht="1.5" customHeight="1">
      <c r="A4" s="432"/>
      <c r="G4" s="433"/>
      <c r="H4" s="434"/>
    </row>
    <row r="5" spans="1:8" ht="20.100000000000001" customHeight="1">
      <c r="A5" s="1169" t="s">
        <v>777</v>
      </c>
      <c r="B5" s="1169"/>
      <c r="C5" s="1169"/>
      <c r="D5" s="1169"/>
      <c r="E5" s="1169"/>
      <c r="F5" s="1169"/>
      <c r="G5" s="433"/>
      <c r="H5" s="434"/>
    </row>
    <row r="6" spans="1:8" ht="20.100000000000001" customHeight="1">
      <c r="A6" s="435"/>
      <c r="G6" s="433"/>
      <c r="H6" s="434"/>
    </row>
    <row r="7" spans="1:8" ht="20.100000000000001" customHeight="1">
      <c r="A7" s="436" t="str">
        <f>'Attach-3 (QR)'!A7:E7</f>
        <v>Bidder’s Name and Address :</v>
      </c>
      <c r="E7" s="437" t="str">
        <f>'[10]Attach 3 (JV)'!F5</f>
        <v>To:</v>
      </c>
      <c r="G7" s="433"/>
      <c r="H7" s="434"/>
    </row>
    <row r="8" spans="1:8" ht="36" customHeight="1">
      <c r="A8" s="1170">
        <f>'Attach 3(JV)'!A8:D8</f>
        <v>0</v>
      </c>
      <c r="B8" s="1170"/>
      <c r="C8" s="1170"/>
      <c r="D8" s="1170"/>
      <c r="E8" s="438" t="str">
        <f>'[10]Attach 3 (JV)'!F6</f>
        <v>Contract Services</v>
      </c>
      <c r="G8" s="433"/>
      <c r="H8" s="434"/>
    </row>
    <row r="9" spans="1:8">
      <c r="A9" s="439" t="s">
        <v>435</v>
      </c>
      <c r="B9" s="1171">
        <f>'Attach 3(JV)'!B9:D9</f>
        <v>0</v>
      </c>
      <c r="C9" s="1171"/>
      <c r="D9" s="1171"/>
      <c r="E9" s="438" t="str">
        <f>'[10]Attach 3 (JV)'!F7</f>
        <v>Power Grid Corporation of India Ltd.,</v>
      </c>
      <c r="G9" s="433"/>
      <c r="H9" s="434"/>
    </row>
    <row r="10" spans="1:8">
      <c r="A10" s="439" t="s">
        <v>437</v>
      </c>
      <c r="B10" s="1105">
        <f>'Attach 3(JV)'!B10:D10</f>
        <v>0</v>
      </c>
      <c r="C10" s="1105"/>
      <c r="D10" s="1105"/>
      <c r="E10" s="438" t="str">
        <f>'[10]Attach 3 (JV)'!F8</f>
        <v>"Saudamini", Plot No.-2</v>
      </c>
      <c r="G10" s="433"/>
      <c r="H10" s="434"/>
    </row>
    <row r="11" spans="1:8">
      <c r="B11" s="1105">
        <f>'Name of Bidder'!C15</f>
        <v>0</v>
      </c>
      <c r="C11" s="1105"/>
      <c r="D11" s="1105"/>
      <c r="E11" s="438" t="str">
        <f>'[10]Attach 3 (JV)'!F9</f>
        <v xml:space="preserve">Sector-29, </v>
      </c>
    </row>
    <row r="12" spans="1:8">
      <c r="A12" s="435"/>
      <c r="B12" s="1105">
        <f>'Attach-3 (QR)'!B12:D12</f>
        <v>0</v>
      </c>
      <c r="C12" s="1105"/>
      <c r="D12" s="1105"/>
      <c r="E12" s="551" t="str">
        <f>'[10]Attach 3 (JV)'!F10</f>
        <v>Gurgaon (Haryana) - 122001</v>
      </c>
    </row>
    <row r="13" spans="1:8" ht="9.9" customHeight="1">
      <c r="A13" s="435"/>
      <c r="B13" s="440"/>
      <c r="C13" s="440"/>
      <c r="D13" s="440"/>
    </row>
    <row r="14" spans="1:8" ht="20.100000000000001" customHeight="1">
      <c r="A14" s="429" t="s">
        <v>243</v>
      </c>
    </row>
    <row r="15" spans="1:8" ht="45.75" customHeight="1">
      <c r="A15" s="1172" t="s">
        <v>1055</v>
      </c>
      <c r="B15" s="1172"/>
      <c r="C15" s="1172"/>
      <c r="D15" s="1172"/>
      <c r="E15" s="1172"/>
      <c r="F15" s="1172"/>
    </row>
    <row r="16" spans="1:8" ht="75" customHeight="1">
      <c r="A16" s="441" t="s">
        <v>433</v>
      </c>
      <c r="B16" s="441" t="s">
        <v>817</v>
      </c>
      <c r="C16" s="1147" t="s">
        <v>818</v>
      </c>
      <c r="D16" s="1148"/>
      <c r="E16" s="441" t="s">
        <v>819</v>
      </c>
      <c r="F16" s="441" t="s">
        <v>1032</v>
      </c>
    </row>
    <row r="17" spans="1:7" ht="13.5" customHeight="1">
      <c r="A17" s="442">
        <v>1</v>
      </c>
      <c r="B17" s="442">
        <v>2</v>
      </c>
      <c r="C17" s="1173">
        <v>3</v>
      </c>
      <c r="D17" s="1174"/>
      <c r="E17" s="442">
        <v>4</v>
      </c>
      <c r="F17" s="442">
        <v>5</v>
      </c>
    </row>
    <row r="18" spans="1:7" ht="9" customHeight="1">
      <c r="A18" s="1175"/>
      <c r="B18" s="1175"/>
      <c r="C18" s="1175"/>
      <c r="D18" s="1175"/>
      <c r="E18" s="1175"/>
      <c r="F18" s="1175"/>
    </row>
    <row r="19" spans="1:7" s="444" customFormat="1" ht="26.25" customHeight="1">
      <c r="A19" s="1164" t="s">
        <v>1026</v>
      </c>
      <c r="B19" s="1165"/>
      <c r="C19" s="1165"/>
      <c r="D19" s="1165"/>
      <c r="E19" s="1165"/>
      <c r="F19" s="1166"/>
      <c r="G19" s="443"/>
    </row>
    <row r="20" spans="1:7" s="446" customFormat="1" ht="20.100000000000001" hidden="1" customHeight="1">
      <c r="A20" s="725" t="s">
        <v>479</v>
      </c>
      <c r="B20" s="1144" t="s">
        <v>1033</v>
      </c>
      <c r="C20" s="1145"/>
      <c r="D20" s="1145"/>
      <c r="E20" s="1145"/>
      <c r="F20" s="1146"/>
      <c r="G20" s="445"/>
    </row>
    <row r="21" spans="1:7" ht="20.100000000000001" hidden="1" customHeight="1">
      <c r="A21" s="441" t="s">
        <v>202</v>
      </c>
      <c r="B21" s="447" t="s">
        <v>821</v>
      </c>
      <c r="C21" s="1147"/>
      <c r="D21" s="1148"/>
      <c r="E21" s="449"/>
      <c r="F21" s="449"/>
    </row>
    <row r="22" spans="1:7" ht="20.100000000000001" hidden="1" customHeight="1">
      <c r="A22" s="452" t="s">
        <v>822</v>
      </c>
      <c r="B22" s="450"/>
      <c r="C22" s="448" t="s">
        <v>823</v>
      </c>
      <c r="D22" s="450"/>
      <c r="E22" s="449" t="s">
        <v>824</v>
      </c>
      <c r="F22" s="451"/>
    </row>
    <row r="23" spans="1:7" ht="20.100000000000001" hidden="1" customHeight="1">
      <c r="A23" s="452" t="s">
        <v>825</v>
      </c>
      <c r="B23" s="450"/>
      <c r="C23" s="448" t="s">
        <v>826</v>
      </c>
      <c r="D23" s="450"/>
      <c r="E23" s="449" t="s">
        <v>824</v>
      </c>
      <c r="F23" s="451"/>
    </row>
    <row r="24" spans="1:7" ht="20.100000000000001" hidden="1" customHeight="1">
      <c r="A24" s="452" t="s">
        <v>827</v>
      </c>
      <c r="B24" s="450"/>
      <c r="C24" s="448" t="s">
        <v>828</v>
      </c>
      <c r="D24" s="450"/>
      <c r="E24" s="449" t="s">
        <v>824</v>
      </c>
      <c r="F24" s="451"/>
    </row>
    <row r="25" spans="1:7" ht="20.100000000000001" hidden="1" customHeight="1">
      <c r="A25" s="452" t="s">
        <v>829</v>
      </c>
      <c r="B25" s="450"/>
      <c r="C25" s="448" t="s">
        <v>830</v>
      </c>
      <c r="D25" s="450"/>
      <c r="E25" s="449" t="s">
        <v>824</v>
      </c>
      <c r="F25" s="451"/>
    </row>
    <row r="26" spans="1:7" ht="144" hidden="1">
      <c r="A26" s="452" t="s">
        <v>307</v>
      </c>
      <c r="B26" s="448" t="s">
        <v>848</v>
      </c>
      <c r="C26" s="448" t="s">
        <v>910</v>
      </c>
      <c r="D26" s="450"/>
      <c r="E26" s="448" t="s">
        <v>927</v>
      </c>
      <c r="F26" s="451"/>
    </row>
    <row r="27" spans="1:7" ht="36" hidden="1" customHeight="1">
      <c r="A27" s="1152" t="s">
        <v>832</v>
      </c>
      <c r="B27" s="1153"/>
      <c r="C27" s="1153"/>
      <c r="D27" s="1153"/>
      <c r="E27" s="1153"/>
      <c r="F27" s="1154"/>
    </row>
    <row r="28" spans="1:7" s="446" customFormat="1" ht="20.100000000000001" hidden="1" customHeight="1">
      <c r="A28" s="725" t="s">
        <v>478</v>
      </c>
      <c r="B28" s="1144" t="s">
        <v>833</v>
      </c>
      <c r="C28" s="1145"/>
      <c r="D28" s="1145"/>
      <c r="E28" s="1145"/>
      <c r="F28" s="1146"/>
      <c r="G28" s="445"/>
    </row>
    <row r="29" spans="1:7" ht="20.100000000000001" hidden="1" customHeight="1">
      <c r="A29" s="441" t="s">
        <v>202</v>
      </c>
      <c r="B29" s="447" t="s">
        <v>821</v>
      </c>
      <c r="C29" s="1147"/>
      <c r="D29" s="1148"/>
      <c r="E29" s="449"/>
      <c r="F29" s="449"/>
    </row>
    <row r="30" spans="1:7" ht="20.100000000000001" hidden="1" customHeight="1">
      <c r="A30" s="452" t="s">
        <v>822</v>
      </c>
      <c r="B30" s="450"/>
      <c r="C30" s="448" t="s">
        <v>823</v>
      </c>
      <c r="D30" s="450"/>
      <c r="E30" s="449" t="s">
        <v>824</v>
      </c>
      <c r="F30" s="451"/>
    </row>
    <row r="31" spans="1:7" ht="20.100000000000001" hidden="1" customHeight="1">
      <c r="A31" s="452" t="s">
        <v>825</v>
      </c>
      <c r="B31" s="450"/>
      <c r="C31" s="448" t="s">
        <v>826</v>
      </c>
      <c r="D31" s="450"/>
      <c r="E31" s="449" t="s">
        <v>824</v>
      </c>
      <c r="F31" s="451"/>
    </row>
    <row r="32" spans="1:7" ht="20.100000000000001" hidden="1" customHeight="1">
      <c r="A32" s="452" t="s">
        <v>827</v>
      </c>
      <c r="B32" s="450"/>
      <c r="C32" s="448" t="s">
        <v>828</v>
      </c>
      <c r="D32" s="450"/>
      <c r="E32" s="449" t="s">
        <v>824</v>
      </c>
      <c r="F32" s="451"/>
    </row>
    <row r="33" spans="1:7" ht="20.100000000000001" hidden="1" customHeight="1">
      <c r="A33" s="452" t="s">
        <v>829</v>
      </c>
      <c r="B33" s="450"/>
      <c r="C33" s="448" t="s">
        <v>830</v>
      </c>
      <c r="D33" s="450"/>
      <c r="E33" s="449" t="s">
        <v>824</v>
      </c>
      <c r="F33" s="451"/>
    </row>
    <row r="34" spans="1:7" ht="144" hidden="1">
      <c r="A34" s="452" t="s">
        <v>307</v>
      </c>
      <c r="B34" s="448" t="s">
        <v>848</v>
      </c>
      <c r="C34" s="448" t="s">
        <v>910</v>
      </c>
      <c r="D34" s="450"/>
      <c r="E34" s="448" t="s">
        <v>927</v>
      </c>
      <c r="F34" s="451"/>
    </row>
    <row r="35" spans="1:7" ht="36" hidden="1" customHeight="1">
      <c r="A35" s="1152" t="s">
        <v>832</v>
      </c>
      <c r="B35" s="1153"/>
      <c r="C35" s="1153"/>
      <c r="D35" s="1153"/>
      <c r="E35" s="1153"/>
      <c r="F35" s="1154"/>
    </row>
    <row r="36" spans="1:7" s="446" customFormat="1" ht="20.100000000000001" hidden="1" customHeight="1">
      <c r="A36" s="725" t="s">
        <v>478</v>
      </c>
      <c r="B36" s="1144" t="s">
        <v>834</v>
      </c>
      <c r="C36" s="1145"/>
      <c r="D36" s="1145"/>
      <c r="E36" s="1145"/>
      <c r="F36" s="1146"/>
      <c r="G36" s="445"/>
    </row>
    <row r="37" spans="1:7" ht="20.100000000000001" hidden="1" customHeight="1">
      <c r="A37" s="441" t="s">
        <v>202</v>
      </c>
      <c r="B37" s="447" t="s">
        <v>821</v>
      </c>
      <c r="C37" s="447"/>
      <c r="D37" s="448"/>
      <c r="E37" s="449"/>
      <c r="F37" s="449"/>
    </row>
    <row r="38" spans="1:7" ht="20.100000000000001" hidden="1" customHeight="1">
      <c r="A38" s="452" t="s">
        <v>822</v>
      </c>
      <c r="B38" s="450"/>
      <c r="C38" s="448" t="s">
        <v>823</v>
      </c>
      <c r="D38" s="450"/>
      <c r="E38" s="449" t="s">
        <v>824</v>
      </c>
      <c r="F38" s="451"/>
    </row>
    <row r="39" spans="1:7" ht="20.100000000000001" hidden="1" customHeight="1">
      <c r="A39" s="452" t="s">
        <v>825</v>
      </c>
      <c r="B39" s="450"/>
      <c r="C39" s="448" t="s">
        <v>826</v>
      </c>
      <c r="D39" s="450"/>
      <c r="E39" s="449" t="s">
        <v>824</v>
      </c>
      <c r="F39" s="451"/>
    </row>
    <row r="40" spans="1:7" ht="20.100000000000001" hidden="1" customHeight="1">
      <c r="A40" s="452" t="s">
        <v>827</v>
      </c>
      <c r="B40" s="450"/>
      <c r="C40" s="448" t="s">
        <v>828</v>
      </c>
      <c r="D40" s="450"/>
      <c r="E40" s="449" t="s">
        <v>824</v>
      </c>
      <c r="F40" s="451"/>
    </row>
    <row r="41" spans="1:7" ht="20.100000000000001" hidden="1" customHeight="1">
      <c r="A41" s="452" t="s">
        <v>829</v>
      </c>
      <c r="B41" s="450"/>
      <c r="C41" s="448" t="s">
        <v>830</v>
      </c>
      <c r="D41" s="450"/>
      <c r="E41" s="449" t="s">
        <v>824</v>
      </c>
      <c r="F41" s="451"/>
    </row>
    <row r="42" spans="1:7" ht="144" hidden="1">
      <c r="A42" s="452" t="s">
        <v>307</v>
      </c>
      <c r="B42" s="448" t="s">
        <v>831</v>
      </c>
      <c r="C42" s="448" t="s">
        <v>910</v>
      </c>
      <c r="D42" s="450"/>
      <c r="E42" s="448" t="s">
        <v>927</v>
      </c>
      <c r="F42" s="451"/>
    </row>
    <row r="43" spans="1:7" ht="39" hidden="1" customHeight="1">
      <c r="A43" s="1152" t="s">
        <v>832</v>
      </c>
      <c r="B43" s="1153"/>
      <c r="C43" s="1153"/>
      <c r="D43" s="1153"/>
      <c r="E43" s="1153"/>
      <c r="F43" s="1154"/>
    </row>
    <row r="44" spans="1:7" s="446" customFormat="1" ht="20.100000000000001" customHeight="1">
      <c r="A44" s="725" t="s">
        <v>479</v>
      </c>
      <c r="B44" s="1144" t="s">
        <v>835</v>
      </c>
      <c r="C44" s="1145"/>
      <c r="D44" s="1145"/>
      <c r="E44" s="1145"/>
      <c r="F44" s="1146"/>
      <c r="G44" s="445"/>
    </row>
    <row r="45" spans="1:7" ht="20.100000000000001" customHeight="1">
      <c r="A45" s="441" t="s">
        <v>202</v>
      </c>
      <c r="B45" s="447" t="s">
        <v>821</v>
      </c>
      <c r="C45" s="447"/>
      <c r="D45" s="448"/>
      <c r="E45" s="449"/>
      <c r="F45" s="449"/>
    </row>
    <row r="46" spans="1:7" ht="20.100000000000001" customHeight="1">
      <c r="A46" s="452" t="s">
        <v>822</v>
      </c>
      <c r="B46" s="450"/>
      <c r="C46" s="452" t="s">
        <v>823</v>
      </c>
      <c r="D46" s="450"/>
      <c r="E46" s="449" t="s">
        <v>824</v>
      </c>
      <c r="F46" s="451"/>
    </row>
    <row r="47" spans="1:7" ht="20.100000000000001" customHeight="1">
      <c r="A47" s="452" t="s">
        <v>825</v>
      </c>
      <c r="B47" s="450"/>
      <c r="C47" s="452" t="s">
        <v>826</v>
      </c>
      <c r="D47" s="450"/>
      <c r="E47" s="449" t="s">
        <v>824</v>
      </c>
      <c r="F47" s="451"/>
    </row>
    <row r="48" spans="1:7" ht="20.100000000000001" customHeight="1">
      <c r="A48" s="452" t="s">
        <v>827</v>
      </c>
      <c r="B48" s="450"/>
      <c r="C48" s="452" t="s">
        <v>828</v>
      </c>
      <c r="D48" s="450"/>
      <c r="E48" s="449" t="s">
        <v>824</v>
      </c>
      <c r="F48" s="451"/>
    </row>
    <row r="49" spans="1:7" ht="20.100000000000001" customHeight="1">
      <c r="A49" s="452" t="s">
        <v>829</v>
      </c>
      <c r="B49" s="450"/>
      <c r="C49" s="452" t="s">
        <v>830</v>
      </c>
      <c r="D49" s="450"/>
      <c r="E49" s="449" t="s">
        <v>824</v>
      </c>
      <c r="F49" s="451"/>
    </row>
    <row r="50" spans="1:7" ht="154.5" customHeight="1">
      <c r="A50" s="452" t="s">
        <v>307</v>
      </c>
      <c r="B50" s="448" t="s">
        <v>899</v>
      </c>
      <c r="C50" s="452" t="s">
        <v>898</v>
      </c>
      <c r="D50" s="450"/>
      <c r="E50" s="531" t="s">
        <v>927</v>
      </c>
      <c r="F50" s="451"/>
    </row>
    <row r="51" spans="1:7" ht="35.25" customHeight="1">
      <c r="A51" s="1152" t="s">
        <v>832</v>
      </c>
      <c r="B51" s="1153"/>
      <c r="C51" s="1153"/>
      <c r="D51" s="1153"/>
      <c r="E51" s="1153"/>
      <c r="F51" s="1154"/>
    </row>
    <row r="52" spans="1:7" s="446" customFormat="1" ht="20.100000000000001" customHeight="1">
      <c r="A52" s="725" t="s">
        <v>478</v>
      </c>
      <c r="B52" s="1144" t="s">
        <v>836</v>
      </c>
      <c r="C52" s="1145"/>
      <c r="D52" s="1145"/>
      <c r="E52" s="1145"/>
      <c r="F52" s="1146"/>
      <c r="G52" s="445"/>
    </row>
    <row r="53" spans="1:7" ht="20.100000000000001" customHeight="1">
      <c r="A53" s="441" t="s">
        <v>202</v>
      </c>
      <c r="B53" s="447" t="s">
        <v>837</v>
      </c>
      <c r="C53" s="447"/>
      <c r="D53" s="452">
        <v>0.15</v>
      </c>
      <c r="E53" s="449"/>
      <c r="F53" s="449"/>
    </row>
    <row r="54" spans="1:7" ht="20.100000000000001" customHeight="1">
      <c r="A54" s="452" t="s">
        <v>307</v>
      </c>
      <c r="B54" s="448" t="s">
        <v>838</v>
      </c>
      <c r="C54" s="448"/>
      <c r="D54" s="450"/>
      <c r="E54" s="449" t="s">
        <v>824</v>
      </c>
      <c r="F54" s="451"/>
    </row>
    <row r="55" spans="1:7" ht="20.100000000000001" customHeight="1">
      <c r="A55" s="452"/>
      <c r="B55" s="448" t="s">
        <v>839</v>
      </c>
      <c r="C55" s="448"/>
      <c r="D55" s="450"/>
      <c r="E55" s="449" t="s">
        <v>824</v>
      </c>
      <c r="F55" s="451"/>
    </row>
    <row r="56" spans="1:7" ht="20.100000000000001" customHeight="1">
      <c r="A56" s="452"/>
      <c r="B56" s="448" t="s">
        <v>840</v>
      </c>
      <c r="C56" s="448"/>
      <c r="D56" s="450"/>
      <c r="E56" s="449" t="s">
        <v>824</v>
      </c>
      <c r="F56" s="451"/>
    </row>
    <row r="57" spans="1:7">
      <c r="A57" s="452" t="s">
        <v>308</v>
      </c>
      <c r="B57" s="1149" t="s">
        <v>841</v>
      </c>
      <c r="C57" s="1150"/>
      <c r="D57" s="1150"/>
      <c r="E57" s="1150"/>
      <c r="F57" s="1151"/>
    </row>
    <row r="58" spans="1:7" ht="20.100000000000001" customHeight="1">
      <c r="A58" s="452"/>
      <c r="B58" s="450" t="s">
        <v>822</v>
      </c>
      <c r="C58" s="448"/>
      <c r="D58" s="450"/>
      <c r="E58" s="450"/>
      <c r="F58" s="450"/>
    </row>
    <row r="59" spans="1:7" ht="20.100000000000001" customHeight="1">
      <c r="A59" s="452"/>
      <c r="B59" s="450" t="s">
        <v>825</v>
      </c>
      <c r="C59" s="448"/>
      <c r="D59" s="450"/>
      <c r="E59" s="450"/>
      <c r="F59" s="450"/>
    </row>
    <row r="60" spans="1:7" ht="20.100000000000001" customHeight="1">
      <c r="A60" s="452"/>
      <c r="B60" s="450" t="s">
        <v>827</v>
      </c>
      <c r="C60" s="448"/>
      <c r="D60" s="450"/>
      <c r="E60" s="450"/>
      <c r="F60" s="450"/>
    </row>
    <row r="61" spans="1:7" ht="20.100000000000001" customHeight="1">
      <c r="A61" s="452"/>
      <c r="B61" s="450" t="s">
        <v>829</v>
      </c>
      <c r="C61" s="448"/>
      <c r="D61" s="450"/>
      <c r="E61" s="450"/>
      <c r="F61" s="450"/>
    </row>
    <row r="62" spans="1:7" ht="20.100000000000001" customHeight="1">
      <c r="A62" s="452"/>
      <c r="B62" s="450" t="s">
        <v>842</v>
      </c>
      <c r="C62" s="448"/>
      <c r="D62" s="450"/>
      <c r="E62" s="450"/>
      <c r="F62" s="450"/>
    </row>
    <row r="63" spans="1:7" s="446" customFormat="1" ht="20.100000000000001" customHeight="1">
      <c r="A63" s="725" t="s">
        <v>827</v>
      </c>
      <c r="B63" s="1144" t="s">
        <v>1027</v>
      </c>
      <c r="C63" s="1145"/>
      <c r="D63" s="1145"/>
      <c r="E63" s="1145"/>
      <c r="F63" s="1146"/>
      <c r="G63" s="445"/>
    </row>
    <row r="64" spans="1:7" ht="21" customHeight="1">
      <c r="A64" s="441" t="s">
        <v>822</v>
      </c>
      <c r="B64" s="1155" t="s">
        <v>843</v>
      </c>
      <c r="C64" s="1156"/>
      <c r="D64" s="1156"/>
      <c r="E64" s="1156"/>
      <c r="F64" s="1157"/>
    </row>
    <row r="65" spans="1:11" ht="20.100000000000001" customHeight="1">
      <c r="A65" s="452" t="s">
        <v>202</v>
      </c>
      <c r="B65" s="448" t="s">
        <v>844</v>
      </c>
      <c r="C65" s="448"/>
      <c r="D65" s="448"/>
      <c r="E65" s="448"/>
      <c r="F65" s="449"/>
    </row>
    <row r="66" spans="1:11" ht="72">
      <c r="A66" s="452" t="s">
        <v>822</v>
      </c>
      <c r="B66" s="448" t="s">
        <v>845</v>
      </c>
      <c r="C66" s="452" t="s">
        <v>823</v>
      </c>
      <c r="D66" s="453">
        <v>0.57999999999999996</v>
      </c>
      <c r="E66" s="448" t="s">
        <v>846</v>
      </c>
      <c r="F66" s="450"/>
    </row>
    <row r="67" spans="1:11" ht="20.100000000000001" customHeight="1">
      <c r="A67" s="452" t="s">
        <v>825</v>
      </c>
      <c r="B67" s="448" t="s">
        <v>847</v>
      </c>
      <c r="C67" s="452" t="s">
        <v>826</v>
      </c>
      <c r="D67" s="453">
        <v>0.16</v>
      </c>
      <c r="E67" s="449" t="s">
        <v>824</v>
      </c>
      <c r="F67" s="450"/>
    </row>
    <row r="68" spans="1:11" ht="152.25" customHeight="1">
      <c r="A68" s="452" t="s">
        <v>307</v>
      </c>
      <c r="B68" s="448" t="s">
        <v>848</v>
      </c>
      <c r="C68" s="452" t="s">
        <v>910</v>
      </c>
      <c r="D68" s="453">
        <v>0.11</v>
      </c>
      <c r="E68" s="448" t="s">
        <v>928</v>
      </c>
      <c r="F68" s="450"/>
    </row>
    <row r="69" spans="1:11" ht="20.100000000000001" customHeight="1">
      <c r="A69" s="448"/>
      <c r="B69" s="448"/>
      <c r="C69" s="448"/>
      <c r="D69" s="448"/>
      <c r="E69" s="454"/>
      <c r="F69" s="449"/>
    </row>
    <row r="70" spans="1:11" ht="20.100000000000001" customHeight="1">
      <c r="A70" s="448"/>
      <c r="B70" s="453"/>
      <c r="C70" s="448"/>
      <c r="D70" s="448"/>
      <c r="E70" s="454"/>
      <c r="F70" s="449"/>
    </row>
    <row r="71" spans="1:11" s="446" customFormat="1" ht="33" hidden="1" customHeight="1">
      <c r="A71" s="455" t="s">
        <v>849</v>
      </c>
      <c r="B71" s="1141" t="s">
        <v>850</v>
      </c>
      <c r="C71" s="1141"/>
      <c r="D71" s="1141"/>
      <c r="E71" s="1141"/>
      <c r="F71" s="1141"/>
      <c r="G71" s="445"/>
    </row>
    <row r="72" spans="1:11" s="446" customFormat="1" ht="21.75" hidden="1" customHeight="1">
      <c r="A72" s="447" t="s">
        <v>202</v>
      </c>
      <c r="B72" s="447" t="s">
        <v>821</v>
      </c>
      <c r="C72" s="447"/>
      <c r="D72" s="456"/>
      <c r="E72" s="456"/>
      <c r="F72" s="456"/>
      <c r="G72" s="445"/>
      <c r="K72" s="430" t="s">
        <v>851</v>
      </c>
    </row>
    <row r="73" spans="1:11" ht="47.25" hidden="1" customHeight="1">
      <c r="A73" s="448" t="s">
        <v>822</v>
      </c>
      <c r="B73" s="450" t="s">
        <v>852</v>
      </c>
      <c r="C73" s="450"/>
      <c r="D73" s="450"/>
      <c r="E73" s="450"/>
      <c r="F73" s="450"/>
      <c r="K73" s="430" t="s">
        <v>852</v>
      </c>
    </row>
    <row r="74" spans="1:11" ht="115.2" hidden="1">
      <c r="A74" s="447" t="s">
        <v>307</v>
      </c>
      <c r="B74" s="447" t="s">
        <v>831</v>
      </c>
      <c r="C74" s="447"/>
      <c r="D74" s="457">
        <f>0.85-D73</f>
        <v>0.85</v>
      </c>
      <c r="E74" s="458" t="s">
        <v>853</v>
      </c>
      <c r="F74" s="450"/>
    </row>
    <row r="75" spans="1:11" ht="37.5" hidden="1" customHeight="1">
      <c r="A75" s="1142" t="s">
        <v>854</v>
      </c>
      <c r="B75" s="1142"/>
      <c r="C75" s="1142"/>
      <c r="D75" s="1142"/>
      <c r="E75" s="1142"/>
      <c r="F75" s="1143"/>
    </row>
    <row r="76" spans="1:11" ht="25.5" customHeight="1">
      <c r="A76" s="441" t="s">
        <v>897</v>
      </c>
      <c r="B76" s="1164" t="s">
        <v>1028</v>
      </c>
      <c r="C76" s="1165"/>
      <c r="D76" s="1165"/>
      <c r="E76" s="1165"/>
      <c r="F76" s="1165"/>
      <c r="G76" s="1166"/>
    </row>
    <row r="77" spans="1:11" s="464" customFormat="1" ht="30" customHeight="1">
      <c r="A77" s="459" t="s">
        <v>479</v>
      </c>
      <c r="B77" s="1161" t="s">
        <v>856</v>
      </c>
      <c r="C77" s="1162"/>
      <c r="D77" s="1162"/>
      <c r="E77" s="1162"/>
      <c r="F77" s="1163"/>
      <c r="G77" s="463"/>
    </row>
    <row r="78" spans="1:11" ht="144">
      <c r="A78" s="448" t="s">
        <v>822</v>
      </c>
      <c r="B78" s="448" t="s">
        <v>831</v>
      </c>
      <c r="C78" s="452" t="s">
        <v>910</v>
      </c>
      <c r="D78" s="465">
        <v>0.8</v>
      </c>
      <c r="E78" s="448" t="s">
        <v>927</v>
      </c>
      <c r="F78" s="450"/>
    </row>
    <row r="79" spans="1:11" s="464" customFormat="1" ht="20.100000000000001" customHeight="1">
      <c r="A79" s="459" t="s">
        <v>478</v>
      </c>
      <c r="B79" s="1161" t="s">
        <v>857</v>
      </c>
      <c r="C79" s="1162"/>
      <c r="D79" s="1162"/>
      <c r="E79" s="1162"/>
      <c r="F79" s="1163"/>
      <c r="G79" s="463"/>
    </row>
    <row r="80" spans="1:11" ht="144" customHeight="1">
      <c r="A80" s="448" t="s">
        <v>822</v>
      </c>
      <c r="B80" s="448" t="s">
        <v>858</v>
      </c>
      <c r="C80" s="452" t="s">
        <v>823</v>
      </c>
      <c r="D80" s="465">
        <v>0.1</v>
      </c>
      <c r="E80" s="458" t="s">
        <v>859</v>
      </c>
      <c r="F80" s="450"/>
    </row>
    <row r="81" spans="1:8" ht="152.25" customHeight="1">
      <c r="A81" s="448" t="s">
        <v>825</v>
      </c>
      <c r="B81" s="448" t="s">
        <v>831</v>
      </c>
      <c r="C81" s="452" t="s">
        <v>910</v>
      </c>
      <c r="D81" s="465">
        <v>0.05</v>
      </c>
      <c r="E81" s="448" t="s">
        <v>931</v>
      </c>
      <c r="F81" s="450"/>
    </row>
    <row r="82" spans="1:8" ht="100.8">
      <c r="A82" s="448" t="s">
        <v>827</v>
      </c>
      <c r="B82" s="448" t="s">
        <v>860</v>
      </c>
      <c r="C82" s="452" t="s">
        <v>826</v>
      </c>
      <c r="D82" s="465">
        <v>0.65</v>
      </c>
      <c r="E82" s="458" t="s">
        <v>855</v>
      </c>
      <c r="F82" s="450"/>
    </row>
    <row r="83" spans="1:8" s="464" customFormat="1" ht="20.100000000000001" customHeight="1">
      <c r="A83" s="459" t="s">
        <v>43</v>
      </c>
      <c r="B83" s="1161" t="s">
        <v>861</v>
      </c>
      <c r="C83" s="1162"/>
      <c r="D83" s="1162"/>
      <c r="E83" s="1162"/>
      <c r="F83" s="1163"/>
      <c r="G83" s="463"/>
    </row>
    <row r="84" spans="1:8" ht="176.25" customHeight="1">
      <c r="A84" s="448" t="s">
        <v>822</v>
      </c>
      <c r="B84" s="448" t="s">
        <v>858</v>
      </c>
      <c r="C84" s="452" t="s">
        <v>823</v>
      </c>
      <c r="D84" s="465">
        <v>0.2</v>
      </c>
      <c r="E84" s="458" t="s">
        <v>859</v>
      </c>
      <c r="F84" s="450"/>
    </row>
    <row r="85" spans="1:8" ht="153" customHeight="1">
      <c r="A85" s="448" t="s">
        <v>825</v>
      </c>
      <c r="B85" s="448" t="s">
        <v>831</v>
      </c>
      <c r="C85" s="452" t="s">
        <v>910</v>
      </c>
      <c r="D85" s="465">
        <v>0.1</v>
      </c>
      <c r="E85" s="458" t="s">
        <v>929</v>
      </c>
      <c r="F85" s="450"/>
    </row>
    <row r="86" spans="1:8" ht="129" customHeight="1">
      <c r="A86" s="448" t="s">
        <v>827</v>
      </c>
      <c r="B86" s="448" t="s">
        <v>862</v>
      </c>
      <c r="C86" s="452" t="s">
        <v>826</v>
      </c>
      <c r="D86" s="465">
        <v>0.3</v>
      </c>
      <c r="E86" s="458" t="s">
        <v>863</v>
      </c>
      <c r="F86" s="450"/>
    </row>
    <row r="87" spans="1:8" ht="129.75" customHeight="1">
      <c r="A87" s="448" t="s">
        <v>829</v>
      </c>
      <c r="B87" s="448" t="s">
        <v>864</v>
      </c>
      <c r="C87" s="452" t="s">
        <v>828</v>
      </c>
      <c r="D87" s="465">
        <v>0.2</v>
      </c>
      <c r="E87" s="458" t="s">
        <v>865</v>
      </c>
      <c r="F87" s="450"/>
    </row>
    <row r="88" spans="1:8" s="467" customFormat="1" ht="210.75" customHeight="1">
      <c r="A88" s="1158" t="s">
        <v>866</v>
      </c>
      <c r="B88" s="1159"/>
      <c r="C88" s="1159"/>
      <c r="D88" s="1159"/>
      <c r="E88" s="1159"/>
      <c r="F88" s="1160"/>
      <c r="G88" s="466"/>
    </row>
    <row r="89" spans="1:8" ht="20.100000000000001" customHeight="1">
      <c r="A89" s="469"/>
      <c r="B89" s="469"/>
      <c r="C89" s="469"/>
      <c r="D89" s="469"/>
    </row>
    <row r="90" spans="1:8" s="429" customFormat="1">
      <c r="A90" s="436" t="s">
        <v>485</v>
      </c>
      <c r="B90" s="470">
        <f>'Name of Bidder'!C35</f>
        <v>0</v>
      </c>
      <c r="C90" s="470"/>
      <c r="E90" s="436" t="s">
        <v>483</v>
      </c>
      <c r="F90" s="436">
        <f>'Name of Bidder'!C32</f>
        <v>0</v>
      </c>
      <c r="H90" s="430"/>
    </row>
    <row r="91" spans="1:8" s="429" customFormat="1">
      <c r="A91" s="436" t="s">
        <v>486</v>
      </c>
      <c r="B91" s="436">
        <f>'Name of Bidder'!C36</f>
        <v>0</v>
      </c>
      <c r="C91" s="436"/>
      <c r="E91" s="436" t="s">
        <v>56</v>
      </c>
      <c r="F91" s="471">
        <f>'Name of Bidder'!C33</f>
        <v>0</v>
      </c>
      <c r="H91" s="430"/>
    </row>
    <row r="92" spans="1:8" s="429" customFormat="1">
      <c r="A92" s="471"/>
      <c r="B92" s="471"/>
      <c r="C92" s="471"/>
      <c r="D92" s="436"/>
      <c r="E92" s="472"/>
      <c r="F92" s="471"/>
      <c r="H92" s="430"/>
    </row>
  </sheetData>
  <sheetProtection algorithmName="SHA-512" hashValue="GEfmajqQYxxhblJ13RCQVgq1jyvyYje6jmqDoErQCDmyVhdNw5WTzT7H3+TD/d8IUX5jXXPlfW00H8GL/Swn1w==" saltValue="YfnorNIT/0zJzk6nfrXHQg==" spinCount="100000" sheet="1" formatColumns="0" formatRows="0" selectLockedCells="1"/>
  <customSheetViews>
    <customSheetView guid="{70FB5D55-1DD3-4C31-AE80-FEFCEF8A40E9}" showPageBreaks="1" showGridLines="0" zeroValues="0" printArea="1" hiddenRows="1" hiddenColumns="1" view="pageBreakPreview" topLeftCell="A4">
      <selection activeCell="B22" sqref="B22"/>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6C1F68FF-383D-48BB-B0E5-5F71EA481BD7}" showPageBreaks="1" showGridLines="0" zeroValues="0" printArea="1" hiddenRows="1" hiddenColumns="1" view="pageBreakPreview" topLeftCell="A15">
      <selection activeCell="M18" sqref="M18"/>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24767711-6F0F-4960-B6A0-5D16317C52CA}" showPageBreaks="1" showGridLines="0" zeroValues="0" printArea="1" hiddenRows="1" hiddenColumns="1" view="pageBreakPreview">
      <selection activeCell="M18" sqref="M18"/>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265106DA-0305-46BE-8A98-0935A189448A}"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E8F77A2D-E40A-4668-A8F2-3CE31C4AC520}" scale="70" showPageBreaks="1" showGridLines="0" zeroValues="0" printArea="1" hiddenRows="1" hiddenColumns="1" view="pageBreakPreview" topLeftCell="A113">
      <selection activeCell="A5" sqref="A5:E5"/>
      <rowBreaks count="3" manualBreakCount="3">
        <brk id="88" max="4" man="1"/>
        <brk id="150" max="4" man="1"/>
        <brk id="178"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8"/>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1"/>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4"/>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5"/>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16"/>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17"/>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74">
      <selection activeCell="D58" sqref="D58"/>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26C9F440-2701-423F-9FDB-7DFF079DC7F8}"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B07A37BF-D9F4-4586-9D27-CDE2FA2D1222}" scale="80" showPageBreaks="1" showGridLines="0" zeroValues="0" printArea="1" hiddenRows="1" hiddenColumns="1" view="pageBreakPreview" topLeftCell="A21">
      <selection activeCell="F21" sqref="F21"/>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9E668EC9-7875-454E-BDE6-15A2D20AC8D2}" scale="80" showPageBreaks="1" showGridLines="0" zeroValues="0" printArea="1" hiddenRows="1" hiddenColumns="1" view="pageBreakPreview" topLeftCell="A60">
      <selection activeCell="F60" sqref="F60"/>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72E27F64-009C-4321-B742-209DBE340E6D}"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0FC51CD5-DCF7-4595-9A9F-DDC9120F829F}"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4"/>
      <headerFooter alignWithMargins="0">
        <oddFooter>&amp;R&amp;"Book Antiqua,Bold"&amp;8 Page &amp;P of &amp;N</oddFooter>
      </headerFooter>
    </customSheetView>
  </customSheetViews>
  <mergeCells count="33">
    <mergeCell ref="B11:D11"/>
    <mergeCell ref="B52:F52"/>
    <mergeCell ref="B36:F36"/>
    <mergeCell ref="B12:D12"/>
    <mergeCell ref="A15:F15"/>
    <mergeCell ref="B28:F28"/>
    <mergeCell ref="C16:D16"/>
    <mergeCell ref="C17:D17"/>
    <mergeCell ref="A19:F19"/>
    <mergeCell ref="A18:F18"/>
    <mergeCell ref="B20:F20"/>
    <mergeCell ref="C21:D21"/>
    <mergeCell ref="A27:F27"/>
    <mergeCell ref="A3:F3"/>
    <mergeCell ref="A5:F5"/>
    <mergeCell ref="A8:D8"/>
    <mergeCell ref="B9:D9"/>
    <mergeCell ref="B10:D10"/>
    <mergeCell ref="A88:F88"/>
    <mergeCell ref="B77:F77"/>
    <mergeCell ref="B79:F79"/>
    <mergeCell ref="B83:F83"/>
    <mergeCell ref="B76:G76"/>
    <mergeCell ref="B71:F71"/>
    <mergeCell ref="A75:F75"/>
    <mergeCell ref="B44:F44"/>
    <mergeCell ref="C29:D29"/>
    <mergeCell ref="B57:F57"/>
    <mergeCell ref="A51:F51"/>
    <mergeCell ref="A43:F43"/>
    <mergeCell ref="A35:F35"/>
    <mergeCell ref="B63:F63"/>
    <mergeCell ref="B64:F64"/>
  </mergeCells>
  <dataValidations disablePrompts="1" count="2">
    <dataValidation type="list" allowBlank="1" showInputMessage="1" showErrorMessage="1" sqref="D73" xr:uid="{00000000-0002-0000-0D00-000000000000}">
      <formula1>"0.65,0.66,0.67,0.68,0.69,0.70,0.71,0.72,0.73"</formula1>
    </dataValidation>
    <dataValidation type="list" allowBlank="1" showInputMessage="1" showErrorMessage="1" prompt="Copper(a) /Aluminium(a)" sqref="B73:C73" xr:uid="{00000000-0002-0000-0D00-000001000000}">
      <formula1>$K$72:$K$73</formula1>
    </dataValidation>
  </dataValidations>
  <pageMargins left="0.59" right="0.31" top="0.47" bottom="0.48" header="0.28000000000000003" footer="0.23"/>
  <pageSetup paperSize="9" scale="70" orientation="portrait" r:id="rId25"/>
  <headerFooter alignWithMargins="0">
    <oddFooter>&amp;R&amp;"Book Antiqua,Bold"&amp;8 Page &amp;P of &amp;N</oddFooter>
  </headerFooter>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I35"/>
  <sheetViews>
    <sheetView showGridLines="0" showZeros="0" view="pageBreakPreview" zoomScale="70" zoomScaleSheetLayoutView="70" workbookViewId="0">
      <selection activeCell="M6" sqref="M6"/>
    </sheetView>
  </sheetViews>
  <sheetFormatPr defaultColWidth="9.109375" defaultRowHeight="15.6"/>
  <cols>
    <col min="1" max="1" width="12.109375" style="81" customWidth="1"/>
    <col min="2" max="2" width="20.5546875" style="81" customWidth="1"/>
    <col min="3" max="3" width="11.44140625" style="81" customWidth="1"/>
    <col min="4" max="4" width="23" style="81" customWidth="1"/>
    <col min="5" max="5" width="46.109375" style="81" customWidth="1"/>
    <col min="6" max="8" width="9.109375" style="81"/>
    <col min="9" max="16384" width="9.109375" style="84"/>
  </cols>
  <sheetData>
    <row r="1" spans="1:9" ht="30.75" customHeight="1">
      <c r="A1" s="1176" t="str">
        <f>Cover!B3</f>
        <v>SPEC. NO.: CC/NT/W-GIS/DOM/A04/24/01196</v>
      </c>
      <c r="B1" s="1176"/>
      <c r="C1" s="1176"/>
      <c r="D1" s="1176"/>
      <c r="E1" s="366" t="s">
        <v>182</v>
      </c>
    </row>
    <row r="3" spans="1:9" ht="118.2" customHeight="1">
      <c r="A3" s="765"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765"/>
      <c r="C3" s="765"/>
      <c r="D3" s="765"/>
      <c r="E3" s="765"/>
      <c r="F3" s="79"/>
      <c r="G3" s="79"/>
      <c r="H3" s="79"/>
    </row>
    <row r="4" spans="1:9" ht="20.100000000000001" customHeight="1">
      <c r="A4" s="87"/>
      <c r="H4" s="88"/>
      <c r="I4" s="89"/>
    </row>
    <row r="5" spans="1:9" ht="20.100000000000001" customHeight="1">
      <c r="A5" s="766" t="s">
        <v>482</v>
      </c>
      <c r="B5" s="766"/>
      <c r="C5" s="766"/>
      <c r="D5" s="766"/>
      <c r="E5" s="766"/>
      <c r="F5" s="101"/>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6" customHeight="1">
      <c r="A8" s="1061">
        <f>'Attach 3(JV)'!A8:D8</f>
        <v>0</v>
      </c>
      <c r="B8" s="1061"/>
      <c r="C8" s="1061"/>
      <c r="D8" s="1061"/>
      <c r="E8" s="110" t="str">
        <f>'Attach 3(JV)'!E8</f>
        <v>Contract Services</v>
      </c>
      <c r="H8" s="88"/>
      <c r="I8" s="89"/>
    </row>
    <row r="9" spans="1:9">
      <c r="A9" s="98" t="s">
        <v>435</v>
      </c>
      <c r="B9" s="1071">
        <f>'Attach 3(JV)'!B9:D9</f>
        <v>0</v>
      </c>
      <c r="C9" s="1071"/>
      <c r="D9" s="1071"/>
      <c r="E9" s="110" t="str">
        <f>'Attach 3(JV)'!E9</f>
        <v>Power Grid Corporation of India Ltd.,</v>
      </c>
      <c r="H9" s="88"/>
      <c r="I9" s="89"/>
    </row>
    <row r="10" spans="1:9">
      <c r="A10" s="98" t="s">
        <v>437</v>
      </c>
      <c r="B10" s="1063">
        <f>'Attach 3(JV)'!B10:D10</f>
        <v>0</v>
      </c>
      <c r="C10" s="1063"/>
      <c r="D10" s="1063"/>
      <c r="E10" s="110" t="str">
        <f>'Attach 3(JV)'!E10</f>
        <v>"Saudamini", Plot No. 2, Sector 29</v>
      </c>
      <c r="H10" s="88"/>
      <c r="I10" s="89"/>
    </row>
    <row r="11" spans="1:9">
      <c r="B11" s="1063">
        <f>'Attach 3(JV)'!B11:D11</f>
        <v>0</v>
      </c>
      <c r="C11" s="1063"/>
      <c r="D11" s="1063"/>
      <c r="E11" s="110" t="str">
        <f>'Attach 3(JV)'!E11</f>
        <v>Gurgaon (Haryana) - 122001</v>
      </c>
    </row>
    <row r="12" spans="1:9">
      <c r="A12" s="90"/>
      <c r="B12" s="1063">
        <f>'Attach 3(JV)'!B12:D12</f>
        <v>0</v>
      </c>
      <c r="C12" s="1063"/>
      <c r="D12" s="1063"/>
      <c r="E12" s="94"/>
    </row>
    <row r="13" spans="1:9" ht="20.100000000000001" customHeight="1">
      <c r="A13" s="90"/>
      <c r="B13" s="100"/>
      <c r="C13" s="100"/>
      <c r="D13" s="100"/>
      <c r="E13" s="84"/>
    </row>
    <row r="14" spans="1:9" ht="20.100000000000001" customHeight="1">
      <c r="A14" s="81" t="s">
        <v>243</v>
      </c>
    </row>
    <row r="15" spans="1:9" ht="20.100000000000001" customHeight="1">
      <c r="A15" s="90"/>
    </row>
    <row r="16" spans="1:9" ht="51" customHeight="1">
      <c r="A16" s="769" t="s">
        <v>622</v>
      </c>
      <c r="B16" s="769"/>
      <c r="C16" s="769"/>
      <c r="D16" s="769"/>
      <c r="E16" s="769"/>
    </row>
    <row r="17" spans="1:5" ht="20.100000000000001" customHeight="1">
      <c r="A17" s="90"/>
    </row>
    <row r="18" spans="1:5" ht="20.100000000000001" customHeight="1"/>
    <row r="19" spans="1:5" ht="33" customHeight="1">
      <c r="D19" s="105"/>
    </row>
    <row r="20" spans="1:5" ht="33" customHeight="1">
      <c r="A20" s="91" t="s">
        <v>485</v>
      </c>
      <c r="B20" s="106">
        <f>'Name of Bidder'!C35</f>
        <v>0</v>
      </c>
      <c r="C20" s="193"/>
      <c r="D20" s="105" t="s">
        <v>483</v>
      </c>
      <c r="E20" s="107">
        <f>'Name of Bidder'!C32</f>
        <v>0</v>
      </c>
    </row>
    <row r="21" spans="1:5" ht="33" customHeight="1">
      <c r="A21" s="91" t="s">
        <v>486</v>
      </c>
      <c r="B21" s="107">
        <f>'Name of Bidder'!C36</f>
        <v>0</v>
      </c>
      <c r="C21" s="193"/>
      <c r="D21" s="105" t="s">
        <v>484</v>
      </c>
      <c r="E21" s="107">
        <f>'Name of Bidder'!C33</f>
        <v>0</v>
      </c>
    </row>
    <row r="22" spans="1:5" ht="33" customHeight="1">
      <c r="D22" s="105"/>
    </row>
    <row r="23" spans="1:5" ht="20.100000000000001" customHeight="1"/>
    <row r="24" spans="1:5" ht="20.100000000000001" customHeight="1">
      <c r="A24" s="104"/>
    </row>
    <row r="25" spans="1:5" ht="20.100000000000001" customHeight="1"/>
    <row r="26" spans="1:5" ht="20.100000000000001" customHeight="1"/>
    <row r="27" spans="1:5" ht="20.100000000000001" customHeight="1">
      <c r="A27" s="104"/>
    </row>
    <row r="28" spans="1:5" ht="20.100000000000001" customHeight="1"/>
    <row r="29" spans="1:5" ht="20.100000000000001" customHeight="1">
      <c r="A29" s="104"/>
    </row>
    <row r="30" spans="1:5" ht="20.100000000000001" customHeight="1"/>
    <row r="31" spans="1:5" ht="20.100000000000001" customHeight="1">
      <c r="A31" s="104"/>
    </row>
    <row r="32" spans="1:5" ht="20.100000000000001" customHeight="1"/>
    <row r="33" ht="20.100000000000001" customHeight="1"/>
    <row r="34" ht="20.100000000000001" customHeight="1"/>
    <row r="35" ht="20.100000000000001" customHeight="1"/>
  </sheetData>
  <sheetProtection password="CC6F" sheet="1" formatColumns="0" formatRows="0" selectLockedCells="1"/>
  <customSheetViews>
    <customSheetView guid="{70FB5D55-1DD3-4C31-AE80-FEFCEF8A40E9}" scale="110" showPageBreaks="1" showGridLines="0" zeroValues="0" printArea="1" view="pageBreakPreview">
      <selection activeCell="M6" sqref="M6"/>
      <pageMargins left="0.61" right="0.46" top="0.57999999999999996" bottom="0.6" header="0.34" footer="0.35"/>
      <pageSetup scale="93" orientation="portrait" r:id="rId1"/>
      <headerFooter alignWithMargins="0">
        <oddFooter>&amp;R&amp;"Book Antiqua,Bold"&amp;8 Page &amp;P of &amp;N</oddFooter>
      </headerFooter>
    </customSheetView>
    <customSheetView guid="{6C1F68FF-383D-48BB-B0E5-5F71EA481BD7}" scale="110" showPageBreaks="1" showGridLines="0" zeroValues="0" printArea="1" view="pageBreakPreview">
      <selection activeCell="M6" sqref="M6"/>
      <pageMargins left="0.61" right="0.46" top="0.57999999999999996" bottom="0.6" header="0.34" footer="0.35"/>
      <pageSetup scale="93" orientation="portrait" r:id="rId2"/>
      <headerFooter alignWithMargins="0">
        <oddFooter>&amp;R&amp;"Book Antiqua,Bold"&amp;8 Page &amp;P of &amp;N</oddFooter>
      </headerFooter>
    </customSheetView>
    <customSheetView guid="{24767711-6F0F-4960-B6A0-5D16317C52CA}" scale="110" showPageBreaks="1" showGridLines="0" zeroValues="0" printArea="1" view="pageBreakPreview">
      <selection activeCell="M6" sqref="M6"/>
      <pageMargins left="0.61" right="0.46" top="0.57999999999999996" bottom="0.6" header="0.34" footer="0.35"/>
      <pageSetup scale="93" orientation="portrait" r:id="rId3"/>
      <headerFooter alignWithMargins="0">
        <oddFooter>&amp;R&amp;"Book Antiqua,Bold"&amp;8 Page &amp;P of &amp;N</oddFooter>
      </headerFooter>
    </customSheetView>
    <customSheetView guid="{265106DA-0305-46BE-8A98-0935A189448A}" scale="90" showPageBreaks="1" showGridLines="0" zeroValues="0" printArea="1" view="pageBreakPreview">
      <selection activeCell="I8" sqref="I8"/>
      <pageMargins left="0.61" right="0.46" top="0.57999999999999996" bottom="0.6" header="0.34" footer="0.35"/>
      <pageSetup scale="93" orientation="portrait" r:id="rId4"/>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5"/>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8"/>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9"/>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13"/>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18"/>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23"/>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24"/>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27"/>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28"/>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32"/>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33"/>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26C9F440-2701-423F-9FDB-7DFF079DC7F8}" scale="90" showPageBreaks="1" showGridLines="0" zeroValues="0" printArea="1" view="pageBreakPreview">
      <selection activeCell="I8" sqref="I8"/>
      <pageMargins left="0.61" right="0.46" top="0.57999999999999996" bottom="0.6" header="0.34" footer="0.35"/>
      <pageSetup scale="93" orientation="portrait" r:id="rId36"/>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8" sqref="I8"/>
      <pageMargins left="0.61" right="0.46" top="0.57999999999999996" bottom="0.6" header="0.34" footer="0.35"/>
      <pageSetup scale="93" orientation="portrait" r:id="rId37"/>
      <headerFooter alignWithMargins="0">
        <oddFooter>&amp;R&amp;"Book Antiqua,Bold"&amp;8 Page &amp;P of &amp;N</oddFooter>
      </headerFooter>
    </customSheetView>
    <customSheetView guid="{9E668EC9-7875-454E-BDE6-15A2D20AC8D2}" scale="90" showPageBreaks="1" showGridLines="0" zeroValues="0" printArea="1" view="pageBreakPreview">
      <selection activeCell="I8" sqref="I8"/>
      <pageMargins left="0.61" right="0.46" top="0.57999999999999996" bottom="0.6" header="0.34" footer="0.35"/>
      <pageSetup scale="93" orientation="portrait" r:id="rId38"/>
      <headerFooter alignWithMargins="0">
        <oddFooter>&amp;R&amp;"Book Antiqua,Bold"&amp;8 Page &amp;P of &amp;N</oddFooter>
      </headerFooter>
    </customSheetView>
    <customSheetView guid="{72E27F64-009C-4321-B742-209DBE340E6D}" scale="110" showPageBreaks="1" showGridLines="0" zeroValues="0" printArea="1" view="pageBreakPreview">
      <selection activeCell="M6" sqref="M6"/>
      <pageMargins left="0.61" right="0.46" top="0.57999999999999996" bottom="0.6" header="0.34" footer="0.35"/>
      <pageSetup scale="93" orientation="portrait" r:id="rId39"/>
      <headerFooter alignWithMargins="0">
        <oddFooter>&amp;R&amp;"Book Antiqua,Bold"&amp;8 Page &amp;P of &amp;N</oddFooter>
      </headerFooter>
    </customSheetView>
    <customSheetView guid="{0FC51CD5-DCF7-4595-9A9F-DDC9120F829F}" scale="110" showPageBreaks="1" showGridLines="0" zeroValues="0" printArea="1" view="pageBreakPreview">
      <selection activeCell="M6" sqref="M6"/>
      <pageMargins left="0.61" right="0.46" top="0.57999999999999996" bottom="0.6" header="0.34" footer="0.35"/>
      <pageSetup scale="93" orientation="portrait" r:id="rId40"/>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1"/>
  <headerFooter alignWithMargins="0">
    <oddFooter>&amp;R&amp;"Book Antiqua,Bold"&amp;8 Page &amp;P of &amp;N</oddFooter>
  </headerFooter>
  <drawing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I39"/>
  <sheetViews>
    <sheetView showGridLines="0" showZeros="0" view="pageBreakPreview" zoomScale="70" zoomScaleSheetLayoutView="70" workbookViewId="0">
      <selection activeCell="M3" sqref="M3"/>
    </sheetView>
  </sheetViews>
  <sheetFormatPr defaultColWidth="9.109375" defaultRowHeight="15.6"/>
  <cols>
    <col min="1" max="1" width="12.109375" style="81" customWidth="1"/>
    <col min="2" max="2" width="20.5546875" style="81" customWidth="1"/>
    <col min="3" max="3" width="11.44140625" style="81" customWidth="1"/>
    <col min="4" max="4" width="23" style="81" customWidth="1"/>
    <col min="5" max="5" width="45.6640625" style="81" customWidth="1"/>
    <col min="6" max="8" width="9.109375" style="81"/>
    <col min="9" max="16384" width="9.109375" style="84"/>
  </cols>
  <sheetData>
    <row r="1" spans="1:9" ht="43.5" customHeight="1">
      <c r="A1" s="1176" t="str">
        <f>Cover!B3</f>
        <v>SPEC. NO.: CC/NT/W-GIS/DOM/A04/24/01196</v>
      </c>
      <c r="B1" s="1176"/>
      <c r="C1" s="1176"/>
      <c r="D1" s="1176"/>
      <c r="E1" s="366" t="s">
        <v>315</v>
      </c>
    </row>
    <row r="2" spans="1:9" ht="16.8">
      <c r="A2" s="207"/>
      <c r="B2" s="207"/>
      <c r="C2" s="207"/>
      <c r="D2" s="207"/>
      <c r="E2" s="207"/>
    </row>
    <row r="3" spans="1:9" ht="122.4" customHeight="1">
      <c r="A3" s="10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0"/>
      <c r="C3" s="1060"/>
      <c r="D3" s="1060"/>
      <c r="E3" s="1060"/>
      <c r="F3" s="79"/>
      <c r="G3" s="79"/>
      <c r="H3" s="79"/>
    </row>
    <row r="4" spans="1:9" ht="20.100000000000001" customHeight="1">
      <c r="A4" s="87"/>
      <c r="H4" s="88"/>
      <c r="I4" s="89"/>
    </row>
    <row r="5" spans="1:9" ht="20.100000000000001" customHeight="1">
      <c r="A5" s="766" t="s">
        <v>200</v>
      </c>
      <c r="B5" s="766"/>
      <c r="C5" s="766"/>
      <c r="D5" s="766"/>
      <c r="E5" s="766"/>
      <c r="F5" s="101"/>
      <c r="H5" s="88"/>
      <c r="I5" s="89"/>
    </row>
    <row r="6" spans="1:9" ht="20.100000000000001" customHeight="1">
      <c r="A6" s="90"/>
      <c r="H6" s="88"/>
      <c r="I6" s="89"/>
    </row>
    <row r="7" spans="1:9" ht="20.100000000000001" customHeight="1">
      <c r="A7" s="101" t="str">
        <f>'Attach 3(JV)'!A7:D7</f>
        <v>Bidder’s Name and Address :</v>
      </c>
      <c r="E7" s="92" t="str">
        <f>'Attach 3(JV)'!E7</f>
        <v>To:</v>
      </c>
      <c r="H7" s="88"/>
      <c r="I7" s="89"/>
    </row>
    <row r="8" spans="1:9" ht="31.5" customHeight="1">
      <c r="A8" s="1061">
        <f>'Attach 3(JV)'!A8:D8</f>
        <v>0</v>
      </c>
      <c r="B8" s="1061"/>
      <c r="C8" s="1061"/>
      <c r="D8" s="1061"/>
      <c r="E8" s="110" t="str">
        <f>'Attach 3(JV)'!E8</f>
        <v>Contract Services</v>
      </c>
      <c r="H8" s="88"/>
      <c r="I8" s="89"/>
    </row>
    <row r="9" spans="1:9">
      <c r="A9" s="98" t="s">
        <v>435</v>
      </c>
      <c r="B9" s="1071">
        <f>'Attach 3(JV)'!B9:D9</f>
        <v>0</v>
      </c>
      <c r="C9" s="1071"/>
      <c r="D9" s="1071"/>
      <c r="E9" s="110" t="str">
        <f>'Attach 3(JV)'!E9</f>
        <v>Power Grid Corporation of India Ltd.,</v>
      </c>
      <c r="H9" s="88"/>
      <c r="I9" s="89"/>
    </row>
    <row r="10" spans="1:9">
      <c r="A10" s="98" t="s">
        <v>437</v>
      </c>
      <c r="B10" s="1063">
        <f>'Attach 3(JV)'!B10:D10</f>
        <v>0</v>
      </c>
      <c r="C10" s="1063"/>
      <c r="D10" s="1063"/>
      <c r="E10" s="110" t="str">
        <f>'Attach 3(JV)'!E10</f>
        <v>"Saudamini", Plot No. 2, Sector 29</v>
      </c>
      <c r="H10" s="88"/>
      <c r="I10" s="89"/>
    </row>
    <row r="11" spans="1:9">
      <c r="B11" s="1063">
        <f>'Attach 3(JV)'!B11:D11</f>
        <v>0</v>
      </c>
      <c r="C11" s="1063"/>
      <c r="D11" s="1063"/>
      <c r="E11" s="110" t="str">
        <f>'Attach 3(JV)'!E11</f>
        <v>Gurgaon (Haryana) - 122001</v>
      </c>
    </row>
    <row r="12" spans="1:9">
      <c r="A12" s="90"/>
      <c r="B12" s="1063">
        <f>'Attach 3(JV)'!B12:D12</f>
        <v>0</v>
      </c>
      <c r="C12" s="1063"/>
      <c r="D12" s="1063"/>
      <c r="E12" s="94"/>
    </row>
    <row r="13" spans="1:9" ht="20.100000000000001" customHeight="1">
      <c r="A13" s="90"/>
      <c r="B13" s="100"/>
      <c r="C13" s="100"/>
      <c r="D13" s="100"/>
      <c r="E13" s="84"/>
    </row>
    <row r="14" spans="1:9" ht="20.100000000000001" customHeight="1">
      <c r="A14" s="81" t="s">
        <v>243</v>
      </c>
    </row>
    <row r="15" spans="1:9" ht="20.100000000000001" customHeight="1">
      <c r="A15" s="90"/>
    </row>
    <row r="16" spans="1:9" ht="45" customHeight="1">
      <c r="A16" s="1177" t="s">
        <v>601</v>
      </c>
      <c r="B16" s="1177"/>
      <c r="C16" s="1177"/>
      <c r="D16" s="1177"/>
      <c r="E16" s="1177"/>
    </row>
    <row r="17" spans="1:5" ht="20.100000000000001" customHeight="1">
      <c r="A17" s="90"/>
    </row>
    <row r="18" spans="1:5" ht="20.100000000000001" customHeight="1">
      <c r="A18" s="206"/>
    </row>
    <row r="19" spans="1:5" ht="20.100000000000001" customHeight="1"/>
    <row r="20" spans="1:5" ht="20.100000000000001" customHeight="1">
      <c r="A20" s="206"/>
    </row>
    <row r="21" spans="1:5" ht="20.100000000000001" customHeight="1">
      <c r="A21" s="206"/>
    </row>
    <row r="22" spans="1:5" ht="20.100000000000001" customHeight="1"/>
    <row r="23" spans="1:5" ht="33" customHeight="1">
      <c r="D23" s="105"/>
    </row>
    <row r="24" spans="1:5" ht="24.75" customHeight="1">
      <c r="A24" s="91" t="s">
        <v>485</v>
      </c>
      <c r="B24" s="106">
        <f>'Name of Bidder'!C35</f>
        <v>0</v>
      </c>
      <c r="C24" s="193"/>
      <c r="D24" s="105" t="s">
        <v>483</v>
      </c>
      <c r="E24" s="107">
        <f>'Name of Bidder'!C32</f>
        <v>0</v>
      </c>
    </row>
    <row r="25" spans="1:5" ht="24.75" customHeight="1">
      <c r="A25" s="91" t="s">
        <v>486</v>
      </c>
      <c r="B25" s="107">
        <f>'Name of Bidder'!C36</f>
        <v>0</v>
      </c>
      <c r="C25" s="193"/>
      <c r="D25" s="105" t="s">
        <v>484</v>
      </c>
      <c r="E25" s="107">
        <f>'Name of Bidder'!C33</f>
        <v>0</v>
      </c>
    </row>
    <row r="26" spans="1:5" ht="33" customHeight="1">
      <c r="D26" s="105"/>
    </row>
    <row r="27" spans="1:5" ht="20.100000000000001" customHeight="1"/>
    <row r="28" spans="1:5" ht="20.100000000000001" customHeight="1">
      <c r="A28" s="104"/>
    </row>
    <row r="29" spans="1:5" ht="20.100000000000001" customHeight="1"/>
    <row r="30" spans="1:5" ht="20.100000000000001" customHeight="1"/>
    <row r="31" spans="1:5" ht="20.100000000000001" customHeight="1">
      <c r="A31" s="104"/>
    </row>
    <row r="32" spans="1:5" ht="20.100000000000001" customHeight="1"/>
    <row r="33" spans="1:1" ht="20.100000000000001" customHeight="1">
      <c r="A33" s="104"/>
    </row>
    <row r="34" spans="1:1" ht="20.100000000000001" customHeight="1"/>
    <row r="35" spans="1:1" ht="20.100000000000001" customHeight="1">
      <c r="A35" s="104"/>
    </row>
    <row r="36" spans="1:1" ht="20.100000000000001" customHeight="1"/>
    <row r="37" spans="1:1" ht="20.100000000000001" customHeight="1"/>
    <row r="38" spans="1:1" ht="20.100000000000001" customHeight="1"/>
    <row r="39" spans="1:1" ht="20.100000000000001" customHeight="1"/>
  </sheetData>
  <sheetProtection password="CC6F" sheet="1" formatColumns="0" formatRows="0" selectLockedCells="1"/>
  <customSheetViews>
    <customSheetView guid="{70FB5D55-1DD3-4C31-AE80-FEFCEF8A40E9}" showPageBreaks="1" showGridLines="0" zeroValues="0" printArea="1" view="pageBreakPreview" topLeftCell="A4">
      <selection activeCell="M3" sqref="M3"/>
      <pageMargins left="0.59" right="0.49" top="0.57999999999999996" bottom="0.6" header="0.34" footer="0.35"/>
      <pageSetup scale="93" orientation="portrait" r:id="rId1"/>
      <headerFooter alignWithMargins="0">
        <oddFooter>&amp;R&amp;"Book Antiqua,Bold"&amp;8 Page &amp;P of &amp;N</oddFooter>
      </headerFooter>
    </customSheetView>
    <customSheetView guid="{6C1F68FF-383D-48BB-B0E5-5F71EA481BD7}" showPageBreaks="1" showGridLines="0" zeroValues="0" printArea="1" view="pageBreakPreview">
      <selection activeCell="M3" sqref="M3"/>
      <pageMargins left="0.59" right="0.49" top="0.57999999999999996" bottom="0.6" header="0.34" footer="0.35"/>
      <pageSetup scale="93" orientation="portrait" r:id="rId2"/>
      <headerFooter alignWithMargins="0">
        <oddFooter>&amp;R&amp;"Book Antiqua,Bold"&amp;8 Page &amp;P of &amp;N</oddFooter>
      </headerFooter>
    </customSheetView>
    <customSheetView guid="{24767711-6F0F-4960-B6A0-5D16317C52CA}" showPageBreaks="1" showGridLines="0" zeroValues="0" printArea="1" view="pageBreakPreview">
      <selection activeCell="M3" sqref="M3"/>
      <pageMargins left="0.59" right="0.49" top="0.57999999999999996" bottom="0.6" header="0.34" footer="0.35"/>
      <pageSetup scale="93" orientation="portrait" r:id="rId3"/>
      <headerFooter alignWithMargins="0">
        <oddFooter>&amp;R&amp;"Book Antiqua,Bold"&amp;8 Page &amp;P of &amp;N</oddFooter>
      </headerFooter>
    </customSheetView>
    <customSheetView guid="{265106DA-0305-46BE-8A98-0935A189448A}" scale="85" showPageBreaks="1" showGridLines="0" zeroValues="0" printArea="1" view="pageBreakPreview">
      <selection activeCell="A5" sqref="A5:E5"/>
      <pageMargins left="0.59" right="0.49" top="0.57999999999999996" bottom="0.6" header="0.34" footer="0.35"/>
      <pageSetup scale="93" orientation="portrait" r:id="rId4"/>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E8F77A2D-E40A-4668-A8F2-3CE31C4AC520}" scale="85" showPageBreaks="1" showGridLines="0" zeroValues="0" printArea="1" view="pageBreakPreview" topLeftCell="A16">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13"/>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8"/>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9"/>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20"/>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21"/>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24"/>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25"/>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26C9F440-2701-423F-9FDB-7DFF079DC7F8}" scale="85" showPageBreaks="1" showGridLines="0" zeroValues="0" printArea="1" view="pageBreakPreview">
      <selection activeCell="A5" sqref="A5:E5"/>
      <pageMargins left="0.59" right="0.49" top="0.57999999999999996" bottom="0.6" header="0.34" footer="0.35"/>
      <pageSetup scale="93" orientation="portrait" r:id="rId33"/>
      <headerFooter alignWithMargins="0">
        <oddFooter>&amp;R&amp;"Book Antiqua,Bold"&amp;8 Page &amp;P of &amp;N</oddFooter>
      </headerFooter>
    </customSheetView>
    <customSheetView guid="{B07A37BF-D9F4-4586-9D27-CDE2FA2D1222}" scale="85" showPageBreaks="1" showGridLines="0" zeroValues="0" printArea="1" view="pageBreakPreview">
      <selection activeCell="A5" sqref="A5:E5"/>
      <pageMargins left="0.59" right="0.49" top="0.57999999999999996" bottom="0.6" header="0.34" footer="0.35"/>
      <pageSetup scale="93" orientation="portrait" r:id="rId34"/>
      <headerFooter alignWithMargins="0">
        <oddFooter>&amp;R&amp;"Book Antiqua,Bold"&amp;8 Page &amp;P of &amp;N</oddFooter>
      </headerFooter>
    </customSheetView>
    <customSheetView guid="{9E668EC9-7875-454E-BDE6-15A2D20AC8D2}" scale="85" showPageBreaks="1" showGridLines="0" zeroValues="0" printArea="1" view="pageBreakPreview">
      <selection activeCell="A5" sqref="A5:E5"/>
      <pageMargins left="0.59" right="0.49" top="0.57999999999999996" bottom="0.6" header="0.34" footer="0.35"/>
      <pageSetup scale="93" orientation="portrait" r:id="rId35"/>
      <headerFooter alignWithMargins="0">
        <oddFooter>&amp;R&amp;"Book Antiqua,Bold"&amp;8 Page &amp;P of &amp;N</oddFooter>
      </headerFooter>
    </customSheetView>
    <customSheetView guid="{72E27F64-009C-4321-B742-209DBE340E6D}" showPageBreaks="1" showGridLines="0" zeroValues="0" printArea="1" view="pageBreakPreview">
      <selection activeCell="M3" sqref="M3"/>
      <pageMargins left="0.59" right="0.49" top="0.57999999999999996" bottom="0.6" header="0.34" footer="0.35"/>
      <pageSetup scale="93" orientation="portrait" r:id="rId36"/>
      <headerFooter alignWithMargins="0">
        <oddFooter>&amp;R&amp;"Book Antiqua,Bold"&amp;8 Page &amp;P of &amp;N</oddFooter>
      </headerFooter>
    </customSheetView>
    <customSheetView guid="{0FC51CD5-DCF7-4595-9A9F-DDC9120F829F}" showPageBreaks="1" showGridLines="0" zeroValues="0" printArea="1" view="pageBreakPreview">
      <selection activeCell="M3" sqref="M3"/>
      <pageMargins left="0.59" right="0.49" top="0.57999999999999996" bottom="0.6" header="0.34" footer="0.35"/>
      <pageSetup scale="93"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W238"/>
  <sheetViews>
    <sheetView showZeros="0" view="pageBreakPreview" topLeftCell="A166" zoomScale="85" zoomScaleSheetLayoutView="85" workbookViewId="0">
      <selection activeCell="W69" sqref="W69"/>
    </sheetView>
  </sheetViews>
  <sheetFormatPr defaultColWidth="9.109375" defaultRowHeight="13.8"/>
  <cols>
    <col min="1" max="1" width="10" style="400" customWidth="1"/>
    <col min="2" max="2" width="10.6640625" style="400" customWidth="1"/>
    <col min="3" max="3" width="10.88671875" style="400" customWidth="1"/>
    <col min="4" max="9" width="10.6640625" style="400" customWidth="1"/>
    <col min="10" max="10" width="9.109375" style="400"/>
    <col min="11" max="16" width="9.109375" style="400" hidden="1" customWidth="1"/>
    <col min="17" max="22" width="9.109375" style="400"/>
    <col min="23" max="23" width="93.109375" style="400" customWidth="1"/>
    <col min="24" max="24" width="9.109375" style="400" customWidth="1"/>
    <col min="25" max="16384" width="9.109375" style="400"/>
  </cols>
  <sheetData>
    <row r="1" spans="1:9" ht="27" customHeight="1">
      <c r="A1" s="1187" t="s">
        <v>786</v>
      </c>
      <c r="B1" s="1188"/>
      <c r="C1" s="1188"/>
      <c r="D1" s="1188"/>
      <c r="E1" s="1188"/>
      <c r="F1" s="1188"/>
      <c r="G1" s="1188"/>
      <c r="H1" s="1188"/>
      <c r="I1" s="1189"/>
    </row>
    <row r="2" spans="1:9" ht="31.5" customHeight="1">
      <c r="A2" s="401" t="s">
        <v>13</v>
      </c>
      <c r="B2" s="1190" t="s">
        <v>21</v>
      </c>
      <c r="C2" s="1190"/>
      <c r="D2" s="1190"/>
      <c r="E2" s="1190"/>
      <c r="F2" s="1190"/>
      <c r="G2" s="1190"/>
      <c r="H2" s="1190"/>
      <c r="I2" s="1191"/>
    </row>
    <row r="3" spans="1:9" ht="57.75" customHeight="1">
      <c r="A3" s="401" t="s">
        <v>14</v>
      </c>
      <c r="B3" s="1190" t="s">
        <v>16</v>
      </c>
      <c r="C3" s="1190"/>
      <c r="D3" s="1190"/>
      <c r="E3" s="1190"/>
      <c r="F3" s="1190"/>
      <c r="G3" s="1190"/>
      <c r="H3" s="1190"/>
      <c r="I3" s="1191"/>
    </row>
    <row r="4" spans="1:9" ht="53.25" customHeight="1">
      <c r="A4" s="401" t="s">
        <v>15</v>
      </c>
      <c r="B4" s="1190" t="s">
        <v>19</v>
      </c>
      <c r="C4" s="1190"/>
      <c r="D4" s="1190"/>
      <c r="E4" s="1190"/>
      <c r="F4" s="1190"/>
      <c r="G4" s="1190"/>
      <c r="H4" s="1190"/>
      <c r="I4" s="1191"/>
    </row>
    <row r="5" spans="1:9" ht="36" customHeight="1">
      <c r="A5" s="401" t="s">
        <v>17</v>
      </c>
      <c r="B5" s="1190" t="s">
        <v>18</v>
      </c>
      <c r="C5" s="1190"/>
      <c r="D5" s="1190"/>
      <c r="E5" s="1190"/>
      <c r="F5" s="1190"/>
      <c r="G5" s="1190"/>
      <c r="H5" s="1190"/>
      <c r="I5" s="1191"/>
    </row>
    <row r="6" spans="1:9" ht="19.5" customHeight="1">
      <c r="A6" s="402" t="s">
        <v>20</v>
      </c>
      <c r="B6" s="1193" t="s">
        <v>775</v>
      </c>
      <c r="C6" s="1193"/>
      <c r="D6" s="1193"/>
      <c r="E6" s="1193"/>
      <c r="F6" s="1193"/>
      <c r="G6" s="1193"/>
      <c r="H6" s="1193"/>
      <c r="I6" s="1194"/>
    </row>
    <row r="30" spans="1:23">
      <c r="K30" s="403">
        <f>'[11]Name of Bidder'!C13</f>
        <v>0</v>
      </c>
    </row>
    <row r="31" spans="1:23" ht="15.75" customHeight="1">
      <c r="A31" s="404"/>
      <c r="B31" s="404"/>
      <c r="C31" s="404"/>
      <c r="D31" s="404"/>
      <c r="E31" s="404"/>
      <c r="F31" s="404"/>
      <c r="G31" s="404"/>
      <c r="H31" s="404"/>
      <c r="I31" s="404"/>
      <c r="J31" s="404"/>
      <c r="K31" s="405">
        <f>'[11]Name of Bidder'!C14</f>
        <v>0</v>
      </c>
      <c r="W31" s="530"/>
    </row>
    <row r="32" spans="1:23">
      <c r="A32" s="404"/>
      <c r="B32" s="404"/>
      <c r="C32" s="404"/>
      <c r="D32" s="404"/>
      <c r="E32" s="404"/>
      <c r="F32" s="404"/>
      <c r="G32" s="404"/>
      <c r="H32" s="404"/>
      <c r="I32" s="404"/>
      <c r="J32" s="404"/>
      <c r="K32" s="405">
        <f>'[11]Name of Bidder'!C15</f>
        <v>0</v>
      </c>
    </row>
    <row r="33" spans="1:16">
      <c r="A33" s="404"/>
      <c r="B33" s="404"/>
      <c r="C33" s="404"/>
      <c r="D33" s="404"/>
      <c r="E33" s="404"/>
      <c r="F33" s="404"/>
      <c r="G33" s="404"/>
      <c r="H33" s="404"/>
      <c r="I33" s="404"/>
      <c r="J33" s="404"/>
      <c r="K33" s="405">
        <f>'[11]Name of Bidder'!C16</f>
        <v>0</v>
      </c>
    </row>
    <row r="34" spans="1:16">
      <c r="A34" s="404"/>
      <c r="B34" s="404"/>
      <c r="C34" s="404"/>
      <c r="D34" s="404"/>
      <c r="E34" s="404"/>
      <c r="F34" s="404"/>
      <c r="G34" s="404"/>
      <c r="H34" s="404"/>
      <c r="I34" s="404"/>
      <c r="J34" s="404"/>
    </row>
    <row r="35" spans="1:16">
      <c r="A35" s="1200" t="s">
        <v>204</v>
      </c>
      <c r="B35" s="1200"/>
      <c r="C35" s="1200"/>
      <c r="D35" s="1200"/>
      <c r="E35" s="1200"/>
      <c r="F35" s="1200"/>
      <c r="G35" s="1200"/>
      <c r="H35" s="1200"/>
      <c r="I35" s="1200"/>
      <c r="J35" s="404"/>
    </row>
    <row r="36" spans="1:16">
      <c r="A36" s="1196" t="s">
        <v>205</v>
      </c>
      <c r="B36" s="1196"/>
      <c r="C36" s="1196"/>
      <c r="D36" s="1196"/>
      <c r="E36" s="1196"/>
      <c r="F36" s="1196"/>
      <c r="G36" s="1196"/>
      <c r="H36" s="1196"/>
      <c r="I36" s="1196"/>
      <c r="J36" s="404"/>
      <c r="K36" s="403">
        <f>'[11]Name of Bidder'!C18</f>
        <v>0</v>
      </c>
      <c r="O36" s="405">
        <f>'[11]Name of Bidder'!C23</f>
        <v>0</v>
      </c>
    </row>
    <row r="37" spans="1:16">
      <c r="A37" s="1201" t="s">
        <v>206</v>
      </c>
      <c r="B37" s="1201"/>
      <c r="C37" s="1201"/>
      <c r="D37" s="1201"/>
      <c r="E37" s="1201"/>
      <c r="F37" s="1201"/>
      <c r="G37" s="1201"/>
      <c r="H37" s="1201"/>
      <c r="I37" s="1201"/>
      <c r="J37" s="404"/>
      <c r="K37" s="403">
        <f>'[11]Name of Bidder'!C19</f>
        <v>0</v>
      </c>
      <c r="O37" s="405">
        <f>'[11]Name of Bidder'!C24</f>
        <v>0</v>
      </c>
    </row>
    <row r="38" spans="1:16" ht="48.6" customHeight="1">
      <c r="A38" s="1197" t="s">
        <v>606</v>
      </c>
      <c r="B38" s="1197"/>
      <c r="C38" s="1197"/>
      <c r="D38" s="1197"/>
      <c r="E38" s="1197"/>
      <c r="F38" s="1197"/>
      <c r="G38" s="1197"/>
      <c r="H38" s="1197"/>
      <c r="I38" s="1197"/>
      <c r="J38" s="404"/>
      <c r="K38" s="403">
        <f>'[11]Name of Bidder'!C20</f>
        <v>0</v>
      </c>
      <c r="O38" s="405">
        <f>'[11]Name of Bidder'!C25</f>
        <v>0</v>
      </c>
    </row>
    <row r="39" spans="1:16">
      <c r="A39" s="1201" t="s">
        <v>623</v>
      </c>
      <c r="B39" s="1201"/>
      <c r="C39" s="1201"/>
      <c r="D39" s="1201"/>
      <c r="E39" s="1201"/>
      <c r="F39" s="1201"/>
      <c r="G39" s="1201"/>
      <c r="H39" s="1201"/>
      <c r="I39" s="1201"/>
      <c r="J39" s="404"/>
      <c r="K39" s="403">
        <f>'[11]Name of Bidder'!C21</f>
        <v>0</v>
      </c>
      <c r="O39" s="405">
        <f>'[11]Name of Bidder'!C26</f>
        <v>0</v>
      </c>
    </row>
    <row r="40" spans="1:16">
      <c r="A40" s="1196" t="s">
        <v>207</v>
      </c>
      <c r="B40" s="1196"/>
      <c r="C40" s="1196"/>
      <c r="D40" s="1196"/>
      <c r="E40" s="1196"/>
      <c r="F40" s="1196"/>
      <c r="G40" s="1196"/>
      <c r="H40" s="1196"/>
      <c r="I40" s="1196"/>
      <c r="J40" s="404"/>
    </row>
    <row r="41" spans="1:16">
      <c r="A41" s="1196">
        <f>'Name of Bidder'!C13</f>
        <v>0</v>
      </c>
      <c r="B41" s="1196"/>
      <c r="C41" s="1196"/>
      <c r="D41" s="1196"/>
      <c r="E41" s="1196"/>
      <c r="F41" s="1196"/>
      <c r="G41" s="1196"/>
      <c r="H41" s="1196"/>
      <c r="I41" s="1196"/>
      <c r="J41" s="404"/>
    </row>
    <row r="42" spans="1:16" ht="18.75" customHeight="1">
      <c r="A42" s="1201" t="str">
        <f>" having its Registered Office at " &amp; 'Name of Bidder'!C14 &amp; " " &amp; 'Name of Bidder'!C15 &amp; " " &amp; 'Name of Bidder'!C16</f>
        <v xml:space="preserve"> having its Registered Office at   </v>
      </c>
      <c r="B42" s="1201"/>
      <c r="C42" s="1201"/>
      <c r="D42" s="1201"/>
      <c r="E42" s="1201"/>
      <c r="F42" s="1201"/>
      <c r="G42" s="1201"/>
      <c r="H42" s="1201"/>
      <c r="I42" s="1201"/>
      <c r="J42" s="404"/>
      <c r="K42" s="406">
        <f>'[11]Name of Bidder'!F6</f>
        <v>1</v>
      </c>
      <c r="M42" s="405" t="s">
        <v>468</v>
      </c>
      <c r="P42" s="405" t="s">
        <v>466</v>
      </c>
    </row>
    <row r="43" spans="1:16" ht="23.25" customHeight="1">
      <c r="A43" s="1197" t="str">
        <f>IF('Name of Bidder'!C6 = "Joint Venture Bid", "and ", "  ")</f>
        <v xml:space="preserve">  </v>
      </c>
      <c r="B43" s="1197"/>
      <c r="C43" s="1197"/>
      <c r="D43" s="1197"/>
      <c r="E43" s="1197"/>
      <c r="F43" s="1197"/>
      <c r="G43" s="1197"/>
      <c r="H43" s="1197"/>
      <c r="I43" s="1197"/>
      <c r="J43" s="404"/>
      <c r="K43" s="406">
        <f>'[11]Name of Bidder'!F8</f>
        <v>1</v>
      </c>
      <c r="M43" s="405" t="s">
        <v>467</v>
      </c>
    </row>
    <row r="44" spans="1:16" hidden="1">
      <c r="A44" s="1196" t="e">
        <f>IF(#REF! = "Individual Firm", " ", " and ")</f>
        <v>#REF!</v>
      </c>
      <c r="B44" s="1196"/>
      <c r="C44" s="1196"/>
      <c r="D44" s="1196"/>
      <c r="E44" s="1196"/>
      <c r="F44" s="1196"/>
      <c r="G44" s="1196"/>
      <c r="H44" s="1196"/>
      <c r="I44" s="1196"/>
      <c r="J44" s="404"/>
    </row>
    <row r="45" spans="1:16" hidden="1">
      <c r="A45" s="1196" t="e">
        <f xml:space="preserve"> IF(#REF!= "Individual Firm", "",#REF!)</f>
        <v>#REF!</v>
      </c>
      <c r="B45" s="1196"/>
      <c r="C45" s="1196"/>
      <c r="D45" s="1196"/>
      <c r="E45" s="1196"/>
      <c r="F45" s="1196"/>
      <c r="G45" s="1196"/>
      <c r="H45" s="1196"/>
      <c r="I45" s="1196"/>
      <c r="J45" s="404"/>
    </row>
    <row r="46" spans="1:16" ht="39.9" hidden="1" customHeight="1">
      <c r="A46" s="1197" t="e">
        <f>IF(#REF!= "Sole Bidder", "", "having its Registered Office at "&amp;IF(#REF!=1,#REF!&amp;" "&amp;#REF!&amp;" "&amp;#REF!,IF(#REF!=2,#REF!&amp;" &amp; "&amp;#REF!&amp;" "&amp;#REF!&amp;" and " &amp;#REF!&amp;" &amp; "&amp;#REF!&amp;" "&amp;#REF! &amp;IF(#REF!=2," respectively",""))))</f>
        <v>#REF!</v>
      </c>
      <c r="B46" s="1197"/>
      <c r="C46" s="1197"/>
      <c r="D46" s="1197"/>
      <c r="E46" s="1197"/>
      <c r="F46" s="1197"/>
      <c r="G46" s="1197"/>
      <c r="H46" s="1197"/>
      <c r="I46" s="1197"/>
      <c r="J46" s="404"/>
    </row>
    <row r="47" spans="1:16" ht="24.75" customHeight="1">
      <c r="A47" s="1197" t="str">
        <f>IF('Name of Bidder'!C6= "Joint Venture Bid", IF('Name of Bidder'!C8=1,'Name of Bidder'!C18,IF('Name of Bidder'!C8="2 or More",'Name of Bidder'!C18&amp;" &amp; "&amp;'Name of Bidder'!C23,"")),"")</f>
        <v/>
      </c>
      <c r="B47" s="1197"/>
      <c r="C47" s="1197"/>
      <c r="D47" s="1197"/>
      <c r="E47" s="1197"/>
      <c r="F47" s="1197"/>
      <c r="G47" s="1197"/>
      <c r="H47" s="1197"/>
      <c r="I47" s="1197"/>
      <c r="J47" s="404"/>
    </row>
    <row r="48" spans="1:16" ht="27" customHeight="1">
      <c r="A48" s="1197" t="str">
        <f>IF('Name of Bidder'!C6="Joint Venture Bid","having its Registered Office at "&amp;IF('Name of Bidder'!C8=1,'Name of Bidder'!C19&amp;" "&amp;'Name of Bidder'!C20&amp;" "&amp;'Name of Bidder'!C21,IF('Name of Bidder'!C8="2 or More",'Name of Bidder'!C19&amp;" "&amp;'Name of Bidder'!C20&amp;" "&amp;'Name of Bidder'!C21&amp;" and "&amp;'Name of Bidder'!C24&amp;" "&amp;'Name of Bidder'!C25&amp;" "&amp;'Name of Bidder'!C26&amp;" respectively "," ")),"")</f>
        <v/>
      </c>
      <c r="B48" s="1197"/>
      <c r="C48" s="1197"/>
      <c r="D48" s="1197"/>
      <c r="E48" s="1197"/>
      <c r="F48" s="1197"/>
      <c r="G48" s="1197"/>
      <c r="H48" s="1197"/>
      <c r="I48" s="1197"/>
      <c r="J48" s="404"/>
    </row>
    <row r="49" spans="1:23" ht="12.75" customHeight="1">
      <c r="A49" s="1197"/>
      <c r="B49" s="1197"/>
      <c r="C49" s="1197"/>
      <c r="D49" s="1197"/>
      <c r="E49" s="1197"/>
      <c r="F49" s="1197"/>
      <c r="G49" s="1197"/>
      <c r="H49" s="1197"/>
      <c r="I49" s="1197"/>
      <c r="J49" s="404"/>
    </row>
    <row r="50" spans="1:23">
      <c r="A50" s="1196" t="s">
        <v>208</v>
      </c>
      <c r="B50" s="1196"/>
      <c r="C50" s="1196"/>
      <c r="D50" s="1196"/>
      <c r="E50" s="1196"/>
      <c r="F50" s="1196"/>
      <c r="G50" s="1196"/>
      <c r="H50" s="1196"/>
      <c r="I50" s="1196"/>
      <c r="J50" s="404"/>
    </row>
    <row r="51" spans="1:23">
      <c r="A51" s="1201" t="s">
        <v>209</v>
      </c>
      <c r="B51" s="1201"/>
      <c r="C51" s="1201"/>
      <c r="D51" s="1201"/>
      <c r="E51" s="1201"/>
      <c r="F51" s="1201"/>
      <c r="G51" s="1201"/>
      <c r="H51" s="1201"/>
      <c r="I51" s="1201"/>
      <c r="J51" s="404"/>
    </row>
    <row r="52" spans="1:23">
      <c r="A52" s="1201" t="s">
        <v>210</v>
      </c>
      <c r="B52" s="1201"/>
      <c r="C52" s="1201"/>
      <c r="D52" s="1201"/>
      <c r="E52" s="1201"/>
      <c r="F52" s="1201"/>
      <c r="G52" s="1201"/>
      <c r="H52" s="1201"/>
      <c r="I52" s="1201"/>
      <c r="J52" s="404"/>
    </row>
    <row r="53" spans="1:23" ht="120.6" customHeight="1">
      <c r="A53" s="1178" t="str">
        <f>"POWERGRID intends to award, under laid-down organisational procedures, contract(s) for "&amp;Cover!B2&amp;", " &amp;Cover!B3</f>
        <v>POWERGRID intends to award, under laid-down organisational procedures, contract(s) for 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 SPEC. NO.: CC/NT/W-GIS/DOM/A04/24/01196</v>
      </c>
      <c r="B53" s="1178"/>
      <c r="C53" s="1178"/>
      <c r="D53" s="1178"/>
      <c r="E53" s="1178"/>
      <c r="F53" s="1178"/>
      <c r="G53" s="1178"/>
      <c r="H53" s="1178"/>
      <c r="I53" s="1178"/>
      <c r="J53" s="404"/>
      <c r="W53" s="530"/>
    </row>
    <row r="54" spans="1:23" ht="16.5" customHeight="1">
      <c r="A54" s="407"/>
      <c r="B54" s="404"/>
      <c r="C54" s="404"/>
      <c r="D54" s="404"/>
      <c r="E54" s="404"/>
      <c r="F54" s="407"/>
      <c r="G54" s="404"/>
      <c r="H54" s="404"/>
      <c r="I54" s="404"/>
      <c r="J54" s="404"/>
    </row>
    <row r="55" spans="1:23" ht="16.5" customHeight="1">
      <c r="A55" s="407"/>
      <c r="B55" s="404"/>
      <c r="C55" s="404"/>
      <c r="D55" s="404"/>
      <c r="E55" s="404"/>
      <c r="F55" s="407"/>
      <c r="G55" s="404"/>
      <c r="H55" s="404"/>
      <c r="I55" s="404"/>
      <c r="J55" s="404"/>
    </row>
    <row r="56" spans="1:23" ht="21" customHeight="1">
      <c r="A56" s="1178" t="s">
        <v>211</v>
      </c>
      <c r="B56" s="1178"/>
      <c r="C56" s="1178"/>
      <c r="D56" s="1178"/>
      <c r="E56" s="1185" t="s">
        <v>211</v>
      </c>
      <c r="F56" s="1185"/>
      <c r="G56" s="1185"/>
      <c r="H56" s="1185"/>
      <c r="I56" s="1185"/>
      <c r="J56" s="404"/>
    </row>
    <row r="57" spans="1:23" ht="33" customHeight="1">
      <c r="A57" s="1179" t="s">
        <v>212</v>
      </c>
      <c r="B57" s="1179"/>
      <c r="C57" s="1179"/>
      <c r="D57" s="1179"/>
      <c r="E57" s="1180" t="s">
        <v>303</v>
      </c>
      <c r="F57" s="1180"/>
      <c r="G57" s="1180"/>
      <c r="H57" s="1180"/>
      <c r="I57" s="1180"/>
      <c r="J57" s="404"/>
    </row>
    <row r="58" spans="1:23" ht="22.5" customHeight="1">
      <c r="A58" s="408" t="s">
        <v>200</v>
      </c>
      <c r="B58" s="404"/>
      <c r="C58" s="404"/>
      <c r="D58" s="404"/>
      <c r="E58" s="404"/>
      <c r="F58" s="404"/>
      <c r="G58" s="404"/>
      <c r="H58" s="404"/>
      <c r="I58" s="409" t="s">
        <v>258</v>
      </c>
      <c r="J58" s="404"/>
    </row>
    <row r="59" spans="1:23" ht="109.5" customHeight="1">
      <c r="A59" s="1181" t="str">
        <f>Cover!B2&amp;", "&amp;Cover!B3&amp;" values full compliance with all relevant laws of the land, rules,  regulations, economic use of resources, and of fairness /  transparency in its relations with its Bidders/ Contractors."</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 SPEC. NO.: CC/NT/W-GIS/DOM/A04/24/01196 values full compliance with all relevant laws of the land, rules,  regulations, economic use of resources, and of fairness /  transparency in its relations with its Bidders/ Contractors.</v>
      </c>
      <c r="B59" s="1181"/>
      <c r="C59" s="1181"/>
      <c r="D59" s="1181"/>
      <c r="E59" s="1181"/>
      <c r="F59" s="1181"/>
      <c r="G59" s="1181"/>
      <c r="H59" s="1181"/>
      <c r="I59" s="1181"/>
    </row>
    <row r="60" spans="1:23" ht="13.5" customHeight="1">
      <c r="A60" s="1198"/>
      <c r="B60" s="1198"/>
      <c r="C60" s="1198"/>
      <c r="D60" s="1198"/>
      <c r="E60" s="1198"/>
      <c r="F60" s="1198"/>
      <c r="G60" s="1198"/>
      <c r="H60" s="1198"/>
      <c r="I60" s="1198"/>
    </row>
    <row r="61" spans="1:23" ht="35.25" customHeight="1">
      <c r="A61" s="1181" t="s">
        <v>624</v>
      </c>
      <c r="B61" s="1181"/>
      <c r="C61" s="1181"/>
      <c r="D61" s="1181"/>
      <c r="E61" s="1181"/>
      <c r="F61" s="1181"/>
      <c r="G61" s="1181"/>
      <c r="H61" s="1181"/>
      <c r="I61" s="1181"/>
    </row>
    <row r="62" spans="1:23" ht="8.1" customHeight="1">
      <c r="A62" s="411"/>
    </row>
    <row r="63" spans="1:23">
      <c r="A63" s="1199" t="s">
        <v>12</v>
      </c>
      <c r="B63" s="1199"/>
      <c r="C63" s="1199"/>
      <c r="D63" s="1199"/>
      <c r="E63" s="1199"/>
      <c r="F63" s="1199"/>
      <c r="G63" s="1199"/>
      <c r="H63" s="1199"/>
      <c r="I63" s="1199"/>
    </row>
    <row r="64" spans="1:23" ht="8.1" customHeight="1">
      <c r="A64" s="411"/>
    </row>
    <row r="65" spans="1:10">
      <c r="A65" s="1182" t="s">
        <v>304</v>
      </c>
      <c r="B65" s="1182"/>
      <c r="C65" s="1182"/>
      <c r="D65" s="1182"/>
      <c r="E65" s="1182"/>
      <c r="F65" s="1182"/>
      <c r="G65" s="1182"/>
      <c r="H65" s="1182"/>
      <c r="I65" s="1182"/>
    </row>
    <row r="66" spans="1:10" ht="8.1" customHeight="1">
      <c r="A66" s="412"/>
    </row>
    <row r="67" spans="1:10" ht="37.5" customHeight="1">
      <c r="A67" s="413" t="s">
        <v>305</v>
      </c>
      <c r="B67" s="1178" t="s">
        <v>201</v>
      </c>
      <c r="C67" s="1178"/>
      <c r="D67" s="1178"/>
      <c r="E67" s="1178"/>
      <c r="F67" s="1178"/>
      <c r="G67" s="1178"/>
      <c r="H67" s="1178"/>
      <c r="I67" s="1178"/>
    </row>
    <row r="68" spans="1:10" ht="8.1" customHeight="1">
      <c r="A68" s="411"/>
    </row>
    <row r="69" spans="1:10" ht="79.5" customHeight="1">
      <c r="B69" s="413" t="s">
        <v>202</v>
      </c>
      <c r="C69" s="1178" t="s">
        <v>306</v>
      </c>
      <c r="D69" s="1178"/>
      <c r="E69" s="1178"/>
      <c r="F69" s="1178"/>
      <c r="G69" s="1178"/>
      <c r="H69" s="1178"/>
      <c r="I69" s="1178"/>
    </row>
    <row r="70" spans="1:10" ht="8.1" customHeight="1">
      <c r="B70" s="413"/>
      <c r="C70" s="407"/>
      <c r="D70" s="407"/>
      <c r="E70" s="407"/>
      <c r="F70" s="407"/>
      <c r="G70" s="407"/>
      <c r="H70" s="407"/>
      <c r="I70" s="407"/>
    </row>
    <row r="71" spans="1:10" ht="115.5" customHeight="1">
      <c r="B71" s="413" t="s">
        <v>307</v>
      </c>
      <c r="C71" s="1178" t="s">
        <v>787</v>
      </c>
      <c r="D71" s="1178"/>
      <c r="E71" s="1178"/>
      <c r="F71" s="1178"/>
      <c r="G71" s="1178"/>
      <c r="H71" s="1178"/>
      <c r="I71" s="1178"/>
    </row>
    <row r="72" spans="1:10" ht="8.1" customHeight="1">
      <c r="B72" s="413"/>
      <c r="C72" s="407"/>
      <c r="D72" s="407"/>
      <c r="E72" s="407"/>
      <c r="F72" s="407"/>
      <c r="G72" s="407"/>
      <c r="H72" s="407"/>
      <c r="I72" s="407"/>
    </row>
    <row r="73" spans="1:10" ht="67.5" customHeight="1">
      <c r="B73" s="413" t="s">
        <v>308</v>
      </c>
      <c r="C73" s="1178" t="s">
        <v>788</v>
      </c>
      <c r="D73" s="1178"/>
      <c r="E73" s="1178"/>
      <c r="F73" s="1178"/>
      <c r="G73" s="1178"/>
      <c r="H73" s="1178"/>
      <c r="I73" s="1178"/>
    </row>
    <row r="74" spans="1:10">
      <c r="A74" s="411"/>
    </row>
    <row r="75" spans="1:10" ht="87" customHeight="1">
      <c r="A75" s="413" t="s">
        <v>2</v>
      </c>
      <c r="B75" s="1178" t="s">
        <v>789</v>
      </c>
      <c r="C75" s="1178"/>
      <c r="D75" s="1178"/>
      <c r="E75" s="1178"/>
      <c r="F75" s="1178"/>
      <c r="G75" s="1178"/>
      <c r="H75" s="1178"/>
      <c r="I75" s="1178"/>
    </row>
    <row r="76" spans="1:10" ht="8.1" customHeight="1">
      <c r="A76" s="412"/>
    </row>
    <row r="77" spans="1:10">
      <c r="A77" s="1182" t="s">
        <v>3</v>
      </c>
      <c r="B77" s="1182"/>
      <c r="C77" s="1182"/>
      <c r="D77" s="1182"/>
      <c r="E77" s="1182"/>
      <c r="F77" s="1182"/>
      <c r="G77" s="1182"/>
      <c r="H77" s="1182"/>
      <c r="I77" s="1182"/>
    </row>
    <row r="78" spans="1:10">
      <c r="A78" s="412"/>
    </row>
    <row r="79" spans="1:10" ht="48" customHeight="1">
      <c r="A79" s="413" t="s">
        <v>305</v>
      </c>
      <c r="B79" s="1178" t="s">
        <v>790</v>
      </c>
      <c r="C79" s="1178"/>
      <c r="D79" s="1178"/>
      <c r="E79" s="1178"/>
      <c r="F79" s="1178"/>
      <c r="G79" s="1178"/>
      <c r="H79" s="1178"/>
      <c r="I79" s="1178"/>
    </row>
    <row r="80" spans="1:10" ht="21.75" customHeight="1">
      <c r="A80" s="407"/>
      <c r="B80" s="404"/>
      <c r="C80" s="404"/>
      <c r="D80" s="404"/>
      <c r="E80" s="404"/>
      <c r="F80" s="407"/>
      <c r="G80" s="404"/>
      <c r="H80" s="404"/>
      <c r="I80" s="404"/>
      <c r="J80" s="404"/>
    </row>
    <row r="81" spans="1:10" ht="21" customHeight="1">
      <c r="A81" s="1178" t="s">
        <v>211</v>
      </c>
      <c r="B81" s="1178"/>
      <c r="C81" s="1178"/>
      <c r="D81" s="1178"/>
      <c r="E81" s="1185" t="s">
        <v>211</v>
      </c>
      <c r="F81" s="1185"/>
      <c r="G81" s="1185"/>
      <c r="H81" s="1185"/>
      <c r="I81" s="1185"/>
      <c r="J81" s="404"/>
    </row>
    <row r="82" spans="1:10" ht="33" customHeight="1">
      <c r="A82" s="1179" t="s">
        <v>212</v>
      </c>
      <c r="B82" s="1179"/>
      <c r="C82" s="1179"/>
      <c r="D82" s="1179"/>
      <c r="E82" s="1180" t="s">
        <v>303</v>
      </c>
      <c r="F82" s="1180"/>
      <c r="G82" s="1180"/>
      <c r="H82" s="1180"/>
      <c r="I82" s="1180"/>
      <c r="J82" s="404"/>
    </row>
    <row r="83" spans="1:10" ht="20.25" customHeight="1">
      <c r="A83" s="408" t="s">
        <v>200</v>
      </c>
      <c r="B83" s="404"/>
      <c r="C83" s="404"/>
      <c r="D83" s="404"/>
      <c r="E83" s="404"/>
      <c r="F83" s="404"/>
      <c r="G83" s="404"/>
      <c r="H83" s="404"/>
      <c r="I83" s="409" t="s">
        <v>257</v>
      </c>
      <c r="J83" s="404"/>
    </row>
    <row r="84" spans="1:10" ht="36" customHeight="1">
      <c r="A84" s="1186" t="s">
        <v>255</v>
      </c>
      <c r="B84" s="1186"/>
      <c r="C84" s="1186"/>
      <c r="D84" s="1186"/>
      <c r="E84" s="1186"/>
      <c r="F84" s="1186"/>
      <c r="G84" s="1186"/>
      <c r="H84" s="1186"/>
      <c r="I84" s="1186"/>
      <c r="J84" s="404"/>
    </row>
    <row r="85" spans="1:10" ht="125.25" customHeight="1">
      <c r="B85" s="413" t="s">
        <v>4</v>
      </c>
      <c r="C85" s="1178" t="s">
        <v>791</v>
      </c>
      <c r="D85" s="1178"/>
      <c r="E85" s="1178"/>
      <c r="F85" s="1178"/>
      <c r="G85" s="1178"/>
      <c r="H85" s="1178"/>
      <c r="I85" s="1178"/>
    </row>
    <row r="86" spans="1:10" ht="9.9" customHeight="1">
      <c r="B86" s="414"/>
      <c r="C86" s="411"/>
      <c r="D86" s="411"/>
      <c r="E86" s="411"/>
      <c r="F86" s="411"/>
      <c r="G86" s="411"/>
      <c r="H86" s="411"/>
      <c r="I86" s="411"/>
    </row>
    <row r="87" spans="1:10" ht="112.5" customHeight="1">
      <c r="B87" s="413" t="s">
        <v>307</v>
      </c>
      <c r="C87" s="1178" t="s">
        <v>792</v>
      </c>
      <c r="D87" s="1178"/>
      <c r="E87" s="1178"/>
      <c r="F87" s="1178"/>
      <c r="G87" s="1178"/>
      <c r="H87" s="1178"/>
      <c r="I87" s="1178"/>
    </row>
    <row r="88" spans="1:10" ht="9.9" customHeight="1">
      <c r="B88" s="413"/>
      <c r="C88" s="415"/>
      <c r="D88" s="415"/>
      <c r="E88" s="415"/>
      <c r="F88" s="415"/>
      <c r="G88" s="415"/>
      <c r="H88" s="415"/>
      <c r="I88" s="415"/>
    </row>
    <row r="89" spans="1:10" ht="57.75" customHeight="1">
      <c r="B89" s="413" t="s">
        <v>308</v>
      </c>
      <c r="C89" s="1178" t="s">
        <v>793</v>
      </c>
      <c r="D89" s="1178"/>
      <c r="E89" s="1178"/>
      <c r="F89" s="1178"/>
      <c r="G89" s="1178"/>
      <c r="H89" s="1178"/>
      <c r="I89" s="1178"/>
    </row>
    <row r="90" spans="1:10" ht="9.9" customHeight="1">
      <c r="B90" s="413"/>
      <c r="C90" s="415"/>
      <c r="D90" s="415"/>
      <c r="E90" s="415"/>
      <c r="F90" s="415"/>
      <c r="G90" s="415"/>
      <c r="H90" s="415"/>
      <c r="I90" s="415"/>
    </row>
    <row r="91" spans="1:10" ht="94.5" customHeight="1">
      <c r="B91" s="413" t="s">
        <v>311</v>
      </c>
      <c r="C91" s="1178" t="s">
        <v>312</v>
      </c>
      <c r="D91" s="1178"/>
      <c r="E91" s="1178"/>
      <c r="F91" s="1178"/>
      <c r="G91" s="1178"/>
      <c r="H91" s="1178"/>
      <c r="I91" s="1178"/>
    </row>
    <row r="92" spans="1:10" ht="9.9" customHeight="1">
      <c r="B92" s="413"/>
      <c r="C92" s="415"/>
      <c r="D92" s="415"/>
      <c r="E92" s="415"/>
      <c r="F92" s="415"/>
      <c r="G92" s="415"/>
      <c r="H92" s="415"/>
      <c r="I92" s="415"/>
    </row>
    <row r="93" spans="1:10" ht="81.75" customHeight="1">
      <c r="B93" s="413" t="s">
        <v>313</v>
      </c>
      <c r="C93" s="1178" t="s">
        <v>794</v>
      </c>
      <c r="D93" s="1178"/>
      <c r="E93" s="1178"/>
      <c r="F93" s="1178"/>
      <c r="G93" s="1178"/>
      <c r="H93" s="1178"/>
      <c r="I93" s="1178"/>
    </row>
    <row r="94" spans="1:10" ht="9.9" customHeight="1">
      <c r="B94" s="413"/>
      <c r="C94" s="415"/>
      <c r="D94" s="415"/>
      <c r="E94" s="415"/>
      <c r="F94" s="415"/>
      <c r="G94" s="415"/>
      <c r="H94" s="415"/>
      <c r="I94" s="415"/>
    </row>
    <row r="95" spans="1:10" ht="72" customHeight="1">
      <c r="B95" s="413" t="s">
        <v>314</v>
      </c>
      <c r="C95" s="1178" t="s">
        <v>795</v>
      </c>
      <c r="D95" s="1178"/>
      <c r="E95" s="1178"/>
      <c r="F95" s="1178"/>
      <c r="G95" s="1178"/>
      <c r="H95" s="1178"/>
      <c r="I95" s="1178"/>
    </row>
    <row r="96" spans="1:10" ht="35.25" customHeight="1">
      <c r="B96" s="413" t="s">
        <v>796</v>
      </c>
      <c r="C96" s="1192" t="s">
        <v>797</v>
      </c>
      <c r="D96" s="1192"/>
      <c r="E96" s="1192"/>
      <c r="F96" s="1192"/>
      <c r="G96" s="1192"/>
      <c r="H96" s="1192"/>
      <c r="I96" s="1192"/>
    </row>
    <row r="97" spans="1:10" ht="8.1" customHeight="1">
      <c r="B97" s="415"/>
      <c r="C97" s="415"/>
      <c r="D97" s="415"/>
      <c r="E97" s="415"/>
      <c r="F97" s="415"/>
      <c r="G97" s="415"/>
      <c r="H97" s="415"/>
      <c r="I97" s="415"/>
    </row>
    <row r="98" spans="1:10" ht="42" customHeight="1">
      <c r="A98" s="413" t="s">
        <v>2</v>
      </c>
      <c r="B98" s="1178" t="s">
        <v>0</v>
      </c>
      <c r="C98" s="1178"/>
      <c r="D98" s="1178"/>
      <c r="E98" s="1178"/>
      <c r="F98" s="1178"/>
      <c r="G98" s="1178"/>
      <c r="H98" s="1178"/>
      <c r="I98" s="1178"/>
    </row>
    <row r="99" spans="1:10" ht="42" customHeight="1">
      <c r="A99" s="407"/>
      <c r="B99" s="404"/>
      <c r="C99" s="404"/>
      <c r="D99" s="404"/>
      <c r="E99" s="404"/>
      <c r="F99" s="407"/>
      <c r="G99" s="404"/>
      <c r="H99" s="404"/>
      <c r="I99" s="404"/>
      <c r="J99" s="404"/>
    </row>
    <row r="100" spans="1:10" ht="21" customHeight="1">
      <c r="A100" s="1178" t="s">
        <v>211</v>
      </c>
      <c r="B100" s="1178"/>
      <c r="C100" s="1178"/>
      <c r="D100" s="1178"/>
      <c r="E100" s="1185" t="s">
        <v>211</v>
      </c>
      <c r="F100" s="1185"/>
      <c r="G100" s="1185"/>
      <c r="H100" s="1185"/>
      <c r="I100" s="1185"/>
      <c r="J100" s="404"/>
    </row>
    <row r="101" spans="1:10" ht="33" customHeight="1">
      <c r="A101" s="1179" t="s">
        <v>212</v>
      </c>
      <c r="B101" s="1179"/>
      <c r="C101" s="1179"/>
      <c r="D101" s="1179"/>
      <c r="E101" s="1180" t="s">
        <v>303</v>
      </c>
      <c r="F101" s="1180"/>
      <c r="G101" s="1180"/>
      <c r="H101" s="1180"/>
      <c r="I101" s="1180"/>
      <c r="J101" s="404"/>
    </row>
    <row r="102" spans="1:10" ht="20.25" customHeight="1">
      <c r="A102" s="408" t="s">
        <v>200</v>
      </c>
      <c r="B102" s="404"/>
      <c r="C102" s="404"/>
      <c r="D102" s="404"/>
      <c r="E102" s="404"/>
      <c r="F102" s="404"/>
      <c r="G102" s="404"/>
      <c r="H102" s="404"/>
      <c r="I102" s="409" t="s">
        <v>256</v>
      </c>
      <c r="J102" s="404"/>
    </row>
    <row r="103" spans="1:10" ht="27.75" customHeight="1">
      <c r="A103" s="1182" t="s">
        <v>1</v>
      </c>
      <c r="B103" s="1182"/>
      <c r="C103" s="1182"/>
      <c r="D103" s="1182"/>
      <c r="E103" s="1182"/>
      <c r="F103" s="1182"/>
      <c r="G103" s="1182"/>
      <c r="H103" s="1182"/>
      <c r="I103" s="1182"/>
    </row>
    <row r="104" spans="1:10" ht="21.75" customHeight="1">
      <c r="A104" s="411"/>
      <c r="B104" s="1178"/>
      <c r="C104" s="1178"/>
      <c r="D104" s="1178"/>
      <c r="E104" s="1178"/>
      <c r="F104" s="1178"/>
      <c r="G104" s="1178"/>
      <c r="H104" s="1178"/>
      <c r="I104" s="1178"/>
    </row>
    <row r="105" spans="1:10" ht="85.5" customHeight="1">
      <c r="A105" s="413" t="s">
        <v>305</v>
      </c>
      <c r="B105" s="1178" t="s">
        <v>798</v>
      </c>
      <c r="C105" s="1178"/>
      <c r="D105" s="1178"/>
      <c r="E105" s="1178"/>
      <c r="F105" s="1178"/>
      <c r="G105" s="1178"/>
      <c r="H105" s="1178"/>
      <c r="I105" s="1178"/>
    </row>
    <row r="106" spans="1:10">
      <c r="A106" s="408"/>
      <c r="B106" s="404"/>
      <c r="C106" s="404"/>
      <c r="D106" s="404"/>
      <c r="E106" s="404"/>
      <c r="F106" s="404"/>
      <c r="G106" s="404"/>
      <c r="H106" s="404"/>
      <c r="I106" s="409"/>
      <c r="J106" s="404"/>
    </row>
    <row r="107" spans="1:10" ht="165.75" customHeight="1">
      <c r="A107" s="413" t="s">
        <v>2</v>
      </c>
      <c r="B107" s="1178" t="s">
        <v>799</v>
      </c>
      <c r="C107" s="1178"/>
      <c r="D107" s="1178"/>
      <c r="E107" s="1178"/>
      <c r="F107" s="1178"/>
      <c r="G107" s="1178"/>
      <c r="H107" s="1178"/>
      <c r="I107" s="1178"/>
    </row>
    <row r="108" spans="1:10" ht="18" customHeight="1">
      <c r="A108" s="413"/>
      <c r="B108" s="411"/>
      <c r="C108" s="411"/>
      <c r="D108" s="411"/>
      <c r="E108" s="411"/>
      <c r="F108" s="411"/>
      <c r="G108" s="411"/>
      <c r="H108" s="411"/>
      <c r="I108" s="411"/>
    </row>
    <row r="109" spans="1:10" ht="62.25" customHeight="1">
      <c r="A109" s="413" t="s">
        <v>73</v>
      </c>
      <c r="B109" s="1178" t="s">
        <v>800</v>
      </c>
      <c r="C109" s="1178"/>
      <c r="D109" s="1178"/>
      <c r="E109" s="1178"/>
      <c r="F109" s="1178"/>
      <c r="G109" s="1178"/>
      <c r="H109" s="1178"/>
      <c r="I109" s="1178"/>
    </row>
    <row r="110" spans="1:10" ht="15" customHeight="1">
      <c r="A110" s="411"/>
    </row>
    <row r="111" spans="1:10" ht="29.25" customHeight="1">
      <c r="A111" s="1182" t="s">
        <v>625</v>
      </c>
      <c r="B111" s="1182"/>
      <c r="C111" s="1182"/>
      <c r="D111" s="1182"/>
      <c r="E111" s="1182"/>
      <c r="F111" s="1182"/>
      <c r="G111" s="1182"/>
      <c r="H111" s="1182"/>
      <c r="I111" s="1182"/>
    </row>
    <row r="112" spans="1:10" ht="29.25" customHeight="1">
      <c r="A112" s="412"/>
    </row>
    <row r="113" spans="1:10" ht="54.75" customHeight="1">
      <c r="A113" s="413" t="s">
        <v>305</v>
      </c>
      <c r="B113" s="1181" t="s">
        <v>801</v>
      </c>
      <c r="C113" s="1181"/>
      <c r="D113" s="1181"/>
      <c r="E113" s="1181"/>
      <c r="F113" s="1181"/>
      <c r="G113" s="1181"/>
      <c r="H113" s="1181"/>
      <c r="I113" s="1181"/>
    </row>
    <row r="114" spans="1:10" ht="15" customHeight="1">
      <c r="A114" s="413"/>
    </row>
    <row r="115" spans="1:10" ht="79.5" customHeight="1">
      <c r="A115" s="413" t="s">
        <v>2</v>
      </c>
      <c r="B115" s="1181" t="s">
        <v>802</v>
      </c>
      <c r="C115" s="1181"/>
      <c r="D115" s="1181"/>
      <c r="E115" s="1181"/>
      <c r="F115" s="1181"/>
      <c r="G115" s="1181"/>
      <c r="H115" s="1181"/>
      <c r="I115" s="1181"/>
    </row>
    <row r="116" spans="1:10" ht="15" customHeight="1">
      <c r="A116" s="411"/>
    </row>
    <row r="117" spans="1:10" ht="25.5" customHeight="1">
      <c r="A117" s="1182" t="s">
        <v>626</v>
      </c>
      <c r="B117" s="1182"/>
      <c r="C117" s="1182"/>
      <c r="D117" s="1182"/>
      <c r="E117" s="1182"/>
      <c r="F117" s="1182"/>
      <c r="G117" s="1182"/>
      <c r="H117" s="1182"/>
      <c r="I117" s="1182"/>
    </row>
    <row r="118" spans="1:10" ht="22.5" customHeight="1">
      <c r="A118" s="412"/>
    </row>
    <row r="119" spans="1:10" ht="61.5" customHeight="1">
      <c r="A119" s="413" t="s">
        <v>305</v>
      </c>
      <c r="B119" s="1181" t="s">
        <v>803</v>
      </c>
      <c r="C119" s="1181"/>
      <c r="D119" s="1181"/>
      <c r="E119" s="1181"/>
      <c r="F119" s="1181"/>
      <c r="G119" s="1181"/>
      <c r="H119" s="1181"/>
      <c r="I119" s="1181"/>
    </row>
    <row r="120" spans="1:10" ht="41.25" customHeight="1">
      <c r="A120" s="413"/>
      <c r="B120" s="410"/>
      <c r="C120" s="410"/>
      <c r="D120" s="410"/>
      <c r="E120" s="410"/>
      <c r="F120" s="410"/>
      <c r="G120" s="410"/>
      <c r="H120" s="410"/>
      <c r="I120" s="410"/>
    </row>
    <row r="121" spans="1:10" ht="41.25" customHeight="1">
      <c r="J121" s="404"/>
    </row>
    <row r="122" spans="1:10" ht="21" customHeight="1">
      <c r="A122" s="1178" t="s">
        <v>211</v>
      </c>
      <c r="B122" s="1178"/>
      <c r="C122" s="1178"/>
      <c r="D122" s="1178"/>
      <c r="E122" s="1185" t="s">
        <v>211</v>
      </c>
      <c r="F122" s="1185"/>
      <c r="G122" s="1185"/>
      <c r="H122" s="1185"/>
      <c r="I122" s="1185"/>
      <c r="J122" s="404"/>
    </row>
    <row r="123" spans="1:10" ht="33" customHeight="1">
      <c r="A123" s="1179" t="s">
        <v>212</v>
      </c>
      <c r="B123" s="1179"/>
      <c r="C123" s="1179"/>
      <c r="D123" s="1179"/>
      <c r="E123" s="1180" t="s">
        <v>303</v>
      </c>
      <c r="F123" s="1180"/>
      <c r="G123" s="1180"/>
      <c r="H123" s="1180"/>
      <c r="I123" s="1180"/>
      <c r="J123" s="404"/>
    </row>
    <row r="124" spans="1:10" ht="19.5" customHeight="1">
      <c r="A124" s="408" t="s">
        <v>200</v>
      </c>
      <c r="B124" s="404"/>
      <c r="C124" s="404"/>
      <c r="D124" s="404"/>
      <c r="E124" s="404"/>
      <c r="F124" s="404"/>
      <c r="G124" s="404"/>
      <c r="H124" s="404"/>
      <c r="I124" s="409" t="s">
        <v>259</v>
      </c>
    </row>
    <row r="125" spans="1:10" ht="60.75" customHeight="1">
      <c r="A125" s="413" t="s">
        <v>2</v>
      </c>
      <c r="B125" s="1181" t="s">
        <v>804</v>
      </c>
      <c r="C125" s="1181"/>
      <c r="D125" s="1181"/>
      <c r="E125" s="1181"/>
      <c r="F125" s="1181"/>
      <c r="G125" s="1181"/>
      <c r="H125" s="1181"/>
      <c r="I125" s="1181"/>
    </row>
    <row r="126" spans="1:10" ht="15.9" customHeight="1">
      <c r="A126" s="411"/>
    </row>
    <row r="127" spans="1:10" ht="26.25" customHeight="1">
      <c r="A127" s="1182" t="s">
        <v>627</v>
      </c>
      <c r="B127" s="1182"/>
      <c r="C127" s="1182"/>
      <c r="D127" s="1182"/>
      <c r="E127" s="1182"/>
      <c r="F127" s="1182"/>
      <c r="G127" s="1182"/>
      <c r="H127" s="1182"/>
      <c r="I127" s="1182"/>
    </row>
    <row r="128" spans="1:10" ht="24.75" customHeight="1">
      <c r="A128" s="411"/>
    </row>
    <row r="129" spans="1:10" ht="39.75" customHeight="1">
      <c r="A129" s="413" t="s">
        <v>305</v>
      </c>
      <c r="B129" s="1181" t="s">
        <v>74</v>
      </c>
      <c r="C129" s="1181"/>
      <c r="D129" s="1181"/>
      <c r="E129" s="1181"/>
      <c r="F129" s="1181"/>
      <c r="G129" s="1181"/>
      <c r="H129" s="1181"/>
      <c r="I129" s="1181"/>
    </row>
    <row r="130" spans="1:10" ht="25.5" customHeight="1">
      <c r="J130" s="404"/>
    </row>
    <row r="131" spans="1:10" ht="43.5" customHeight="1">
      <c r="A131" s="413" t="s">
        <v>2</v>
      </c>
      <c r="B131" s="1181" t="s">
        <v>75</v>
      </c>
      <c r="C131" s="1181"/>
      <c r="D131" s="1181"/>
      <c r="E131" s="1181"/>
      <c r="F131" s="1181"/>
      <c r="G131" s="1181"/>
      <c r="H131" s="1181"/>
      <c r="I131" s="1181"/>
    </row>
    <row r="132" spans="1:10" ht="21.75" customHeight="1">
      <c r="A132" s="412"/>
    </row>
    <row r="133" spans="1:10" ht="25.5" customHeight="1">
      <c r="A133" s="1182" t="s">
        <v>628</v>
      </c>
      <c r="B133" s="1182"/>
      <c r="C133" s="1182"/>
      <c r="D133" s="1182"/>
      <c r="E133" s="1182"/>
      <c r="F133" s="1182"/>
      <c r="G133" s="1182"/>
      <c r="H133" s="1182"/>
      <c r="I133" s="1182"/>
    </row>
    <row r="134" spans="1:10" ht="23.25" customHeight="1">
      <c r="A134" s="411"/>
    </row>
    <row r="135" spans="1:10" ht="88.5" customHeight="1">
      <c r="A135" s="1181" t="s">
        <v>629</v>
      </c>
      <c r="B135" s="1181"/>
      <c r="C135" s="1181"/>
      <c r="D135" s="1181"/>
      <c r="E135" s="1181"/>
      <c r="F135" s="1181"/>
      <c r="G135" s="1181"/>
      <c r="H135" s="1181"/>
      <c r="I135" s="1181"/>
    </row>
    <row r="136" spans="1:10" ht="26.25" customHeight="1"/>
    <row r="137" spans="1:10" ht="21.75" customHeight="1">
      <c r="A137" s="1182" t="s">
        <v>76</v>
      </c>
      <c r="B137" s="1182"/>
      <c r="C137" s="1182"/>
      <c r="D137" s="1182"/>
      <c r="E137" s="1182"/>
      <c r="F137" s="1182"/>
      <c r="G137" s="1182"/>
      <c r="H137" s="1182"/>
      <c r="I137" s="1182"/>
    </row>
    <row r="138" spans="1:10" ht="25.5" customHeight="1">
      <c r="A138" s="412"/>
    </row>
    <row r="139" spans="1:10" ht="69" customHeight="1">
      <c r="A139" s="413" t="s">
        <v>305</v>
      </c>
      <c r="B139" s="1181" t="s">
        <v>805</v>
      </c>
      <c r="C139" s="1181"/>
      <c r="D139" s="1181"/>
      <c r="E139" s="1181"/>
      <c r="F139" s="1181"/>
      <c r="G139" s="1181"/>
      <c r="H139" s="1181"/>
      <c r="I139" s="1181"/>
    </row>
    <row r="140" spans="1:10" ht="21" customHeight="1">
      <c r="A140" s="413"/>
      <c r="B140" s="1181"/>
      <c r="C140" s="1181"/>
      <c r="D140" s="1181"/>
      <c r="E140" s="1181"/>
      <c r="F140" s="1181"/>
      <c r="G140" s="1181"/>
      <c r="H140" s="1181"/>
      <c r="I140" s="1181"/>
    </row>
    <row r="141" spans="1:10" ht="126.75" customHeight="1">
      <c r="A141" s="413" t="s">
        <v>2</v>
      </c>
      <c r="B141" s="1181" t="s">
        <v>806</v>
      </c>
      <c r="C141" s="1181"/>
      <c r="D141" s="1181"/>
      <c r="E141" s="1181"/>
      <c r="F141" s="1181"/>
      <c r="G141" s="1181"/>
      <c r="H141" s="1181"/>
      <c r="I141" s="1181"/>
    </row>
    <row r="142" spans="1:10" ht="38.25" customHeight="1">
      <c r="A142" s="413"/>
      <c r="B142" s="410"/>
      <c r="C142" s="410"/>
      <c r="D142" s="410"/>
      <c r="E142" s="410"/>
      <c r="F142" s="410"/>
      <c r="G142" s="410"/>
      <c r="H142" s="410"/>
      <c r="I142" s="410"/>
    </row>
    <row r="143" spans="1:10" ht="38.25" customHeight="1">
      <c r="A143" s="413"/>
      <c r="B143" s="410"/>
      <c r="C143" s="410"/>
      <c r="D143" s="410"/>
      <c r="E143" s="410"/>
      <c r="F143" s="410"/>
      <c r="G143" s="410"/>
      <c r="H143" s="410"/>
      <c r="I143" s="410"/>
    </row>
    <row r="144" spans="1:10" ht="21" customHeight="1">
      <c r="A144" s="1178" t="s">
        <v>211</v>
      </c>
      <c r="B144" s="1178"/>
      <c r="C144" s="1178"/>
      <c r="D144" s="1178"/>
      <c r="E144" s="1185" t="s">
        <v>211</v>
      </c>
      <c r="F144" s="1185"/>
      <c r="G144" s="1185"/>
      <c r="H144" s="1185"/>
      <c r="I144" s="1185"/>
      <c r="J144" s="404"/>
    </row>
    <row r="145" spans="1:10" ht="37.5" customHeight="1">
      <c r="A145" s="1179" t="s">
        <v>212</v>
      </c>
      <c r="B145" s="1179"/>
      <c r="C145" s="1179"/>
      <c r="D145" s="1179"/>
      <c r="E145" s="1180" t="s">
        <v>303</v>
      </c>
      <c r="F145" s="1180"/>
      <c r="G145" s="1180"/>
      <c r="H145" s="1180"/>
      <c r="I145" s="1180"/>
      <c r="J145" s="404"/>
    </row>
    <row r="146" spans="1:10" ht="20.25" customHeight="1">
      <c r="A146" s="408" t="s">
        <v>200</v>
      </c>
      <c r="B146" s="404"/>
      <c r="C146" s="404"/>
      <c r="D146" s="404"/>
      <c r="E146" s="404"/>
      <c r="F146" s="404"/>
      <c r="G146" s="404"/>
      <c r="H146" s="404"/>
      <c r="I146" s="409" t="s">
        <v>260</v>
      </c>
      <c r="J146" s="404"/>
    </row>
    <row r="147" spans="1:10" ht="58.5" customHeight="1">
      <c r="A147" s="413" t="s">
        <v>73</v>
      </c>
      <c r="B147" s="1181" t="s">
        <v>807</v>
      </c>
      <c r="C147" s="1181"/>
      <c r="D147" s="1181"/>
      <c r="E147" s="1181"/>
      <c r="F147" s="1181"/>
      <c r="G147" s="1181"/>
      <c r="H147" s="1181"/>
      <c r="I147" s="1181"/>
    </row>
    <row r="148" spans="1:10" ht="31.5" customHeight="1">
      <c r="A148" s="413"/>
      <c r="B148" s="1181"/>
      <c r="C148" s="1181"/>
      <c r="D148" s="1181"/>
      <c r="E148" s="1181"/>
      <c r="F148" s="1181"/>
      <c r="G148" s="1181"/>
      <c r="H148" s="1181"/>
      <c r="I148" s="1181"/>
    </row>
    <row r="149" spans="1:10" ht="132" customHeight="1">
      <c r="A149" s="413" t="s">
        <v>77</v>
      </c>
      <c r="B149" s="1181" t="s">
        <v>808</v>
      </c>
      <c r="C149" s="1181"/>
      <c r="D149" s="1181"/>
      <c r="E149" s="1181"/>
      <c r="F149" s="1181"/>
      <c r="G149" s="1181"/>
      <c r="H149" s="1181"/>
      <c r="I149" s="1181"/>
    </row>
    <row r="150" spans="1:10" ht="22.5" customHeight="1">
      <c r="A150" s="411"/>
      <c r="B150" s="1181"/>
      <c r="C150" s="1181"/>
      <c r="D150" s="1181"/>
      <c r="E150" s="1181"/>
      <c r="F150" s="1181"/>
      <c r="G150" s="1181"/>
      <c r="H150" s="1181"/>
      <c r="I150" s="1181"/>
    </row>
    <row r="151" spans="1:10" ht="112.5" customHeight="1">
      <c r="A151" s="413" t="s">
        <v>423</v>
      </c>
      <c r="B151" s="1181" t="s">
        <v>809</v>
      </c>
      <c r="C151" s="1181"/>
      <c r="D151" s="1181"/>
      <c r="E151" s="1181"/>
      <c r="F151" s="1181"/>
      <c r="G151" s="1181"/>
      <c r="H151" s="1181"/>
      <c r="I151" s="1181"/>
    </row>
    <row r="152" spans="1:10" ht="21.75" customHeight="1">
      <c r="A152" s="408"/>
      <c r="B152" s="404"/>
      <c r="C152" s="404"/>
      <c r="D152" s="404"/>
      <c r="E152" s="404"/>
      <c r="F152" s="404"/>
      <c r="G152" s="404"/>
      <c r="H152" s="404"/>
      <c r="I152" s="409"/>
      <c r="J152" s="404"/>
    </row>
    <row r="153" spans="1:10" ht="15.9" customHeight="1">
      <c r="A153" s="404"/>
      <c r="B153" s="404"/>
      <c r="C153" s="404"/>
      <c r="D153" s="404"/>
      <c r="E153" s="404"/>
      <c r="F153" s="404"/>
      <c r="G153" s="404"/>
      <c r="H153" s="404"/>
      <c r="I153" s="416"/>
      <c r="J153" s="404"/>
    </row>
    <row r="154" spans="1:10" ht="147.75" customHeight="1">
      <c r="A154" s="413" t="s">
        <v>424</v>
      </c>
      <c r="B154" s="1181" t="s">
        <v>810</v>
      </c>
      <c r="C154" s="1181"/>
      <c r="D154" s="1181"/>
      <c r="E154" s="1181"/>
      <c r="F154" s="1181"/>
      <c r="G154" s="1181"/>
      <c r="H154" s="1181"/>
      <c r="I154" s="1181"/>
    </row>
    <row r="155" spans="1:10" ht="15.9" customHeight="1">
      <c r="A155" s="413"/>
      <c r="B155" s="1181"/>
      <c r="C155" s="1181"/>
      <c r="D155" s="1181"/>
      <c r="E155" s="1181"/>
      <c r="F155" s="1181"/>
      <c r="G155" s="1181"/>
      <c r="H155" s="1181"/>
      <c r="I155" s="1181"/>
    </row>
    <row r="156" spans="1:10" ht="76.5" customHeight="1">
      <c r="A156" s="413" t="s">
        <v>425</v>
      </c>
      <c r="B156" s="1181" t="s">
        <v>78</v>
      </c>
      <c r="C156" s="1181"/>
      <c r="D156" s="1181"/>
      <c r="E156" s="1181"/>
      <c r="F156" s="1181"/>
      <c r="G156" s="1181"/>
      <c r="H156" s="1181"/>
      <c r="I156" s="1181"/>
    </row>
    <row r="157" spans="1:10" ht="15.9" customHeight="1">
      <c r="A157" s="413"/>
    </row>
    <row r="158" spans="1:10" ht="105" customHeight="1">
      <c r="A158" s="413" t="s">
        <v>79</v>
      </c>
      <c r="B158" s="1181" t="s">
        <v>811</v>
      </c>
      <c r="C158" s="1181"/>
      <c r="D158" s="1181"/>
      <c r="E158" s="1181"/>
      <c r="F158" s="1181"/>
      <c r="G158" s="1181"/>
      <c r="H158" s="1181"/>
      <c r="I158" s="1181"/>
    </row>
    <row r="159" spans="1:10" ht="30" customHeight="1">
      <c r="A159" s="413"/>
      <c r="B159" s="410"/>
      <c r="C159" s="410"/>
      <c r="D159" s="410"/>
      <c r="E159" s="410"/>
      <c r="F159" s="410"/>
      <c r="G159" s="410"/>
      <c r="H159" s="410"/>
      <c r="I159" s="410"/>
    </row>
    <row r="160" spans="1:10" ht="28.5" customHeight="1">
      <c r="A160" s="413"/>
      <c r="B160" s="410"/>
      <c r="C160" s="410"/>
      <c r="D160" s="410"/>
      <c r="E160" s="410"/>
      <c r="F160" s="410"/>
      <c r="G160" s="410"/>
      <c r="H160" s="410"/>
      <c r="I160" s="410"/>
    </row>
    <row r="161" spans="1:10" ht="21" customHeight="1">
      <c r="A161" s="1178" t="s">
        <v>211</v>
      </c>
      <c r="B161" s="1178"/>
      <c r="C161" s="1178"/>
      <c r="D161" s="1178"/>
      <c r="E161" s="1185" t="s">
        <v>211</v>
      </c>
      <c r="F161" s="1185"/>
      <c r="G161" s="1185"/>
      <c r="H161" s="1185"/>
      <c r="I161" s="1185"/>
      <c r="J161" s="404"/>
    </row>
    <row r="162" spans="1:10" ht="33" customHeight="1">
      <c r="A162" s="1179" t="s">
        <v>212</v>
      </c>
      <c r="B162" s="1179"/>
      <c r="C162" s="1179"/>
      <c r="D162" s="1179"/>
      <c r="E162" s="1180" t="s">
        <v>303</v>
      </c>
      <c r="F162" s="1180"/>
      <c r="G162" s="1180"/>
      <c r="H162" s="1180"/>
      <c r="I162" s="1180"/>
      <c r="J162" s="404"/>
    </row>
    <row r="163" spans="1:10" ht="27" customHeight="1">
      <c r="A163" s="408" t="s">
        <v>200</v>
      </c>
      <c r="B163" s="404"/>
      <c r="C163" s="404"/>
      <c r="D163" s="404"/>
      <c r="E163" s="404"/>
      <c r="F163" s="404"/>
      <c r="G163" s="404"/>
      <c r="H163" s="404"/>
      <c r="I163" s="409" t="s">
        <v>261</v>
      </c>
      <c r="J163" s="404"/>
    </row>
    <row r="164" spans="1:10" ht="64.5" customHeight="1">
      <c r="A164" s="413" t="s">
        <v>80</v>
      </c>
      <c r="B164" s="1181" t="s">
        <v>812</v>
      </c>
      <c r="C164" s="1181"/>
      <c r="D164" s="1181"/>
      <c r="E164" s="1181"/>
      <c r="F164" s="1181"/>
      <c r="G164" s="1181"/>
      <c r="H164" s="1181"/>
      <c r="I164" s="1181"/>
    </row>
    <row r="165" spans="1:10" ht="30" customHeight="1">
      <c r="A165" s="413" t="s">
        <v>813</v>
      </c>
      <c r="B165" s="1195" t="s">
        <v>814</v>
      </c>
      <c r="C165" s="1195"/>
      <c r="D165" s="1195"/>
      <c r="E165" s="1195"/>
      <c r="F165" s="1195"/>
      <c r="G165" s="1195"/>
      <c r="H165" s="1195"/>
      <c r="I165" s="1195"/>
    </row>
    <row r="166" spans="1:10" ht="74.25" customHeight="1">
      <c r="A166" s="413" t="s">
        <v>81</v>
      </c>
      <c r="B166" s="1181" t="s">
        <v>82</v>
      </c>
      <c r="C166" s="1181"/>
      <c r="D166" s="1181"/>
      <c r="E166" s="1181"/>
      <c r="F166" s="1181"/>
      <c r="G166" s="1181"/>
      <c r="H166" s="1181"/>
      <c r="I166" s="1181"/>
    </row>
    <row r="167" spans="1:10" ht="13.5" customHeight="1">
      <c r="A167" s="411"/>
    </row>
    <row r="168" spans="1:10">
      <c r="A168" s="1182" t="s">
        <v>83</v>
      </c>
      <c r="B168" s="1182"/>
      <c r="C168" s="1182"/>
      <c r="D168" s="1182"/>
      <c r="E168" s="1182"/>
      <c r="F168" s="1182"/>
      <c r="G168" s="1182"/>
      <c r="H168" s="1182"/>
      <c r="I168" s="1182"/>
    </row>
    <row r="169" spans="1:10" ht="30" customHeight="1">
      <c r="A169" s="411"/>
    </row>
    <row r="170" spans="1:10" ht="60" customHeight="1">
      <c r="A170" s="1181" t="s">
        <v>84</v>
      </c>
      <c r="B170" s="1181"/>
      <c r="C170" s="1181"/>
      <c r="D170" s="1181"/>
      <c r="E170" s="1181"/>
      <c r="F170" s="1181"/>
      <c r="G170" s="1181"/>
      <c r="H170" s="1181"/>
      <c r="I170" s="1181"/>
    </row>
    <row r="171" spans="1:10" ht="11.25" customHeight="1">
      <c r="A171" s="412"/>
    </row>
    <row r="172" spans="1:10" ht="27.75" customHeight="1">
      <c r="A172" s="1182" t="s">
        <v>85</v>
      </c>
      <c r="B172" s="1182"/>
      <c r="C172" s="1182"/>
      <c r="D172" s="1182"/>
      <c r="E172" s="1182"/>
      <c r="F172" s="1182"/>
      <c r="G172" s="1182"/>
      <c r="H172" s="1182"/>
      <c r="I172" s="1182"/>
    </row>
    <row r="173" spans="1:10" ht="12.75" customHeight="1">
      <c r="A173" s="411"/>
    </row>
    <row r="174" spans="1:10" ht="74.25" customHeight="1">
      <c r="A174" s="413" t="s">
        <v>305</v>
      </c>
      <c r="B174" s="1181" t="s">
        <v>1041</v>
      </c>
      <c r="C174" s="1181"/>
      <c r="D174" s="1181"/>
      <c r="E174" s="1181"/>
      <c r="F174" s="1181"/>
      <c r="G174" s="1181"/>
      <c r="H174" s="1181"/>
      <c r="I174" s="1181"/>
    </row>
    <row r="175" spans="1:10" ht="23.25" customHeight="1">
      <c r="A175" s="414"/>
    </row>
    <row r="176" spans="1:10" ht="36" customHeight="1">
      <c r="A176" s="413" t="s">
        <v>2</v>
      </c>
      <c r="B176" s="1181" t="s">
        <v>815</v>
      </c>
      <c r="C176" s="1181"/>
      <c r="D176" s="1181"/>
      <c r="E176" s="1181"/>
      <c r="F176" s="1181"/>
      <c r="G176" s="1181"/>
      <c r="H176" s="1181"/>
      <c r="I176" s="1181"/>
    </row>
    <row r="177" spans="1:10" ht="21" customHeight="1">
      <c r="J177" s="404"/>
    </row>
    <row r="178" spans="1:10">
      <c r="J178" s="404"/>
    </row>
    <row r="179" spans="1:10" ht="52.5" customHeight="1">
      <c r="A179" s="413" t="s">
        <v>73</v>
      </c>
      <c r="B179" s="1181" t="s">
        <v>86</v>
      </c>
      <c r="C179" s="1181"/>
      <c r="D179" s="1181"/>
      <c r="E179" s="1181"/>
      <c r="F179" s="1181"/>
      <c r="G179" s="1181"/>
      <c r="H179" s="1181"/>
      <c r="I179" s="1181"/>
    </row>
    <row r="180" spans="1:10" ht="20.25" customHeight="1">
      <c r="A180" s="413"/>
    </row>
    <row r="181" spans="1:10" ht="50.25" customHeight="1">
      <c r="A181" s="413" t="s">
        <v>77</v>
      </c>
      <c r="B181" s="1181" t="s">
        <v>465</v>
      </c>
      <c r="C181" s="1181"/>
      <c r="D181" s="1181"/>
      <c r="E181" s="1181"/>
      <c r="F181" s="1181"/>
      <c r="G181" s="1181"/>
      <c r="H181" s="1181"/>
      <c r="I181" s="1181"/>
    </row>
    <row r="182" spans="1:10" ht="21.75" customHeight="1">
      <c r="A182" s="413" t="s">
        <v>423</v>
      </c>
      <c r="B182" s="1183" t="s">
        <v>816</v>
      </c>
      <c r="C182" s="1183"/>
      <c r="D182" s="1183"/>
      <c r="E182" s="1183"/>
      <c r="F182" s="1183"/>
      <c r="G182" s="1183"/>
      <c r="H182" s="1183"/>
      <c r="I182" s="1183"/>
    </row>
    <row r="183" spans="1:10" ht="96" customHeight="1">
      <c r="A183" s="413" t="s">
        <v>424</v>
      </c>
      <c r="B183" s="1181" t="s">
        <v>1042</v>
      </c>
      <c r="C183" s="1181"/>
      <c r="D183" s="1181"/>
      <c r="E183" s="1181"/>
      <c r="F183" s="1181"/>
      <c r="G183" s="1181"/>
      <c r="H183" s="1181"/>
      <c r="I183" s="1181"/>
    </row>
    <row r="184" spans="1:10" ht="18" customHeight="1">
      <c r="A184" s="413"/>
    </row>
    <row r="185" spans="1:10" ht="63" customHeight="1">
      <c r="A185" s="413" t="s">
        <v>5</v>
      </c>
      <c r="B185" s="1181" t="s">
        <v>6</v>
      </c>
      <c r="C185" s="1181"/>
      <c r="D185" s="1181"/>
      <c r="E185" s="1181"/>
      <c r="F185" s="1181"/>
      <c r="G185" s="1181"/>
      <c r="H185" s="1181"/>
      <c r="I185" s="1181"/>
    </row>
    <row r="186" spans="1:10" ht="24" customHeight="1">
      <c r="A186" s="413"/>
      <c r="B186" s="410"/>
      <c r="C186" s="410"/>
      <c r="D186" s="410"/>
      <c r="E186" s="410"/>
      <c r="F186" s="410"/>
      <c r="G186" s="410"/>
      <c r="H186" s="410"/>
      <c r="I186" s="410"/>
    </row>
    <row r="187" spans="1:10" ht="27.75" customHeight="1">
      <c r="A187" s="413"/>
      <c r="B187" s="410"/>
      <c r="C187" s="410"/>
      <c r="D187" s="410"/>
      <c r="E187" s="410"/>
      <c r="F187" s="410"/>
      <c r="G187" s="410"/>
      <c r="H187" s="410"/>
      <c r="I187" s="410"/>
    </row>
    <row r="188" spans="1:10" ht="21" customHeight="1">
      <c r="A188" s="1178" t="s">
        <v>211</v>
      </c>
      <c r="B188" s="1178"/>
      <c r="C188" s="1178"/>
      <c r="D188" s="1178"/>
      <c r="E188" s="1185" t="s">
        <v>211</v>
      </c>
      <c r="F188" s="1185"/>
      <c r="G188" s="1185"/>
      <c r="H188" s="1185"/>
      <c r="I188" s="1185"/>
      <c r="J188" s="404"/>
    </row>
    <row r="189" spans="1:10" ht="33" customHeight="1">
      <c r="A189" s="1179" t="s">
        <v>212</v>
      </c>
      <c r="B189" s="1179"/>
      <c r="C189" s="1179"/>
      <c r="D189" s="1179"/>
      <c r="E189" s="1180" t="s">
        <v>303</v>
      </c>
      <c r="F189" s="1180"/>
      <c r="G189" s="1180"/>
      <c r="H189" s="1180"/>
      <c r="I189" s="1180"/>
      <c r="J189" s="404"/>
    </row>
    <row r="190" spans="1:10" ht="22.5" customHeight="1">
      <c r="A190" s="408" t="s">
        <v>200</v>
      </c>
      <c r="B190" s="404"/>
      <c r="C190" s="404"/>
      <c r="D190" s="404"/>
      <c r="E190" s="404"/>
      <c r="F190" s="404"/>
      <c r="G190" s="404"/>
      <c r="H190" s="404"/>
      <c r="I190" s="409" t="s">
        <v>262</v>
      </c>
      <c r="J190" s="404"/>
    </row>
    <row r="191" spans="1:10" ht="53.25" customHeight="1">
      <c r="A191" s="413" t="s">
        <v>425</v>
      </c>
      <c r="B191" s="1181" t="s">
        <v>7</v>
      </c>
      <c r="C191" s="1181"/>
      <c r="D191" s="1181"/>
      <c r="E191" s="1181"/>
      <c r="F191" s="1181"/>
      <c r="G191" s="1181"/>
      <c r="H191" s="1181"/>
      <c r="I191" s="1181"/>
    </row>
    <row r="192" spans="1:10">
      <c r="A192" s="411"/>
    </row>
    <row r="193" spans="2:9" ht="21.9" customHeight="1">
      <c r="B193" s="407"/>
      <c r="F193" s="407"/>
    </row>
    <row r="194" spans="2:9" ht="21.9" customHeight="1">
      <c r="B194" s="417" t="s">
        <v>8</v>
      </c>
      <c r="C194" s="417"/>
      <c r="D194" s="417"/>
      <c r="E194" s="417"/>
      <c r="F194" s="417" t="s">
        <v>8</v>
      </c>
      <c r="G194" s="417"/>
      <c r="H194" s="417"/>
      <c r="I194" s="417"/>
    </row>
    <row r="195" spans="2:9" ht="35.25" customHeight="1">
      <c r="B195" s="1184" t="s">
        <v>212</v>
      </c>
      <c r="C195" s="1184"/>
      <c r="D195" s="1184"/>
      <c r="E195" s="1184"/>
      <c r="F195" s="1184" t="s">
        <v>303</v>
      </c>
      <c r="G195" s="1184"/>
      <c r="H195" s="1184"/>
      <c r="I195" s="1184"/>
    </row>
    <row r="196" spans="2:9" ht="21.9" customHeight="1">
      <c r="B196" s="418"/>
      <c r="C196" s="411"/>
      <c r="D196" s="411"/>
      <c r="E196" s="411"/>
      <c r="F196" s="419"/>
      <c r="G196" s="419"/>
      <c r="H196" s="419"/>
      <c r="I196" s="419"/>
    </row>
    <row r="197" spans="2:9" ht="21.9" customHeight="1">
      <c r="B197" s="1178" t="s">
        <v>9</v>
      </c>
      <c r="C197" s="1178"/>
      <c r="D197" s="1178"/>
      <c r="E197" s="1178"/>
      <c r="F197" s="1178" t="s">
        <v>9</v>
      </c>
      <c r="G197" s="1178"/>
      <c r="H197" s="1178"/>
      <c r="I197" s="1178"/>
    </row>
    <row r="198" spans="2:9" ht="21.9" customHeight="1">
      <c r="B198" s="407"/>
      <c r="C198" s="411"/>
      <c r="D198" s="411"/>
      <c r="E198" s="411"/>
      <c r="F198" s="407"/>
      <c r="G198" s="411"/>
      <c r="H198" s="411"/>
      <c r="I198" s="411"/>
    </row>
    <row r="199" spans="2:9" ht="21.9" customHeight="1">
      <c r="B199" s="407"/>
      <c r="C199" s="411"/>
      <c r="D199" s="411"/>
      <c r="E199" s="411"/>
      <c r="F199" s="407"/>
      <c r="G199" s="411"/>
      <c r="H199" s="411"/>
      <c r="I199" s="411"/>
    </row>
    <row r="200" spans="2:9" ht="21.9" customHeight="1">
      <c r="B200" s="404" t="s">
        <v>10</v>
      </c>
      <c r="C200" s="420"/>
      <c r="D200" s="404"/>
      <c r="E200" s="404"/>
      <c r="F200" s="1186" t="str">
        <f>"Name : "&amp;'[11]Name of Bidder'!C32</f>
        <v xml:space="preserve">Name : </v>
      </c>
      <c r="G200" s="1186"/>
      <c r="H200" s="1186"/>
      <c r="I200" s="1186"/>
    </row>
    <row r="201" spans="2:9" ht="21.9" customHeight="1">
      <c r="B201" s="404" t="s">
        <v>484</v>
      </c>
      <c r="C201" s="420"/>
      <c r="D201" s="404"/>
      <c r="E201" s="404"/>
      <c r="F201" s="404" t="str">
        <f>"Designation : "&amp;'[11]Name of Bidder'!C33</f>
        <v xml:space="preserve">Designation : </v>
      </c>
      <c r="G201" s="417"/>
      <c r="H201" s="417"/>
      <c r="I201" s="417"/>
    </row>
    <row r="202" spans="2:9" ht="21.9" customHeight="1">
      <c r="B202" s="417"/>
      <c r="C202" s="411"/>
      <c r="D202" s="411"/>
      <c r="E202" s="411"/>
      <c r="F202" s="417"/>
      <c r="G202" s="411"/>
      <c r="H202" s="411"/>
      <c r="I202" s="411"/>
    </row>
    <row r="203" spans="2:9" ht="21.9" customHeight="1">
      <c r="B203" s="1178" t="s">
        <v>11</v>
      </c>
      <c r="C203" s="1178"/>
      <c r="D203" s="1178"/>
      <c r="E203" s="1178"/>
      <c r="F203" s="1178" t="s">
        <v>11</v>
      </c>
      <c r="G203" s="1178"/>
      <c r="H203" s="1178"/>
      <c r="I203" s="1178"/>
    </row>
    <row r="204" spans="2:9" ht="21.9" customHeight="1">
      <c r="B204" s="404" t="s">
        <v>10</v>
      </c>
      <c r="C204" s="404"/>
      <c r="D204" s="404"/>
      <c r="E204" s="404"/>
      <c r="F204" s="404" t="s">
        <v>10</v>
      </c>
      <c r="G204" s="417"/>
      <c r="H204" s="417"/>
      <c r="I204" s="417"/>
    </row>
    <row r="205" spans="2:9" ht="21.9" customHeight="1">
      <c r="B205" s="404" t="s">
        <v>484</v>
      </c>
      <c r="C205" s="404"/>
      <c r="D205" s="404"/>
      <c r="E205" s="404"/>
      <c r="F205" s="404" t="s">
        <v>484</v>
      </c>
    </row>
    <row r="206" spans="2:9" ht="21.9" customHeight="1"/>
    <row r="207" spans="2:9" ht="21.9" customHeight="1">
      <c r="B207" s="1178" t="s">
        <v>87</v>
      </c>
      <c r="C207" s="1178"/>
      <c r="D207" s="1178"/>
      <c r="E207" s="1178"/>
      <c r="F207" s="1178" t="s">
        <v>87</v>
      </c>
      <c r="G207" s="1178"/>
      <c r="H207" s="1178"/>
      <c r="I207" s="1178"/>
    </row>
    <row r="208" spans="2:9" ht="21.9" customHeight="1">
      <c r="B208" s="404" t="s">
        <v>10</v>
      </c>
      <c r="C208" s="404"/>
      <c r="D208" s="404"/>
      <c r="E208" s="404"/>
      <c r="F208" s="404" t="s">
        <v>10</v>
      </c>
      <c r="G208" s="417"/>
      <c r="H208" s="417"/>
      <c r="I208" s="417"/>
    </row>
    <row r="209" spans="1:9" ht="21.9" customHeight="1">
      <c r="B209" s="404" t="s">
        <v>484</v>
      </c>
      <c r="C209" s="404"/>
      <c r="D209" s="404"/>
      <c r="E209" s="404"/>
      <c r="F209" s="404" t="s">
        <v>484</v>
      </c>
    </row>
    <row r="210" spans="1:9" ht="21.9" customHeight="1">
      <c r="B210" s="404"/>
      <c r="C210" s="404"/>
      <c r="D210" s="404"/>
      <c r="E210" s="404"/>
      <c r="F210" s="404"/>
    </row>
    <row r="211" spans="1:9" ht="21.9" customHeight="1">
      <c r="B211" s="404"/>
      <c r="C211" s="404"/>
      <c r="D211" s="404"/>
      <c r="E211" s="404"/>
      <c r="F211" s="404"/>
    </row>
    <row r="212" spans="1:9" ht="21.9" customHeight="1">
      <c r="B212" s="404"/>
      <c r="C212" s="404"/>
      <c r="D212" s="404"/>
      <c r="E212" s="404"/>
      <c r="F212" s="404"/>
    </row>
    <row r="213" spans="1:9" ht="21.9" customHeight="1">
      <c r="B213" s="404"/>
      <c r="C213" s="404"/>
      <c r="D213" s="404"/>
      <c r="E213" s="404"/>
      <c r="F213" s="404"/>
    </row>
    <row r="214" spans="1:9" ht="21.9" customHeight="1">
      <c r="B214" s="404"/>
      <c r="C214" s="404"/>
      <c r="D214" s="404"/>
      <c r="E214" s="404"/>
      <c r="F214" s="404"/>
    </row>
    <row r="215" spans="1:9" ht="21.9" customHeight="1">
      <c r="B215" s="404"/>
      <c r="C215" s="404"/>
      <c r="D215" s="404"/>
      <c r="E215" s="404"/>
      <c r="F215" s="404"/>
    </row>
    <row r="216" spans="1:9" ht="21.9" customHeight="1">
      <c r="B216" s="404"/>
      <c r="C216" s="404"/>
      <c r="D216" s="404"/>
      <c r="E216" s="404"/>
      <c r="F216" s="404"/>
    </row>
    <row r="217" spans="1:9" ht="21.9" customHeight="1">
      <c r="B217" s="404"/>
      <c r="C217" s="404"/>
      <c r="D217" s="404"/>
      <c r="E217" s="404"/>
      <c r="F217" s="404"/>
    </row>
    <row r="218" spans="1:9" ht="21.9" customHeight="1">
      <c r="B218" s="404"/>
      <c r="C218" s="404"/>
      <c r="D218" s="404"/>
      <c r="E218" s="404"/>
      <c r="F218" s="404"/>
    </row>
    <row r="219" spans="1:9" ht="21.9" customHeight="1">
      <c r="B219" s="404"/>
      <c r="C219" s="404"/>
      <c r="D219" s="404"/>
      <c r="E219" s="404"/>
      <c r="F219" s="404"/>
    </row>
    <row r="220" spans="1:9" ht="21.9" customHeight="1">
      <c r="B220" s="404"/>
      <c r="C220" s="404"/>
      <c r="D220" s="404"/>
      <c r="E220" s="404"/>
      <c r="F220" s="404"/>
    </row>
    <row r="221" spans="1:9" ht="21.9" customHeight="1">
      <c r="B221" s="404"/>
      <c r="C221" s="404"/>
      <c r="D221" s="404"/>
      <c r="E221" s="404"/>
      <c r="F221" s="404"/>
    </row>
    <row r="222" spans="1:9" ht="21.9" customHeight="1">
      <c r="B222" s="404"/>
      <c r="C222" s="404"/>
      <c r="D222" s="404"/>
      <c r="E222" s="404"/>
      <c r="F222" s="404"/>
    </row>
    <row r="223" spans="1:9" ht="21.9" customHeight="1">
      <c r="A223" s="421"/>
      <c r="B223" s="422"/>
      <c r="C223" s="422"/>
      <c r="D223" s="422"/>
      <c r="E223" s="422"/>
      <c r="F223" s="422"/>
      <c r="G223" s="421"/>
      <c r="H223" s="421"/>
      <c r="I223" s="421"/>
    </row>
    <row r="224" spans="1:9" ht="21.9" customHeight="1">
      <c r="A224" s="408" t="s">
        <v>200</v>
      </c>
      <c r="B224" s="404"/>
      <c r="C224" s="404"/>
      <c r="D224" s="404"/>
      <c r="E224" s="404"/>
      <c r="F224" s="404"/>
      <c r="G224" s="404"/>
      <c r="H224" s="404"/>
      <c r="I224" s="409" t="s">
        <v>263</v>
      </c>
    </row>
    <row r="225" spans="2:10" ht="21.9" customHeight="1">
      <c r="B225" s="404"/>
      <c r="C225" s="404"/>
      <c r="D225" s="404"/>
      <c r="E225" s="404"/>
      <c r="F225" s="404"/>
    </row>
    <row r="226" spans="2:10" ht="21.9" customHeight="1">
      <c r="B226" s="404"/>
      <c r="C226" s="404"/>
      <c r="D226" s="404"/>
      <c r="E226" s="404"/>
      <c r="F226" s="404"/>
    </row>
    <row r="227" spans="2:10" ht="21.9" customHeight="1">
      <c r="B227" s="404"/>
      <c r="C227" s="404"/>
      <c r="D227" s="404"/>
      <c r="E227" s="404"/>
      <c r="F227" s="404"/>
    </row>
    <row r="228" spans="2:10" ht="21.9" customHeight="1">
      <c r="B228" s="404"/>
      <c r="C228" s="404"/>
      <c r="D228" s="404"/>
      <c r="E228" s="404"/>
      <c r="F228" s="404"/>
    </row>
    <row r="229" spans="2:10" ht="21.9" customHeight="1">
      <c r="B229" s="404"/>
      <c r="C229" s="404"/>
      <c r="D229" s="404"/>
      <c r="E229" s="404"/>
      <c r="F229" s="404"/>
    </row>
    <row r="230" spans="2:10" ht="21.9" customHeight="1">
      <c r="B230" s="404"/>
      <c r="C230" s="404"/>
      <c r="D230" s="404"/>
      <c r="E230" s="404"/>
      <c r="F230" s="404"/>
    </row>
    <row r="231" spans="2:10" ht="21.9" customHeight="1">
      <c r="B231" s="404"/>
      <c r="C231" s="404"/>
      <c r="D231" s="404"/>
      <c r="E231" s="404"/>
      <c r="F231" s="404"/>
    </row>
    <row r="232" spans="2:10" ht="21.9" customHeight="1">
      <c r="B232" s="404"/>
      <c r="C232" s="404"/>
      <c r="D232" s="404"/>
      <c r="E232" s="404"/>
      <c r="F232" s="404"/>
    </row>
    <row r="233" spans="2:10" ht="21.9" customHeight="1">
      <c r="B233" s="404"/>
      <c r="C233" s="404"/>
      <c r="D233" s="404"/>
      <c r="E233" s="404"/>
      <c r="F233" s="404"/>
    </row>
    <row r="234" spans="2:10" ht="21.9" customHeight="1">
      <c r="B234" s="404"/>
      <c r="C234" s="404"/>
      <c r="D234" s="404"/>
      <c r="E234" s="404"/>
      <c r="F234" s="404"/>
    </row>
    <row r="235" spans="2:10" ht="21.9" customHeight="1">
      <c r="B235" s="404"/>
      <c r="C235" s="404"/>
      <c r="D235" s="404"/>
      <c r="E235" s="404"/>
      <c r="F235" s="404"/>
    </row>
    <row r="236" spans="2:10" ht="21.9" customHeight="1">
      <c r="B236" s="404"/>
      <c r="C236" s="404"/>
      <c r="D236" s="404"/>
      <c r="E236" s="404"/>
      <c r="F236" s="404"/>
    </row>
    <row r="238" spans="2:10">
      <c r="J238" s="404"/>
    </row>
  </sheetData>
  <sheetProtection algorithmName="SHA-512" hashValue="vdLPOssgwR6ufb2+LqRzYp4quwyOwyg/HUzk7B6f70k4/9mq5nHNB+uH88AnvbSS8FBgGcmHbVD9n1gBQSAzRA==" saltValue="0Neyr13WRVPIhDiIcWNqeg==" spinCount="100000" sheet="1" formatColumns="0" formatRows="0" selectLockedCells="1"/>
  <customSheetViews>
    <customSheetView guid="{70FB5D55-1DD3-4C31-AE80-FEFCEF8A40E9}" scale="120" showPageBreaks="1" zeroValues="0" printArea="1" hiddenRows="1" hiddenColumns="1" view="pageBreakPreview" topLeftCell="A119">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1"/>
      <headerFooter alignWithMargins="0"/>
    </customSheetView>
    <customSheetView guid="{6C1F68FF-383D-48BB-B0E5-5F71EA481BD7}"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2"/>
      <headerFooter alignWithMargins="0"/>
    </customSheetView>
    <customSheetView guid="{24767711-6F0F-4960-B6A0-5D16317C52CA}" scale="120" showPageBreaks="1" zeroValues="0" printArea="1" hiddenRows="1" hiddenColumns="1" view="pageBreakPreview" topLeftCell="A37">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
      <headerFooter alignWithMargins="0"/>
    </customSheetView>
    <customSheetView guid="{265106DA-0305-46BE-8A98-0935A189448A}"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4"/>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5"/>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6"/>
      <headerFooter alignWithMargins="0"/>
    </customSheetView>
    <customSheetView guid="{E8F77A2D-E40A-4668-A8F2-3CE31C4AC520}"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7"/>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8"/>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9"/>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20"/>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21"/>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F34FCE55-6D7A-4595-AE80-79F81F8010EA}" showPageBreaks="1" zeroValues="0" printArea="1" hiddenRows="1" hiddenColumns="1" view="pageBreakPreview" topLeftCell="A25">
      <selection activeCell="A48" sqref="A48:I4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2"/>
      <headerFooter alignWithMargins="0"/>
    </customSheetView>
    <customSheetView guid="{26C9F440-2701-423F-9FDB-7DFF079DC7F8}"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3"/>
      <headerFooter alignWithMargins="0"/>
    </customSheetView>
    <customSheetView guid="{B07A37BF-D9F4-4586-9D27-CDE2FA2D122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4"/>
      <headerFooter alignWithMargins="0"/>
    </customSheetView>
    <customSheetView guid="{9E668EC9-7875-454E-BDE6-15A2D20AC8D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5"/>
      <headerFooter alignWithMargins="0"/>
    </customSheetView>
    <customSheetView guid="{72E27F64-009C-4321-B742-209DBE340E6D}"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6"/>
      <headerFooter alignWithMargins="0"/>
    </customSheetView>
    <customSheetView guid="{0FC51CD5-DCF7-4595-9A9F-DDC9120F829F}"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7"/>
      <headerFooter alignWithMargins="0"/>
    </customSheetView>
  </customSheetViews>
  <mergeCells count="126">
    <mergeCell ref="A35:I35"/>
    <mergeCell ref="A36:I36"/>
    <mergeCell ref="A37:I37"/>
    <mergeCell ref="A38:I38"/>
    <mergeCell ref="A39:I39"/>
    <mergeCell ref="A40:I40"/>
    <mergeCell ref="E57:I57"/>
    <mergeCell ref="A59:I59"/>
    <mergeCell ref="A42:I42"/>
    <mergeCell ref="A43:I43"/>
    <mergeCell ref="E56:I56"/>
    <mergeCell ref="A57:D57"/>
    <mergeCell ref="A46:I46"/>
    <mergeCell ref="A50:I50"/>
    <mergeCell ref="A44:I44"/>
    <mergeCell ref="A45:I45"/>
    <mergeCell ref="A51:I51"/>
    <mergeCell ref="A52:I52"/>
    <mergeCell ref="A53:I53"/>
    <mergeCell ref="A56:D56"/>
    <mergeCell ref="A61:I61"/>
    <mergeCell ref="A63:I63"/>
    <mergeCell ref="A81:D81"/>
    <mergeCell ref="E81:I81"/>
    <mergeCell ref="B67:I67"/>
    <mergeCell ref="C69:I69"/>
    <mergeCell ref="A77:I77"/>
    <mergeCell ref="C73:I73"/>
    <mergeCell ref="B75:I75"/>
    <mergeCell ref="C93:I93"/>
    <mergeCell ref="C95:I95"/>
    <mergeCell ref="A65:I65"/>
    <mergeCell ref="C71:I71"/>
    <mergeCell ref="A82:D82"/>
    <mergeCell ref="E82:I82"/>
    <mergeCell ref="B79:I79"/>
    <mergeCell ref="C89:I89"/>
    <mergeCell ref="C85:I85"/>
    <mergeCell ref="C87:I87"/>
    <mergeCell ref="A84:I84"/>
    <mergeCell ref="A123:D123"/>
    <mergeCell ref="E123:I123"/>
    <mergeCell ref="B125:I125"/>
    <mergeCell ref="A127:I127"/>
    <mergeCell ref="B129:I129"/>
    <mergeCell ref="B131:I131"/>
    <mergeCell ref="A144:D144"/>
    <mergeCell ref="A41:I41"/>
    <mergeCell ref="A47:I47"/>
    <mergeCell ref="A48:I48"/>
    <mergeCell ref="A49:I49"/>
    <mergeCell ref="A60:I60"/>
    <mergeCell ref="B104:I104"/>
    <mergeCell ref="A122:D122"/>
    <mergeCell ref="E122:I122"/>
    <mergeCell ref="E144:I144"/>
    <mergeCell ref="B139:I139"/>
    <mergeCell ref="B140:I140"/>
    <mergeCell ref="A133:I133"/>
    <mergeCell ref="A135:I135"/>
    <mergeCell ref="A137:I137"/>
    <mergeCell ref="B141:I141"/>
    <mergeCell ref="B107:I107"/>
    <mergeCell ref="C91:I91"/>
    <mergeCell ref="B166:I166"/>
    <mergeCell ref="A168:I168"/>
    <mergeCell ref="B149:I149"/>
    <mergeCell ref="B150:I150"/>
    <mergeCell ref="B154:I154"/>
    <mergeCell ref="B165:I165"/>
    <mergeCell ref="B155:I155"/>
    <mergeCell ref="A145:D145"/>
    <mergeCell ref="E145:I145"/>
    <mergeCell ref="B151:I151"/>
    <mergeCell ref="B156:I156"/>
    <mergeCell ref="B158:I158"/>
    <mergeCell ref="B148:I148"/>
    <mergeCell ref="B147:I147"/>
    <mergeCell ref="F200:I200"/>
    <mergeCell ref="B203:E203"/>
    <mergeCell ref="A1:I1"/>
    <mergeCell ref="B2:I2"/>
    <mergeCell ref="B3:I3"/>
    <mergeCell ref="B4:I4"/>
    <mergeCell ref="B5:I5"/>
    <mergeCell ref="C96:I96"/>
    <mergeCell ref="B98:I98"/>
    <mergeCell ref="A101:D101"/>
    <mergeCell ref="E101:I101"/>
    <mergeCell ref="A103:I103"/>
    <mergeCell ref="B105:I105"/>
    <mergeCell ref="A100:D100"/>
    <mergeCell ref="E100:I100"/>
    <mergeCell ref="B109:I109"/>
    <mergeCell ref="A111:I111"/>
    <mergeCell ref="B113:I113"/>
    <mergeCell ref="B115:I115"/>
    <mergeCell ref="A117:I117"/>
    <mergeCell ref="B119:I119"/>
    <mergeCell ref="B6:I6"/>
    <mergeCell ref="A161:D161"/>
    <mergeCell ref="E161:I161"/>
    <mergeCell ref="F203:I203"/>
    <mergeCell ref="B207:E207"/>
    <mergeCell ref="F207:I207"/>
    <mergeCell ref="A162:D162"/>
    <mergeCell ref="E162:I162"/>
    <mergeCell ref="B164:I164"/>
    <mergeCell ref="A170:I170"/>
    <mergeCell ref="A172:I172"/>
    <mergeCell ref="B174:I174"/>
    <mergeCell ref="B182:I182"/>
    <mergeCell ref="B191:I191"/>
    <mergeCell ref="B195:E195"/>
    <mergeCell ref="F195:I195"/>
    <mergeCell ref="B197:E197"/>
    <mergeCell ref="F197:I197"/>
    <mergeCell ref="B176:I176"/>
    <mergeCell ref="B179:I179"/>
    <mergeCell ref="B181:I181"/>
    <mergeCell ref="A188:D188"/>
    <mergeCell ref="E188:I188"/>
    <mergeCell ref="E189:I189"/>
    <mergeCell ref="B183:I183"/>
    <mergeCell ref="B185:I185"/>
    <mergeCell ref="A189:D189"/>
  </mergeCells>
  <phoneticPr fontId="17" type="noConversion"/>
  <printOptions horizontalCentered="1"/>
  <pageMargins left="0.59" right="0.42" top="0.52" bottom="0.32" header="0.27" footer="0.21"/>
  <pageSetup paperSize="9" scale="83" orientation="portrait" r:id="rId38"/>
  <headerFooter alignWithMargins="0"/>
  <rowBreaks count="7" manualBreakCount="7">
    <brk id="58" max="8" man="1"/>
    <brk id="83" max="8" man="1"/>
    <brk id="102" max="8" man="1"/>
    <brk id="124" max="8" man="1"/>
    <brk id="146" max="8" man="1"/>
    <brk id="163" max="8" man="1"/>
    <brk id="190" max="8" man="1"/>
  </rowBreaks>
  <drawing r:id="rId3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E123"/>
  <sheetViews>
    <sheetView view="pageBreakPreview" zoomScale="70" zoomScaleSheetLayoutView="70" workbookViewId="0">
      <selection activeCell="O9" sqref="O9"/>
    </sheetView>
  </sheetViews>
  <sheetFormatPr defaultColWidth="9.109375" defaultRowHeight="14.4"/>
  <cols>
    <col min="1" max="1" width="12.109375" style="466" customWidth="1"/>
    <col min="2" max="2" width="36.44140625" style="466" customWidth="1"/>
    <col min="3" max="3" width="11.44140625" style="466" customWidth="1"/>
    <col min="4" max="4" width="15.44140625" style="466" customWidth="1"/>
    <col min="5" max="5" width="39.33203125" style="466" customWidth="1"/>
    <col min="6" max="7" width="9.109375" style="481"/>
    <col min="8" max="8" width="0" style="481" hidden="1" customWidth="1"/>
    <col min="9" max="11" width="9.109375" style="481"/>
    <col min="12" max="12" width="0" style="481" hidden="1" customWidth="1"/>
    <col min="13" max="13" width="35.44140625" style="481" hidden="1" customWidth="1"/>
    <col min="14" max="14" width="0" style="481" hidden="1" customWidth="1"/>
    <col min="15" max="31" width="9.109375" style="481"/>
    <col min="32" max="16384" width="9.109375" style="460"/>
  </cols>
  <sheetData>
    <row r="1" spans="1:5" ht="24" customHeight="1">
      <c r="A1" s="1203" t="str">
        <f>'Attach-3 (QR)'!A1</f>
        <v>SPEC. NO.: CC/NT/W-GIS/DOM/A04/24/01196</v>
      </c>
      <c r="B1" s="1203"/>
      <c r="C1" s="1203"/>
      <c r="D1" s="1203"/>
      <c r="E1" s="480" t="str">
        <f>"Attachment-15(rev) " &amp; '[12]Attach 3(JV)'!AT1</f>
        <v>Attachment-15(rev) 0</v>
      </c>
    </row>
    <row r="2" spans="1:5" ht="12" customHeight="1"/>
    <row r="3" spans="1:5" ht="90.6" customHeight="1">
      <c r="A3" s="1167"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168"/>
      <c r="C3" s="1168"/>
      <c r="D3" s="1168"/>
      <c r="E3" s="1168"/>
    </row>
    <row r="4" spans="1:5" ht="20.25" customHeight="1">
      <c r="A4" s="482"/>
    </row>
    <row r="5" spans="1:5" ht="32.25" customHeight="1">
      <c r="A5" s="1204" t="s">
        <v>869</v>
      </c>
      <c r="B5" s="1204"/>
      <c r="C5" s="1204"/>
      <c r="D5" s="1204"/>
      <c r="E5" s="1204"/>
    </row>
    <row r="6" spans="1:5" ht="6" customHeight="1">
      <c r="A6" s="483"/>
    </row>
    <row r="7" spans="1:5" ht="20.100000000000001" customHeight="1">
      <c r="A7" s="468"/>
    </row>
    <row r="8" spans="1:5" ht="36" customHeight="1">
      <c r="A8" s="1205" t="str">
        <f>'Attach-3 (QR)'!A7:E7</f>
        <v>Bidder’s Name and Address :</v>
      </c>
      <c r="B8" s="1205"/>
      <c r="C8" s="1205"/>
      <c r="D8" s="1205"/>
      <c r="E8" s="485" t="str">
        <f>'[12]Attach 3(JV)'!E7</f>
        <v>To:</v>
      </c>
    </row>
    <row r="9" spans="1:5" ht="36" customHeight="1">
      <c r="A9" s="1206">
        <f>'Attach-3 (QR)'!A8:E8</f>
        <v>0</v>
      </c>
      <c r="B9" s="1206"/>
      <c r="C9" s="484"/>
      <c r="D9" s="484"/>
      <c r="E9" s="486" t="str">
        <f>'Attach-3 (QR)'!F8</f>
        <v>Contract Services</v>
      </c>
    </row>
    <row r="10" spans="1:5" ht="20.100000000000001" customHeight="1">
      <c r="A10" s="439" t="s">
        <v>435</v>
      </c>
      <c r="B10" s="1202">
        <f>'Attach-3 (QR)'!B9:D9</f>
        <v>0</v>
      </c>
      <c r="C10" s="1202"/>
      <c r="D10" s="1202"/>
      <c r="E10" s="486" t="str">
        <f>'Attach-3 (QR)'!F9</f>
        <v>Power Grid Corporation of India Ltd.,</v>
      </c>
    </row>
    <row r="11" spans="1:5" ht="20.100000000000001" customHeight="1">
      <c r="A11" s="439" t="s">
        <v>437</v>
      </c>
      <c r="B11" s="1105">
        <f>'Attach-3 (QR)'!B10:D10</f>
        <v>0</v>
      </c>
      <c r="C11" s="1105"/>
      <c r="D11" s="1105"/>
      <c r="E11" s="486" t="str">
        <f>'Attach-3 (QR)'!F10</f>
        <v>"Saudamini", Plot No. 2, Sector 29</v>
      </c>
    </row>
    <row r="12" spans="1:5" ht="17.25" customHeight="1">
      <c r="B12" s="1105">
        <f>'Attach-3 (QR)'!B11:D11</f>
        <v>0</v>
      </c>
      <c r="C12" s="1105"/>
      <c r="D12" s="1105"/>
      <c r="E12" s="486" t="str">
        <f>'Attach-3 (QR)'!F11</f>
        <v>Gurgaon (Haryana) - 122001</v>
      </c>
    </row>
    <row r="13" spans="1:5" ht="17.25" customHeight="1">
      <c r="A13" s="483"/>
      <c r="B13" s="1105">
        <f>'Attach-3 (QR)'!B12:D12</f>
        <v>0</v>
      </c>
      <c r="C13" s="1105"/>
      <c r="D13" s="1105"/>
      <c r="E13" s="486"/>
    </row>
    <row r="14" spans="1:5" ht="13.5" customHeight="1">
      <c r="A14" s="483"/>
      <c r="B14" s="1105"/>
      <c r="C14" s="1105"/>
      <c r="D14" s="1105"/>
    </row>
    <row r="15" spans="1:5" ht="17.25" customHeight="1">
      <c r="A15" s="466" t="s">
        <v>243</v>
      </c>
    </row>
    <row r="16" spans="1:5" ht="8.25" hidden="1" customHeight="1"/>
    <row r="17" spans="1:5" ht="56.25" customHeight="1">
      <c r="A17" s="487" t="s">
        <v>479</v>
      </c>
      <c r="B17" s="1208" t="s">
        <v>870</v>
      </c>
      <c r="C17" s="1208"/>
      <c r="D17" s="1208"/>
      <c r="E17" s="1208"/>
    </row>
    <row r="18" spans="1:5" ht="16.5" customHeight="1">
      <c r="A18" s="488" t="s">
        <v>1024</v>
      </c>
      <c r="B18" s="1209" t="s">
        <v>41</v>
      </c>
      <c r="C18" s="1209"/>
      <c r="D18" s="1209"/>
      <c r="E18" s="1209"/>
    </row>
    <row r="19" spans="1:5" ht="6.75" customHeight="1">
      <c r="A19" s="488"/>
      <c r="B19" s="489"/>
      <c r="C19" s="489"/>
      <c r="D19" s="489"/>
      <c r="E19" s="489"/>
    </row>
    <row r="20" spans="1:5" ht="18" customHeight="1">
      <c r="B20" s="490" t="s">
        <v>42</v>
      </c>
      <c r="C20" s="491"/>
      <c r="D20" s="492"/>
      <c r="E20" s="493"/>
    </row>
    <row r="21" spans="1:5" ht="18" customHeight="1">
      <c r="A21" s="494"/>
      <c r="B21" s="490" t="s">
        <v>871</v>
      </c>
      <c r="C21" s="491"/>
      <c r="D21" s="492"/>
      <c r="E21" s="493"/>
    </row>
    <row r="22" spans="1:5" ht="18" customHeight="1">
      <c r="A22" s="1210"/>
      <c r="B22" s="1211"/>
      <c r="C22" s="1211"/>
      <c r="D22" s="1211"/>
      <c r="E22" s="1211"/>
    </row>
    <row r="23" spans="1:5" ht="18" customHeight="1">
      <c r="A23" s="488" t="s">
        <v>1025</v>
      </c>
      <c r="B23" s="1214" t="s">
        <v>1023</v>
      </c>
      <c r="C23" s="1215"/>
      <c r="D23" s="492"/>
      <c r="E23" s="493"/>
    </row>
    <row r="24" spans="1:5" ht="39.75" customHeight="1">
      <c r="B24" s="1212"/>
      <c r="C24" s="1212"/>
      <c r="D24" s="1212"/>
      <c r="E24" s="1212"/>
    </row>
    <row r="25" spans="1:5" ht="35.25" customHeight="1">
      <c r="A25" s="487" t="s">
        <v>478</v>
      </c>
      <c r="B25" s="1208" t="s">
        <v>514</v>
      </c>
      <c r="C25" s="1208"/>
      <c r="D25" s="1208"/>
      <c r="E25" s="1208"/>
    </row>
    <row r="26" spans="1:5" ht="36" customHeight="1">
      <c r="A26" s="495" t="s">
        <v>57</v>
      </c>
      <c r="B26" s="1213" t="s">
        <v>515</v>
      </c>
      <c r="C26" s="1213"/>
      <c r="D26" s="1213"/>
      <c r="E26" s="496">
        <f>B10</f>
        <v>0</v>
      </c>
    </row>
    <row r="27" spans="1:5" ht="18.899999999999999" customHeight="1">
      <c r="A27" s="497" t="s">
        <v>58</v>
      </c>
      <c r="B27" s="1207" t="s">
        <v>516</v>
      </c>
      <c r="C27" s="1207"/>
      <c r="D27" s="1207"/>
      <c r="E27" s="498"/>
    </row>
    <row r="28" spans="1:5" ht="18.899999999999999" customHeight="1">
      <c r="A28" s="499"/>
      <c r="B28" s="1207" t="s">
        <v>517</v>
      </c>
      <c r="C28" s="1207"/>
      <c r="D28" s="1207"/>
      <c r="E28" s="500"/>
    </row>
    <row r="29" spans="1:5" ht="18.899999999999999" customHeight="1">
      <c r="A29" s="499"/>
      <c r="B29" s="1207"/>
      <c r="C29" s="1207"/>
      <c r="D29" s="1207"/>
      <c r="E29" s="500"/>
    </row>
    <row r="30" spans="1:5" ht="18.899999999999999" customHeight="1">
      <c r="A30" s="499"/>
      <c r="B30" s="1207"/>
      <c r="C30" s="1207"/>
      <c r="D30" s="1207"/>
      <c r="E30" s="500"/>
    </row>
    <row r="31" spans="1:5" ht="18.899999999999999" customHeight="1">
      <c r="A31" s="499"/>
      <c r="B31" s="1207" t="s">
        <v>518</v>
      </c>
      <c r="C31" s="1207"/>
      <c r="D31" s="1207"/>
      <c r="E31" s="500"/>
    </row>
    <row r="32" spans="1:5" ht="18.899999999999999" customHeight="1">
      <c r="A32" s="499"/>
      <c r="B32" s="1207"/>
      <c r="C32" s="1207"/>
      <c r="D32" s="1207"/>
      <c r="E32" s="501"/>
    </row>
    <row r="33" spans="1:13" ht="18.899999999999999" customHeight="1">
      <c r="A33" s="499"/>
      <c r="B33" s="1207"/>
      <c r="C33" s="1207"/>
      <c r="D33" s="1207"/>
      <c r="E33" s="501"/>
    </row>
    <row r="34" spans="1:13" ht="18.899999999999999" customHeight="1">
      <c r="A34" s="499"/>
      <c r="B34" s="1207" t="s">
        <v>519</v>
      </c>
      <c r="C34" s="1207"/>
      <c r="D34" s="1207"/>
      <c r="E34" s="501"/>
    </row>
    <row r="35" spans="1:13" ht="18.899999999999999" customHeight="1">
      <c r="A35" s="499"/>
      <c r="B35" s="1207"/>
      <c r="C35" s="1207"/>
      <c r="D35" s="1207"/>
      <c r="E35" s="500"/>
    </row>
    <row r="36" spans="1:13" ht="18.899999999999999" customHeight="1">
      <c r="A36" s="502"/>
      <c r="B36" s="1223"/>
      <c r="C36" s="1223"/>
      <c r="D36" s="1223"/>
      <c r="E36" s="503"/>
    </row>
    <row r="37" spans="1:13" ht="18.899999999999999" customHeight="1">
      <c r="A37" s="497" t="s">
        <v>872</v>
      </c>
      <c r="B37" s="1224" t="s">
        <v>520</v>
      </c>
      <c r="C37" s="1224"/>
      <c r="D37" s="1224"/>
      <c r="E37" s="1225"/>
    </row>
    <row r="38" spans="1:13" ht="60.75" customHeight="1">
      <c r="A38" s="502"/>
      <c r="B38" s="1227" t="s">
        <v>521</v>
      </c>
      <c r="C38" s="1228"/>
      <c r="D38" s="1229"/>
      <c r="E38" s="1226"/>
    </row>
    <row r="39" spans="1:13" ht="93" customHeight="1">
      <c r="A39" s="1216" t="s">
        <v>873</v>
      </c>
      <c r="B39" s="1218" t="s">
        <v>874</v>
      </c>
      <c r="C39" s="1219"/>
      <c r="D39" s="1220"/>
      <c r="E39" s="505"/>
      <c r="M39" s="481" t="str">
        <f>IF('[12]Names of Bidder'!D15="Yes","Yes","No")</f>
        <v>No</v>
      </c>
    </row>
    <row r="40" spans="1:13" ht="22.5" customHeight="1">
      <c r="A40" s="1217"/>
      <c r="B40" s="1221"/>
      <c r="C40" s="1203"/>
      <c r="D40" s="1222"/>
      <c r="E40" s="506"/>
    </row>
    <row r="41" spans="1:13" ht="60.75" customHeight="1">
      <c r="A41" s="507" t="s">
        <v>875</v>
      </c>
      <c r="B41" s="1233" t="s">
        <v>876</v>
      </c>
      <c r="C41" s="1234"/>
      <c r="D41" s="1235"/>
      <c r="E41" s="504"/>
    </row>
    <row r="42" spans="1:13" ht="114.75" customHeight="1">
      <c r="A42" s="508" t="s">
        <v>877</v>
      </c>
      <c r="B42" s="1218" t="s">
        <v>878</v>
      </c>
      <c r="C42" s="1219"/>
      <c r="D42" s="1220"/>
      <c r="E42" s="505"/>
    </row>
    <row r="43" spans="1:13" ht="21.75" customHeight="1">
      <c r="A43" s="461" t="s">
        <v>59</v>
      </c>
      <c r="B43" s="1236" t="s">
        <v>522</v>
      </c>
      <c r="C43" s="1237"/>
      <c r="D43" s="1238"/>
      <c r="E43" s="509"/>
    </row>
    <row r="44" spans="1:13" ht="24.75" customHeight="1">
      <c r="A44" s="461" t="s">
        <v>879</v>
      </c>
      <c r="B44" s="1239" t="s">
        <v>726</v>
      </c>
      <c r="C44" s="1239"/>
      <c r="D44" s="1239"/>
      <c r="E44" s="509"/>
    </row>
    <row r="45" spans="1:13" ht="44.25" customHeight="1">
      <c r="A45" s="511" t="s">
        <v>820</v>
      </c>
      <c r="B45" s="1239" t="s">
        <v>880</v>
      </c>
      <c r="C45" s="1239"/>
      <c r="D45" s="1239"/>
      <c r="E45" s="509"/>
    </row>
    <row r="46" spans="1:13" ht="36.75" customHeight="1">
      <c r="A46" s="511"/>
      <c r="B46" s="1239" t="s">
        <v>727</v>
      </c>
      <c r="C46" s="1239"/>
      <c r="D46" s="1239"/>
      <c r="E46" s="510" t="s">
        <v>728</v>
      </c>
    </row>
    <row r="47" spans="1:13" ht="17.100000000000001" customHeight="1">
      <c r="A47" s="511" t="s">
        <v>881</v>
      </c>
      <c r="B47" s="1230"/>
      <c r="C47" s="1231"/>
      <c r="D47" s="1232"/>
      <c r="E47" s="509"/>
    </row>
    <row r="48" spans="1:13" ht="17.100000000000001" customHeight="1">
      <c r="A48" s="511" t="s">
        <v>103</v>
      </c>
      <c r="B48" s="1230"/>
      <c r="C48" s="1231"/>
      <c r="D48" s="1232"/>
      <c r="E48" s="509"/>
    </row>
    <row r="49" spans="1:5" ht="17.100000000000001" customHeight="1">
      <c r="A49" s="511" t="s">
        <v>480</v>
      </c>
      <c r="B49" s="1230"/>
      <c r="C49" s="1231"/>
      <c r="D49" s="1232"/>
      <c r="E49" s="509"/>
    </row>
    <row r="50" spans="1:5" ht="66.75" customHeight="1">
      <c r="A50" s="511" t="s">
        <v>218</v>
      </c>
      <c r="B50" s="1239" t="s">
        <v>882</v>
      </c>
      <c r="C50" s="1239"/>
      <c r="D50" s="1239"/>
      <c r="E50" s="512"/>
    </row>
    <row r="51" spans="1:5" ht="17.100000000000001" customHeight="1">
      <c r="A51" s="511"/>
      <c r="B51" s="1239" t="s">
        <v>727</v>
      </c>
      <c r="C51" s="1239"/>
      <c r="D51" s="1239"/>
      <c r="E51" s="510" t="s">
        <v>728</v>
      </c>
    </row>
    <row r="52" spans="1:5" ht="17.100000000000001" customHeight="1">
      <c r="A52" s="511" t="s">
        <v>881</v>
      </c>
      <c r="B52" s="1230"/>
      <c r="C52" s="1231"/>
      <c r="D52" s="1232"/>
      <c r="E52" s="509"/>
    </row>
    <row r="53" spans="1:5" ht="17.100000000000001" customHeight="1">
      <c r="A53" s="511" t="s">
        <v>103</v>
      </c>
      <c r="B53" s="1230"/>
      <c r="C53" s="1231"/>
      <c r="D53" s="1232"/>
      <c r="E53" s="509"/>
    </row>
    <row r="54" spans="1:5" ht="17.100000000000001" customHeight="1">
      <c r="A54" s="511" t="s">
        <v>480</v>
      </c>
      <c r="B54" s="1230"/>
      <c r="C54" s="1231"/>
      <c r="D54" s="1232"/>
      <c r="E54" s="509"/>
    </row>
    <row r="55" spans="1:5" ht="17.100000000000001" customHeight="1">
      <c r="A55" s="507" t="s">
        <v>481</v>
      </c>
      <c r="B55" s="1230"/>
      <c r="C55" s="1231"/>
      <c r="D55" s="1232"/>
      <c r="E55" s="509"/>
    </row>
    <row r="56" spans="1:5" ht="17.100000000000001" customHeight="1">
      <c r="A56" s="511" t="s">
        <v>234</v>
      </c>
      <c r="B56" s="1230"/>
      <c r="C56" s="1231"/>
      <c r="D56" s="1232"/>
      <c r="E56" s="509"/>
    </row>
    <row r="57" spans="1:5" ht="17.100000000000001" customHeight="1">
      <c r="A57" s="507" t="s">
        <v>235</v>
      </c>
      <c r="B57" s="1230"/>
      <c r="C57" s="1231"/>
      <c r="D57" s="1232"/>
      <c r="E57" s="509"/>
    </row>
    <row r="58" spans="1:5" ht="17.100000000000001" customHeight="1">
      <c r="A58" s="461">
        <v>6</v>
      </c>
      <c r="B58" s="1243" t="s">
        <v>44</v>
      </c>
      <c r="C58" s="1243"/>
      <c r="D58" s="1243"/>
      <c r="E58" s="509"/>
    </row>
    <row r="59" spans="1:5" ht="17.100000000000001" customHeight="1">
      <c r="A59" s="461">
        <v>7</v>
      </c>
      <c r="B59" s="1207" t="s">
        <v>45</v>
      </c>
      <c r="C59" s="1207"/>
      <c r="D59" s="1207"/>
      <c r="E59" s="509"/>
    </row>
    <row r="60" spans="1:5" ht="17.100000000000001" customHeight="1">
      <c r="A60" s="513"/>
      <c r="B60" s="1207"/>
      <c r="C60" s="1207"/>
      <c r="D60" s="1207"/>
      <c r="E60" s="500"/>
    </row>
    <row r="61" spans="1:5" ht="17.100000000000001" customHeight="1">
      <c r="A61" s="462"/>
      <c r="B61" s="1223"/>
      <c r="C61" s="1223"/>
      <c r="D61" s="1223"/>
      <c r="E61" s="503"/>
    </row>
    <row r="62" spans="1:5" ht="17.100000000000001" customHeight="1">
      <c r="A62" s="513">
        <v>8</v>
      </c>
      <c r="B62" s="1244" t="s">
        <v>46</v>
      </c>
      <c r="C62" s="1244"/>
      <c r="D62" s="1244"/>
      <c r="E62" s="514"/>
    </row>
    <row r="63" spans="1:5" ht="17.100000000000001" customHeight="1">
      <c r="A63" s="513"/>
      <c r="B63" s="1207" t="s">
        <v>63</v>
      </c>
      <c r="C63" s="1207"/>
      <c r="D63" s="1207"/>
      <c r="E63" s="500"/>
    </row>
    <row r="64" spans="1:5" ht="17.100000000000001" customHeight="1">
      <c r="A64" s="461">
        <v>9</v>
      </c>
      <c r="B64" s="1240" t="s">
        <v>883</v>
      </c>
      <c r="C64" s="1241"/>
      <c r="D64" s="1242"/>
      <c r="E64" s="515"/>
    </row>
    <row r="65" spans="1:28" ht="17.100000000000001" customHeight="1">
      <c r="A65" s="513"/>
      <c r="B65" s="1207" t="s">
        <v>47</v>
      </c>
      <c r="C65" s="1207"/>
      <c r="D65" s="1207"/>
      <c r="E65" s="500"/>
    </row>
    <row r="66" spans="1:28" ht="17.100000000000001" customHeight="1">
      <c r="A66" s="513"/>
      <c r="B66" s="1207" t="s">
        <v>48</v>
      </c>
      <c r="C66" s="1207"/>
      <c r="D66" s="1207"/>
      <c r="E66" s="500"/>
    </row>
    <row r="67" spans="1:28" ht="17.100000000000001" customHeight="1">
      <c r="A67" s="462"/>
      <c r="B67" s="1223" t="s">
        <v>49</v>
      </c>
      <c r="C67" s="1223"/>
      <c r="D67" s="1223"/>
      <c r="E67" s="503"/>
    </row>
    <row r="68" spans="1:28" ht="17.100000000000001" customHeight="1">
      <c r="A68" s="461">
        <v>10</v>
      </c>
      <c r="B68" s="1245" t="s">
        <v>50</v>
      </c>
      <c r="C68" s="1245"/>
      <c r="D68" s="1245"/>
      <c r="E68" s="515"/>
    </row>
    <row r="69" spans="1:28" ht="17.100000000000001" customHeight="1">
      <c r="A69" s="513"/>
      <c r="B69" s="1207" t="s">
        <v>51</v>
      </c>
      <c r="C69" s="1207"/>
      <c r="D69" s="1207"/>
      <c r="E69" s="500"/>
    </row>
    <row r="70" spans="1:28" ht="17.100000000000001" customHeight="1">
      <c r="A70" s="513"/>
      <c r="B70" s="1207" t="s">
        <v>52</v>
      </c>
      <c r="C70" s="1207"/>
      <c r="D70" s="1207"/>
      <c r="E70" s="500"/>
    </row>
    <row r="71" spans="1:28" ht="17.100000000000001" customHeight="1">
      <c r="A71" s="513"/>
      <c r="B71" s="1207"/>
      <c r="C71" s="1207"/>
      <c r="D71" s="1207"/>
      <c r="E71" s="500"/>
    </row>
    <row r="72" spans="1:28" ht="17.100000000000001" customHeight="1">
      <c r="A72" s="513"/>
      <c r="B72" s="1207"/>
      <c r="C72" s="1207"/>
      <c r="D72" s="1207"/>
      <c r="E72" s="500"/>
      <c r="H72" s="516">
        <v>1</v>
      </c>
    </row>
    <row r="73" spans="1:28" ht="17.100000000000001" customHeight="1">
      <c r="A73" s="513"/>
      <c r="B73" s="1207" t="s">
        <v>53</v>
      </c>
      <c r="C73" s="1207"/>
      <c r="D73" s="1207"/>
      <c r="E73" s="500"/>
      <c r="Z73" s="517"/>
      <c r="AA73" s="517"/>
      <c r="AB73" s="517"/>
    </row>
    <row r="74" spans="1:28" ht="17.100000000000001" customHeight="1">
      <c r="A74" s="513"/>
      <c r="B74" s="1207" t="s">
        <v>54</v>
      </c>
      <c r="C74" s="1207"/>
      <c r="D74" s="1207"/>
      <c r="E74" s="500"/>
      <c r="Z74" s="517"/>
      <c r="AA74" s="517"/>
      <c r="AB74" s="517"/>
    </row>
    <row r="75" spans="1:28" ht="27" customHeight="1">
      <c r="A75" s="513"/>
      <c r="B75" s="1246" t="s">
        <v>54</v>
      </c>
      <c r="C75" s="1247"/>
      <c r="D75" s="1248"/>
      <c r="E75" s="513" t="str">
        <f>IF(H72=1,"Saving Account","Current Account")</f>
        <v>Saving Account</v>
      </c>
      <c r="Z75" s="517"/>
      <c r="AA75" s="517"/>
      <c r="AB75" s="517"/>
    </row>
    <row r="76" spans="1:28" ht="33" customHeight="1">
      <c r="A76" s="518">
        <v>11</v>
      </c>
      <c r="B76" s="1213" t="s">
        <v>55</v>
      </c>
      <c r="C76" s="1213"/>
      <c r="D76" s="1213"/>
      <c r="E76" s="509"/>
    </row>
    <row r="77" spans="1:28" ht="48" customHeight="1">
      <c r="A77" s="518">
        <v>12</v>
      </c>
      <c r="B77" s="1213" t="s">
        <v>884</v>
      </c>
      <c r="C77" s="1213"/>
      <c r="D77" s="1213"/>
      <c r="E77" s="509"/>
    </row>
    <row r="78" spans="1:28" ht="50.25" customHeight="1">
      <c r="A78" s="1250" t="s">
        <v>60</v>
      </c>
      <c r="B78" s="1250"/>
      <c r="C78" s="1250"/>
      <c r="D78" s="1250"/>
      <c r="E78" s="1250"/>
    </row>
    <row r="79" spans="1:28">
      <c r="A79" s="1251"/>
      <c r="B79" s="1251"/>
      <c r="C79" s="1251"/>
      <c r="D79" s="1251"/>
      <c r="E79" s="1251"/>
    </row>
    <row r="80" spans="1:28">
      <c r="A80" s="1249" t="s">
        <v>769</v>
      </c>
      <c r="B80" s="1249"/>
      <c r="C80" s="1249"/>
      <c r="D80" s="1249"/>
      <c r="E80" s="1249"/>
    </row>
    <row r="81" spans="1:5">
      <c r="A81" s="1252"/>
      <c r="B81" s="1252"/>
      <c r="C81" s="1252"/>
      <c r="D81" s="1252"/>
      <c r="E81" s="1252"/>
    </row>
    <row r="82" spans="1:5">
      <c r="A82" s="1249" t="s">
        <v>885</v>
      </c>
      <c r="B82" s="1249"/>
      <c r="C82" s="1249"/>
      <c r="D82" s="1249"/>
      <c r="E82" s="1249"/>
    </row>
    <row r="83" spans="1:5">
      <c r="A83" s="1252"/>
      <c r="B83" s="1252"/>
      <c r="C83" s="1252"/>
      <c r="D83" s="1252"/>
      <c r="E83" s="1252"/>
    </row>
    <row r="84" spans="1:5">
      <c r="A84" s="1253" t="s">
        <v>886</v>
      </c>
      <c r="B84" s="1253"/>
      <c r="C84" s="1253"/>
      <c r="D84" s="1253"/>
      <c r="E84" s="1253"/>
    </row>
    <row r="85" spans="1:5">
      <c r="A85" s="1253" t="s">
        <v>887</v>
      </c>
      <c r="B85" s="1253"/>
      <c r="C85" s="1253"/>
      <c r="D85" s="1253"/>
      <c r="E85" s="1253"/>
    </row>
    <row r="86" spans="1:5">
      <c r="A86" s="1253" t="s">
        <v>888</v>
      </c>
      <c r="B86" s="1253"/>
      <c r="C86" s="1253"/>
      <c r="D86" s="1253"/>
      <c r="E86" s="1253"/>
    </row>
    <row r="87" spans="1:5">
      <c r="A87" s="1252"/>
      <c r="B87" s="1252"/>
      <c r="C87" s="1252"/>
      <c r="D87" s="1252"/>
      <c r="E87" s="1252"/>
    </row>
    <row r="88" spans="1:5" ht="32.25" customHeight="1">
      <c r="A88" s="1249" t="s">
        <v>889</v>
      </c>
      <c r="B88" s="1249"/>
      <c r="C88" s="1249"/>
      <c r="D88" s="1249"/>
      <c r="E88" s="1249"/>
    </row>
    <row r="89" spans="1:5">
      <c r="A89" s="519"/>
      <c r="B89" s="519"/>
      <c r="C89" s="519"/>
      <c r="D89" s="520"/>
      <c r="E89" s="519"/>
    </row>
    <row r="90" spans="1:5" ht="24.9" customHeight="1">
      <c r="A90" s="521" t="s">
        <v>485</v>
      </c>
      <c r="B90" s="522">
        <f>'Name of Bidder'!C35</f>
        <v>0</v>
      </c>
      <c r="D90" s="523" t="s">
        <v>483</v>
      </c>
      <c r="E90" s="524">
        <f>'Name of Bidder'!C32</f>
        <v>0</v>
      </c>
    </row>
    <row r="91" spans="1:5" ht="34.5" customHeight="1">
      <c r="A91" s="521" t="s">
        <v>486</v>
      </c>
      <c r="B91" s="524">
        <f>'Name of Bidder'!C36</f>
        <v>0</v>
      </c>
      <c r="D91" s="523" t="s">
        <v>484</v>
      </c>
      <c r="E91" s="524">
        <f>'Name of Bidder'!C33</f>
        <v>0</v>
      </c>
    </row>
    <row r="92" spans="1:5" ht="24.9" customHeight="1">
      <c r="D92" s="523"/>
      <c r="E92" s="525"/>
    </row>
    <row r="93" spans="1:5" ht="48" customHeight="1">
      <c r="A93" s="525"/>
    </row>
    <row r="94" spans="1:5" ht="96" customHeight="1"/>
    <row r="95" spans="1:5" ht="20.100000000000001" customHeight="1">
      <c r="A95" s="525"/>
    </row>
    <row r="96" spans="1:5" ht="46.5" customHeight="1"/>
    <row r="97" spans="1:1" ht="20.100000000000001" customHeight="1">
      <c r="A97" s="525"/>
    </row>
    <row r="98" spans="1:1" ht="20.100000000000001" customHeight="1"/>
    <row r="99" spans="1:1" ht="20.100000000000001" customHeight="1">
      <c r="A99" s="525"/>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JHcM2mF7mbqTXfz2pP0FIkA5lR7imbzicqvPjGtSuH+izWOBO2gneihdJVaHC4J3I5K1JBdZi5TZtMzzYgVoGQ==" saltValue="DkRbjQEW5NpYhZlrkuvLIw==" spinCount="100000" sheet="1" objects="1" scenarios="1" formatColumns="0" formatRows="0"/>
  <customSheetViews>
    <customSheetView guid="{70FB5D55-1DD3-4C31-AE80-FEFCEF8A40E9}" scale="120" showPageBreaks="1" printArea="1" hiddenRows="1" hiddenColumns="1" view="pageBreakPreview" topLeftCell="A77">
      <selection activeCell="E13" sqref="E13"/>
      <pageMargins left="0.7" right="0.7" top="0.75" bottom="0.75" header="0.3" footer="0.3"/>
      <pageSetup paperSize="9" scale="85" orientation="portrait" r:id="rId1"/>
    </customSheetView>
    <customSheetView guid="{6C1F68FF-383D-48BB-B0E5-5F71EA481BD7}" scale="120" showPageBreaks="1" printArea="1" hiddenRows="1" hiddenColumns="1" view="pageBreakPreview" topLeftCell="A83">
      <selection activeCell="E26" sqref="E26"/>
      <pageMargins left="0.7" right="0.7" top="0.75" bottom="0.75" header="0.3" footer="0.3"/>
      <pageSetup paperSize="9" scale="85" orientation="portrait" r:id="rId2"/>
    </customSheetView>
    <customSheetView guid="{24767711-6F0F-4960-B6A0-5D16317C52CA}" scale="120" showPageBreaks="1" printArea="1" hiddenRows="1" hiddenColumns="1" view="pageBreakPreview" topLeftCell="A26">
      <selection activeCell="K17" sqref="K17"/>
      <pageMargins left="0.7" right="0.7" top="0.75" bottom="0.75" header="0.3" footer="0.3"/>
      <pageSetup paperSize="9" scale="85" orientation="portrait" r:id="rId3"/>
    </customSheetView>
    <customSheetView guid="{265106DA-0305-46BE-8A98-0935A189448A}" scale="90" showPageBreaks="1" printArea="1" hiddenRows="1" hiddenColumns="1" view="pageBreakPreview">
      <selection activeCell="A11" sqref="A11"/>
      <pageMargins left="0.7" right="0.7" top="0.75" bottom="0.75" header="0.3" footer="0.3"/>
      <pageSetup paperSize="9" scale="85" orientation="portrait" r:id="rId4"/>
    </customSheetView>
    <customSheetView guid="{F34FCE55-6D7A-4595-AE80-79F81F8010EA}" scale="90" showPageBreaks="1" printArea="1" hiddenRows="1" hiddenColumns="1" view="pageBreakPreview">
      <selection activeCell="A3" sqref="A3:IV3"/>
      <pageMargins left="0.7" right="0.7" top="0.75" bottom="0.75" header="0.3" footer="0.3"/>
      <pageSetup paperSize="9" scale="85" orientation="portrait" r:id="rId5"/>
    </customSheetView>
    <customSheetView guid="{26C9F440-2701-423F-9FDB-7DFF079DC7F8}" scale="90" showPageBreaks="1" printArea="1" hiddenRows="1" hiddenColumns="1" view="pageBreakPreview">
      <selection activeCell="A11" sqref="A11"/>
      <pageMargins left="0.7" right="0.7" top="0.75" bottom="0.75" header="0.3" footer="0.3"/>
      <pageSetup paperSize="9" scale="85" orientation="portrait" r:id="rId6"/>
    </customSheetView>
    <customSheetView guid="{B07A37BF-D9F4-4586-9D27-CDE2FA2D1222}" scale="90" showPageBreaks="1" printArea="1" hiddenRows="1" hiddenColumns="1" view="pageBreakPreview" topLeftCell="A32">
      <selection activeCell="A11" sqref="A11"/>
      <pageMargins left="0.7" right="0.7" top="0.75" bottom="0.75" header="0.3" footer="0.3"/>
      <pageSetup paperSize="9" scale="85" orientation="portrait" r:id="rId7"/>
    </customSheetView>
    <customSheetView guid="{9E668EC9-7875-454E-BDE6-15A2D20AC8D2}" scale="90" showPageBreaks="1" printArea="1" hiddenRows="1" hiddenColumns="1" view="pageBreakPreview" topLeftCell="A32">
      <selection activeCell="B44" sqref="B44:D44"/>
      <pageMargins left="0.7" right="0.7" top="0.75" bottom="0.75" header="0.3" footer="0.3"/>
      <pageSetup paperSize="9" scale="85" orientation="portrait" r:id="rId8"/>
    </customSheetView>
    <customSheetView guid="{72E27F64-009C-4321-B742-209DBE340E6D}" scale="120" showPageBreaks="1" printArea="1" hiddenRows="1" hiddenColumns="1" view="pageBreakPreview">
      <selection activeCell="A3" sqref="A3:XFD3"/>
      <pageMargins left="0.7" right="0.7" top="0.75" bottom="0.75" header="0.3" footer="0.3"/>
      <pageSetup paperSize="9" scale="85" orientation="portrait" r:id="rId9"/>
    </customSheetView>
    <customSheetView guid="{0FC51CD5-DCF7-4595-9A9F-DDC9120F829F}" scale="120" showPageBreaks="1" printArea="1" hiddenRows="1" hiddenColumns="1" view="pageBreakPreview">
      <selection activeCell="A3" sqref="A3:XFD3"/>
      <pageMargins left="0.7" right="0.7" top="0.75" bottom="0.75" header="0.3" footer="0.3"/>
      <pageSetup paperSize="9" scale="85" orientation="portrait" r:id="rId10"/>
    </customSheetView>
  </customSheetViews>
  <mergeCells count="80">
    <mergeCell ref="A88:E88"/>
    <mergeCell ref="B77:D77"/>
    <mergeCell ref="A78:E78"/>
    <mergeCell ref="A79:E79"/>
    <mergeCell ref="A80:E80"/>
    <mergeCell ref="A81:E81"/>
    <mergeCell ref="A82:E82"/>
    <mergeCell ref="A83:E83"/>
    <mergeCell ref="A84:E84"/>
    <mergeCell ref="A85:E85"/>
    <mergeCell ref="A86:E86"/>
    <mergeCell ref="A87:E87"/>
    <mergeCell ref="B76:D76"/>
    <mergeCell ref="B65:D65"/>
    <mergeCell ref="B66:D66"/>
    <mergeCell ref="B67:D67"/>
    <mergeCell ref="B68:D68"/>
    <mergeCell ref="B69:D69"/>
    <mergeCell ref="B70:D70"/>
    <mergeCell ref="B71:D71"/>
    <mergeCell ref="B72:D72"/>
    <mergeCell ref="B73:D73"/>
    <mergeCell ref="B74:D74"/>
    <mergeCell ref="B75:D75"/>
    <mergeCell ref="B64:D64"/>
    <mergeCell ref="B53:D53"/>
    <mergeCell ref="B54:D54"/>
    <mergeCell ref="B55:D55"/>
    <mergeCell ref="B56:D56"/>
    <mergeCell ref="B57:D57"/>
    <mergeCell ref="B58:D58"/>
    <mergeCell ref="B59:D59"/>
    <mergeCell ref="B60:D60"/>
    <mergeCell ref="B61:D61"/>
    <mergeCell ref="B62:D62"/>
    <mergeCell ref="B63:D63"/>
    <mergeCell ref="E37:E38"/>
    <mergeCell ref="B38:D38"/>
    <mergeCell ref="B52:D52"/>
    <mergeCell ref="B41:D41"/>
    <mergeCell ref="B42:D42"/>
    <mergeCell ref="B43:D43"/>
    <mergeCell ref="B44:D44"/>
    <mergeCell ref="B45:D45"/>
    <mergeCell ref="B46:D46"/>
    <mergeCell ref="B47:D47"/>
    <mergeCell ref="B48:D48"/>
    <mergeCell ref="B49:D49"/>
    <mergeCell ref="B50:D50"/>
    <mergeCell ref="B51:D51"/>
    <mergeCell ref="A39:A40"/>
    <mergeCell ref="B39:D40"/>
    <mergeCell ref="B29:D29"/>
    <mergeCell ref="B30:D30"/>
    <mergeCell ref="B31:D31"/>
    <mergeCell ref="B32:D32"/>
    <mergeCell ref="B33:D33"/>
    <mergeCell ref="B34:D34"/>
    <mergeCell ref="B35:D35"/>
    <mergeCell ref="B36:D36"/>
    <mergeCell ref="B37:D37"/>
    <mergeCell ref="B28:D28"/>
    <mergeCell ref="B11:D11"/>
    <mergeCell ref="B12:D12"/>
    <mergeCell ref="B13:D13"/>
    <mergeCell ref="B14:D14"/>
    <mergeCell ref="B17:E17"/>
    <mergeCell ref="B18:E18"/>
    <mergeCell ref="A22:E22"/>
    <mergeCell ref="B24:E24"/>
    <mergeCell ref="B25:E25"/>
    <mergeCell ref="B26:D26"/>
    <mergeCell ref="B27:D27"/>
    <mergeCell ref="B23:C23"/>
    <mergeCell ref="B10:D10"/>
    <mergeCell ref="A1:D1"/>
    <mergeCell ref="A3:E3"/>
    <mergeCell ref="A5:E5"/>
    <mergeCell ref="A8:D8"/>
    <mergeCell ref="A9:B9"/>
  </mergeCells>
  <dataValidations count="3">
    <dataValidation type="list" allowBlank="1" showInputMessage="1" showErrorMessage="1" sqref="E39 E42" xr:uid="{00000000-0002-0000-1100-000000000000}">
      <formula1>"Yes,No"</formula1>
    </dataValidation>
    <dataValidation type="list" allowBlank="1" showInputMessage="1" showErrorMessage="1" sqref="E74" xr:uid="{00000000-0002-0000-1100-000001000000}">
      <formula1>$Z$73:$Z$74</formula1>
    </dataValidation>
    <dataValidation type="list" allowBlank="1" showInputMessage="1" showErrorMessage="1" sqref="E20:E21 E23" xr:uid="{00000000-0002-0000-1100-000002000000}">
      <formula1>"Yes, No"</formula1>
    </dataValidation>
  </dataValidations>
  <pageMargins left="0.7" right="0.7" top="0.75" bottom="0.75" header="0.3" footer="0.3"/>
  <pageSetup paperSize="9" scale="85"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1127760</xdr:colOff>
                    <xdr:row>74</xdr:row>
                    <xdr:rowOff>22860</xdr:rowOff>
                  </from>
                  <to>
                    <xdr:col>1</xdr:col>
                    <xdr:colOff>2125980</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2</xdr:col>
                    <xdr:colOff>685800</xdr:colOff>
                    <xdr:row>74</xdr:row>
                    <xdr:rowOff>22860</xdr:rowOff>
                  </from>
                  <to>
                    <xdr:col>3</xdr:col>
                    <xdr:colOff>922020</xdr:colOff>
                    <xdr:row>74</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85"/>
  <sheetViews>
    <sheetView showGridLines="0" showZeros="0" view="pageBreakPreview" zoomScale="55" zoomScaleSheetLayoutView="55" workbookViewId="0">
      <selection activeCell="H21" sqref="H21:L21"/>
    </sheetView>
  </sheetViews>
  <sheetFormatPr defaultColWidth="9.109375" defaultRowHeight="15.6"/>
  <cols>
    <col min="1" max="1" width="12.109375" style="81" customWidth="1"/>
    <col min="2" max="2" width="18.109375" style="81" customWidth="1"/>
    <col min="3" max="3" width="11.5546875" style="81" customWidth="1"/>
    <col min="4" max="4" width="11.6640625" style="81" customWidth="1"/>
    <col min="5" max="5" width="11.5546875" style="81" customWidth="1"/>
    <col min="6" max="6" width="12.6640625" style="81" customWidth="1"/>
    <col min="7" max="7" width="11.88671875" style="81" customWidth="1"/>
    <col min="8" max="8" width="12.44140625" style="81" customWidth="1"/>
    <col min="9" max="9" width="11.88671875" style="84" customWidth="1"/>
    <col min="10" max="10" width="12.44140625" style="84" customWidth="1"/>
    <col min="11" max="11" width="11.88671875" style="84" customWidth="1"/>
    <col min="12" max="12" width="13.109375" style="84" customWidth="1"/>
    <col min="13" max="13" width="9.109375" style="84"/>
    <col min="14" max="14" width="0" style="84" hidden="1" customWidth="1"/>
    <col min="15" max="16384" width="9.109375" style="84"/>
  </cols>
  <sheetData>
    <row r="1" spans="1:26" ht="30.75" customHeight="1">
      <c r="A1" s="367" t="str">
        <f>Cover!B3</f>
        <v>SPEC. NO.: CC/NT/W-GIS/DOM/A04/24/01196</v>
      </c>
      <c r="B1" s="368"/>
      <c r="C1" s="368"/>
      <c r="D1" s="368"/>
      <c r="E1" s="368"/>
      <c r="F1" s="368"/>
      <c r="G1" s="368"/>
      <c r="H1" s="368"/>
      <c r="I1" s="368"/>
      <c r="J1" s="368"/>
      <c r="K1" s="368"/>
      <c r="L1" s="369" t="s">
        <v>475</v>
      </c>
    </row>
    <row r="2" spans="1:26" ht="16.8">
      <c r="A2" s="207"/>
      <c r="B2" s="207"/>
      <c r="C2" s="207"/>
      <c r="D2" s="207"/>
      <c r="E2" s="207"/>
      <c r="F2" s="207"/>
      <c r="G2" s="207"/>
      <c r="H2" s="207"/>
      <c r="I2" s="238"/>
      <c r="J2" s="238"/>
      <c r="K2" s="238"/>
      <c r="L2" s="238"/>
      <c r="Z2" s="83" t="e">
        <f>#REF!</f>
        <v>#REF!</v>
      </c>
    </row>
    <row r="3" spans="1:26" ht="94.95" customHeight="1">
      <c r="A3" s="10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0"/>
      <c r="C3" s="1060"/>
      <c r="D3" s="1060"/>
      <c r="E3" s="1060"/>
      <c r="F3" s="1060"/>
      <c r="G3" s="1060"/>
      <c r="H3" s="1060"/>
      <c r="I3" s="1060"/>
      <c r="J3" s="1060"/>
      <c r="K3" s="1060"/>
      <c r="L3" s="1060"/>
    </row>
    <row r="4" spans="1:26" ht="15.9" customHeight="1">
      <c r="A4" s="87"/>
      <c r="H4" s="88"/>
      <c r="I4" s="89"/>
    </row>
    <row r="5" spans="1:26" ht="20.100000000000001" customHeight="1">
      <c r="A5" s="766" t="s">
        <v>487</v>
      </c>
      <c r="B5" s="766"/>
      <c r="C5" s="766"/>
      <c r="D5" s="766"/>
      <c r="E5" s="766"/>
      <c r="F5" s="766"/>
      <c r="G5" s="766"/>
      <c r="H5" s="766"/>
      <c r="I5" s="766"/>
      <c r="J5" s="766"/>
      <c r="K5" s="766"/>
      <c r="L5" s="766"/>
    </row>
    <row r="6" spans="1:26" ht="15.9" customHeight="1">
      <c r="A6" s="90"/>
      <c r="H6" s="88"/>
      <c r="I6" s="89"/>
    </row>
    <row r="7" spans="1:26" ht="20.100000000000001" customHeight="1">
      <c r="A7" s="101" t="str">
        <f>'Attach 3(JV)'!A7:D7</f>
        <v>Bidder’s Name and Address :</v>
      </c>
      <c r="G7" s="92" t="str">
        <f>'Attach 3(JV)'!E7</f>
        <v>To:</v>
      </c>
      <c r="I7" s="89"/>
    </row>
    <row r="8" spans="1:26" ht="36" customHeight="1">
      <c r="A8" s="1061">
        <f>'Attach 3(JV)'!A8:D8</f>
        <v>0</v>
      </c>
      <c r="B8" s="1061"/>
      <c r="C8" s="1061"/>
      <c r="D8" s="1061"/>
      <c r="E8" s="1061"/>
      <c r="F8" s="1061"/>
      <c r="G8" s="110" t="str">
        <f>'Attach 3(JV)'!E8</f>
        <v>Contract Services</v>
      </c>
      <c r="I8" s="89"/>
    </row>
    <row r="9" spans="1:26">
      <c r="A9" s="98" t="s">
        <v>435</v>
      </c>
      <c r="B9" s="1071">
        <f>'Attach 3(JV)'!B9:D9</f>
        <v>0</v>
      </c>
      <c r="C9" s="1071"/>
      <c r="D9" s="1071"/>
      <c r="E9" s="1071"/>
      <c r="F9" s="1071"/>
      <c r="G9" s="110" t="str">
        <f>'Attach 3(JV)'!E9</f>
        <v>Power Grid Corporation of India Ltd.,</v>
      </c>
      <c r="I9" s="89"/>
    </row>
    <row r="10" spans="1:26" ht="21" customHeight="1">
      <c r="A10" s="98" t="s">
        <v>437</v>
      </c>
      <c r="B10" s="1063">
        <f>'Attach 3(JV)'!B10:D10</f>
        <v>0</v>
      </c>
      <c r="C10" s="1063"/>
      <c r="D10" s="1063"/>
      <c r="E10" s="1063"/>
      <c r="F10" s="1063"/>
      <c r="G10" s="110" t="str">
        <f>'Attach 3(JV)'!E10</f>
        <v>"Saudamini", Plot No. 2, Sector 29</v>
      </c>
      <c r="I10" s="89"/>
    </row>
    <row r="11" spans="1:26">
      <c r="B11" s="1063">
        <f>'Attach 3(JV)'!B11:D11</f>
        <v>0</v>
      </c>
      <c r="C11" s="1063"/>
      <c r="D11" s="1063"/>
      <c r="E11" s="1063"/>
      <c r="F11" s="1063"/>
      <c r="G11" s="110" t="str">
        <f>'Attach 3(JV)'!E11</f>
        <v>Gurgaon (Haryana) - 122001</v>
      </c>
    </row>
    <row r="12" spans="1:26">
      <c r="A12" s="90"/>
      <c r="B12" s="1063">
        <f>'Attach 3(JV)'!B12:D12</f>
        <v>0</v>
      </c>
      <c r="C12" s="1063"/>
      <c r="D12" s="1063"/>
      <c r="E12" s="1063"/>
      <c r="F12" s="1063"/>
      <c r="G12" s="94"/>
    </row>
    <row r="13" spans="1:26" ht="15.9" customHeight="1">
      <c r="A13" s="90"/>
      <c r="B13" s="100"/>
      <c r="C13" s="100"/>
      <c r="D13" s="100"/>
      <c r="E13" s="100"/>
      <c r="F13" s="100"/>
    </row>
    <row r="14" spans="1:26" ht="20.100000000000001" customHeight="1">
      <c r="A14" s="81" t="s">
        <v>243</v>
      </c>
    </row>
    <row r="15" spans="1:26" ht="20.100000000000001" customHeight="1">
      <c r="A15" s="90"/>
    </row>
    <row r="16" spans="1:26" ht="57.75" customHeight="1">
      <c r="A16" s="1062" t="s">
        <v>770</v>
      </c>
      <c r="B16" s="1062"/>
      <c r="C16" s="1062"/>
      <c r="D16" s="1062"/>
      <c r="E16" s="1062"/>
      <c r="F16" s="1062"/>
      <c r="G16" s="1062"/>
      <c r="H16" s="1062"/>
      <c r="I16" s="1062"/>
      <c r="J16" s="1062"/>
      <c r="K16" s="1062"/>
      <c r="L16" s="1062"/>
    </row>
    <row r="17" spans="1:14" ht="20.100000000000001" customHeight="1">
      <c r="A17" s="228">
        <v>1</v>
      </c>
      <c r="B17" s="199" t="s">
        <v>488</v>
      </c>
    </row>
    <row r="18" spans="1:14" ht="82.5" customHeight="1">
      <c r="A18" s="147"/>
      <c r="B18" s="1254" t="s">
        <v>771</v>
      </c>
      <c r="C18" s="1254"/>
      <c r="D18" s="1254"/>
      <c r="E18" s="1254"/>
      <c r="F18" s="1254"/>
      <c r="G18" s="1254"/>
      <c r="H18" s="1254"/>
      <c r="I18" s="1254"/>
      <c r="J18" s="1254"/>
      <c r="K18" s="1254"/>
      <c r="L18" s="1254"/>
    </row>
    <row r="19" spans="1:14" ht="60.75" customHeight="1">
      <c r="A19" s="140">
        <v>1.1000000000000001</v>
      </c>
      <c r="B19" s="1256" t="s">
        <v>91</v>
      </c>
      <c r="C19" s="1256"/>
      <c r="D19" s="1256"/>
      <c r="E19" s="1256"/>
      <c r="F19" s="1256"/>
      <c r="G19" s="1256"/>
      <c r="H19" s="1256"/>
      <c r="I19" s="1256"/>
      <c r="J19" s="1256"/>
      <c r="K19" s="1256"/>
      <c r="L19" s="1256"/>
    </row>
    <row r="20" spans="1:14" ht="33" customHeight="1">
      <c r="A20" s="147"/>
      <c r="B20" s="1255" t="str">
        <f>IF(N20&lt;3, "Name of the Bidder :", "Lead partner of JV :")</f>
        <v>Name of the Bidder :</v>
      </c>
      <c r="C20" s="1255"/>
      <c r="D20" s="1255"/>
      <c r="E20" s="1255"/>
      <c r="F20" s="1255"/>
      <c r="G20" s="1255"/>
      <c r="H20" s="1257">
        <f>B9</f>
        <v>0</v>
      </c>
      <c r="I20" s="1257"/>
      <c r="J20" s="1257"/>
      <c r="K20" s="1257"/>
      <c r="L20" s="1257"/>
      <c r="N20" s="114">
        <f>'Name of Bidder'!F7</f>
        <v>1</v>
      </c>
    </row>
    <row r="21" spans="1:14" ht="33" customHeight="1">
      <c r="A21" s="206"/>
      <c r="B21" s="1255" t="s">
        <v>92</v>
      </c>
      <c r="C21" s="1255"/>
      <c r="D21" s="1255"/>
      <c r="E21" s="1255"/>
      <c r="F21" s="1255"/>
      <c r="G21" s="1255"/>
      <c r="H21" s="1258"/>
      <c r="I21" s="1258"/>
      <c r="J21" s="1258"/>
      <c r="K21" s="1258"/>
      <c r="L21" s="1258"/>
      <c r="N21" s="114" t="str">
        <f>'Name of Bidder'!F9</f>
        <v>2 or more</v>
      </c>
    </row>
    <row r="22" spans="1:14" ht="33" customHeight="1">
      <c r="A22" s="206"/>
      <c r="B22" s="1255" t="s">
        <v>630</v>
      </c>
      <c r="C22" s="1255"/>
      <c r="D22" s="1255"/>
      <c r="E22" s="1255"/>
      <c r="F22" s="1255"/>
      <c r="G22" s="1255"/>
      <c r="H22" s="1258"/>
      <c r="I22" s="1258"/>
      <c r="J22" s="1258"/>
      <c r="K22" s="1258"/>
      <c r="L22" s="1258"/>
    </row>
    <row r="23" spans="1:14" ht="33" customHeight="1">
      <c r="A23" s="206"/>
      <c r="B23" s="1255" t="s">
        <v>93</v>
      </c>
      <c r="C23" s="1255"/>
      <c r="D23" s="1255"/>
      <c r="E23" s="1255"/>
      <c r="F23" s="1255"/>
      <c r="G23" s="1255"/>
      <c r="H23" s="1258"/>
      <c r="I23" s="1258"/>
      <c r="J23" s="1258"/>
      <c r="K23" s="1258"/>
      <c r="L23" s="1258"/>
    </row>
    <row r="24" spans="1:14" ht="33" customHeight="1">
      <c r="A24" s="206"/>
      <c r="B24" s="1255" t="s">
        <v>94</v>
      </c>
      <c r="C24" s="1255"/>
      <c r="D24" s="1255"/>
      <c r="E24" s="1255"/>
      <c r="F24" s="1255"/>
      <c r="G24" s="1255"/>
      <c r="H24" s="1258"/>
      <c r="I24" s="1258"/>
      <c r="J24" s="1258"/>
      <c r="K24" s="1258"/>
      <c r="L24" s="1258"/>
    </row>
    <row r="25" spans="1:14" ht="18.75" customHeight="1">
      <c r="A25" s="206"/>
      <c r="B25" s="152"/>
      <c r="C25" s="152"/>
      <c r="D25" s="152"/>
      <c r="E25" s="152"/>
      <c r="F25" s="152"/>
      <c r="G25" s="152"/>
      <c r="H25" s="104"/>
      <c r="I25" s="104"/>
      <c r="J25" s="104"/>
      <c r="K25" s="104"/>
      <c r="L25" s="104"/>
    </row>
    <row r="26" spans="1:14" ht="18.899999999999999" customHeight="1">
      <c r="A26" s="140">
        <v>1.2</v>
      </c>
      <c r="B26" s="1007" t="s">
        <v>64</v>
      </c>
      <c r="C26" s="1007"/>
      <c r="D26" s="1007"/>
      <c r="E26" s="1007"/>
      <c r="F26" s="1007"/>
      <c r="G26" s="1007"/>
      <c r="H26" s="1007"/>
      <c r="I26" s="1007"/>
      <c r="J26" s="1007"/>
      <c r="K26" s="1007"/>
      <c r="L26" s="1007"/>
    </row>
    <row r="27" spans="1:14" ht="18.899999999999999" customHeight="1">
      <c r="A27" s="229" t="s">
        <v>95</v>
      </c>
      <c r="B27" s="81" t="s">
        <v>96</v>
      </c>
      <c r="D27" s="176"/>
      <c r="E27" s="176"/>
    </row>
    <row r="28" spans="1:14" ht="18.899999999999999" customHeight="1">
      <c r="A28" s="206"/>
      <c r="B28" s="1028" t="s">
        <v>97</v>
      </c>
      <c r="C28" s="1028"/>
      <c r="D28" s="1136"/>
      <c r="E28" s="1136"/>
      <c r="F28" s="1136"/>
      <c r="G28" s="1136"/>
      <c r="H28" s="1136"/>
      <c r="I28" s="1136"/>
      <c r="J28" s="1136"/>
      <c r="K28" s="1136"/>
      <c r="L28" s="1136"/>
    </row>
    <row r="29" spans="1:14" ht="18.899999999999999" customHeight="1">
      <c r="A29" s="206"/>
      <c r="B29" s="1036" t="s">
        <v>98</v>
      </c>
      <c r="C29" s="1037"/>
      <c r="D29" s="1261"/>
      <c r="E29" s="1261"/>
      <c r="F29" s="1261"/>
      <c r="G29" s="1261"/>
      <c r="H29" s="1261"/>
      <c r="I29" s="1261"/>
      <c r="J29" s="1261"/>
      <c r="K29" s="1261"/>
      <c r="L29" s="1261"/>
    </row>
    <row r="30" spans="1:14" ht="18.899999999999999" customHeight="1">
      <c r="A30" s="206"/>
      <c r="B30" s="124"/>
      <c r="C30" s="230"/>
      <c r="D30" s="1260"/>
      <c r="E30" s="1260"/>
      <c r="F30" s="1260"/>
      <c r="G30" s="1260"/>
      <c r="H30" s="1260"/>
      <c r="I30" s="1260"/>
      <c r="J30" s="1260"/>
      <c r="K30" s="1260"/>
      <c r="L30" s="1260"/>
    </row>
    <row r="31" spans="1:14" ht="18.899999999999999" customHeight="1">
      <c r="A31" s="206"/>
      <c r="B31" s="124"/>
      <c r="C31" s="230"/>
      <c r="D31" s="1260"/>
      <c r="E31" s="1260"/>
      <c r="F31" s="1260"/>
      <c r="G31" s="1260"/>
      <c r="H31" s="1260"/>
      <c r="I31" s="1260"/>
      <c r="J31" s="1260"/>
      <c r="K31" s="1260"/>
      <c r="L31" s="1260"/>
    </row>
    <row r="32" spans="1:14" ht="18.899999999999999" customHeight="1">
      <c r="A32" s="206"/>
      <c r="B32" s="125"/>
      <c r="C32" s="231"/>
      <c r="D32" s="1262"/>
      <c r="E32" s="1262"/>
      <c r="F32" s="1262"/>
      <c r="G32" s="1262"/>
      <c r="H32" s="1262"/>
      <c r="I32" s="1262"/>
      <c r="J32" s="1262"/>
      <c r="K32" s="1262"/>
      <c r="L32" s="1262"/>
    </row>
    <row r="33" spans="1:12" ht="18.899999999999999" customHeight="1">
      <c r="A33" s="206"/>
      <c r="B33" s="1028" t="s">
        <v>99</v>
      </c>
      <c r="C33" s="1028"/>
      <c r="D33" s="1136"/>
      <c r="E33" s="1136"/>
      <c r="F33" s="1136"/>
      <c r="G33" s="1136"/>
      <c r="H33" s="1136"/>
      <c r="I33" s="1136"/>
      <c r="J33" s="1136"/>
      <c r="K33" s="1136"/>
      <c r="L33" s="1136"/>
    </row>
    <row r="34" spans="1:12" ht="18.899999999999999" customHeight="1">
      <c r="A34" s="206"/>
      <c r="B34" s="1028" t="s">
        <v>100</v>
      </c>
      <c r="C34" s="1028"/>
      <c r="D34" s="1136"/>
      <c r="E34" s="1136"/>
      <c r="F34" s="1136"/>
      <c r="G34" s="1136"/>
      <c r="H34" s="1136"/>
      <c r="I34" s="1136"/>
      <c r="J34" s="1136"/>
      <c r="K34" s="1136"/>
      <c r="L34" s="1136"/>
    </row>
    <row r="35" spans="1:12" ht="18.899999999999999" customHeight="1">
      <c r="A35" s="206"/>
      <c r="B35" s="1028" t="s">
        <v>101</v>
      </c>
      <c r="C35" s="1028"/>
      <c r="D35" s="1136"/>
      <c r="E35" s="1136"/>
      <c r="F35" s="1136"/>
      <c r="G35" s="1136"/>
      <c r="H35" s="1136"/>
      <c r="I35" s="1136"/>
      <c r="J35" s="1136"/>
      <c r="K35" s="1136"/>
      <c r="L35" s="1136"/>
    </row>
    <row r="36" spans="1:12" ht="18.899999999999999" customHeight="1">
      <c r="A36" s="206"/>
      <c r="B36" s="1028" t="s">
        <v>102</v>
      </c>
      <c r="C36" s="1028"/>
      <c r="D36" s="1136"/>
      <c r="E36" s="1136"/>
      <c r="F36" s="1136"/>
      <c r="G36" s="1136"/>
      <c r="H36" s="1136"/>
      <c r="I36" s="1136"/>
      <c r="J36" s="1136"/>
      <c r="K36" s="1136"/>
      <c r="L36" s="1136"/>
    </row>
    <row r="37" spans="1:12" ht="8.1" customHeight="1">
      <c r="A37" s="206"/>
      <c r="B37" s="232"/>
      <c r="C37" s="232"/>
      <c r="D37" s="146"/>
      <c r="E37" s="146"/>
      <c r="F37" s="146"/>
      <c r="G37" s="146"/>
      <c r="H37" s="146"/>
      <c r="I37" s="146"/>
      <c r="J37" s="146"/>
      <c r="K37" s="146"/>
      <c r="L37" s="146"/>
    </row>
    <row r="38" spans="1:12" ht="53.25" customHeight="1">
      <c r="A38" s="233" t="s">
        <v>103</v>
      </c>
      <c r="B38" s="1256" t="s">
        <v>229</v>
      </c>
      <c r="C38" s="1256"/>
      <c r="D38" s="1256"/>
      <c r="E38" s="1256"/>
      <c r="F38" s="1256"/>
      <c r="G38" s="1256"/>
      <c r="H38" s="1256"/>
      <c r="I38" s="1256"/>
      <c r="J38" s="1256"/>
      <c r="K38" s="1256"/>
      <c r="L38" s="1256"/>
    </row>
    <row r="39" spans="1:12" ht="27" customHeight="1">
      <c r="A39" s="206"/>
      <c r="B39" s="151" t="s">
        <v>433</v>
      </c>
      <c r="C39" s="1259" t="s">
        <v>104</v>
      </c>
      <c r="D39" s="1259"/>
      <c r="E39" s="1259"/>
      <c r="F39" s="1259"/>
      <c r="G39" s="1259" t="s">
        <v>105</v>
      </c>
      <c r="H39" s="1259"/>
      <c r="I39" s="1259" t="s">
        <v>106</v>
      </c>
      <c r="J39" s="1259"/>
      <c r="K39" s="1259"/>
      <c r="L39" s="1259"/>
    </row>
    <row r="40" spans="1:12" ht="45" customHeight="1">
      <c r="B40" s="197"/>
      <c r="C40" s="1136"/>
      <c r="D40" s="1136"/>
      <c r="E40" s="1136"/>
      <c r="F40" s="1136"/>
      <c r="G40" s="1264"/>
      <c r="H40" s="1264"/>
      <c r="I40" s="1136"/>
      <c r="J40" s="1136"/>
      <c r="K40" s="1136"/>
      <c r="L40" s="1136"/>
    </row>
    <row r="41" spans="1:12" ht="45" customHeight="1">
      <c r="A41" s="206"/>
      <c r="B41" s="197"/>
      <c r="C41" s="1136"/>
      <c r="D41" s="1136"/>
      <c r="E41" s="1136"/>
      <c r="F41" s="1136"/>
      <c r="G41" s="1264"/>
      <c r="H41" s="1264"/>
      <c r="I41" s="1136"/>
      <c r="J41" s="1136"/>
      <c r="K41" s="1136"/>
      <c r="L41" s="1136"/>
    </row>
    <row r="42" spans="1:12" ht="20.100000000000001" customHeight="1">
      <c r="A42" s="228">
        <v>2</v>
      </c>
      <c r="B42" s="234" t="s">
        <v>107</v>
      </c>
    </row>
    <row r="43" spans="1:12" ht="78.75" customHeight="1">
      <c r="B43" s="1254" t="s">
        <v>772</v>
      </c>
      <c r="C43" s="1254"/>
      <c r="D43" s="1254"/>
      <c r="E43" s="1254"/>
      <c r="F43" s="1254"/>
      <c r="G43" s="1254"/>
      <c r="H43" s="1254"/>
      <c r="I43" s="1254"/>
      <c r="J43" s="1254"/>
      <c r="K43" s="1254"/>
      <c r="L43" s="1254"/>
    </row>
    <row r="44" spans="1:12" s="81" customFormat="1" ht="61.5" customHeight="1">
      <c r="A44" s="140">
        <v>2.1</v>
      </c>
      <c r="B44" s="1268" t="s">
        <v>773</v>
      </c>
      <c r="C44" s="1268"/>
      <c r="D44" s="1268"/>
      <c r="E44" s="1268"/>
      <c r="F44" s="1268"/>
      <c r="G44" s="1268"/>
      <c r="H44" s="1268"/>
      <c r="I44" s="1268"/>
      <c r="J44" s="1268"/>
      <c r="K44" s="1268"/>
      <c r="L44" s="1268"/>
    </row>
    <row r="45" spans="1:12" ht="53.25" customHeight="1">
      <c r="A45" s="206"/>
      <c r="B45" s="151" t="s">
        <v>108</v>
      </c>
      <c r="C45" s="1259" t="s">
        <v>109</v>
      </c>
      <c r="D45" s="1259"/>
      <c r="E45" s="1259"/>
      <c r="F45" s="1259"/>
      <c r="G45" s="1259" t="s">
        <v>110</v>
      </c>
      <c r="H45" s="1259"/>
      <c r="I45" s="1259" t="s">
        <v>501</v>
      </c>
      <c r="J45" s="1259"/>
      <c r="K45" s="1259" t="s">
        <v>502</v>
      </c>
      <c r="L45" s="1259"/>
    </row>
    <row r="46" spans="1:12" ht="30" customHeight="1">
      <c r="A46" s="206"/>
      <c r="B46" s="196">
        <v>1</v>
      </c>
      <c r="C46" s="1136"/>
      <c r="D46" s="1136"/>
      <c r="E46" s="1136"/>
      <c r="F46" s="1136"/>
      <c r="G46" s="1264"/>
      <c r="H46" s="1264"/>
      <c r="I46" s="1264"/>
      <c r="J46" s="1264"/>
      <c r="K46" s="1263"/>
      <c r="L46" s="1263"/>
    </row>
    <row r="47" spans="1:12" ht="30" customHeight="1">
      <c r="A47" s="206"/>
      <c r="B47" s="196">
        <v>2</v>
      </c>
      <c r="C47" s="1136"/>
      <c r="D47" s="1136"/>
      <c r="E47" s="1136"/>
      <c r="F47" s="1136"/>
      <c r="G47" s="1264"/>
      <c r="H47" s="1264"/>
      <c r="I47" s="1264"/>
      <c r="J47" s="1264"/>
      <c r="K47" s="1263"/>
      <c r="L47" s="1263"/>
    </row>
    <row r="48" spans="1:12" ht="30" customHeight="1">
      <c r="A48" s="206"/>
      <c r="B48" s="196">
        <v>3</v>
      </c>
      <c r="C48" s="1136"/>
      <c r="D48" s="1136"/>
      <c r="E48" s="1136"/>
      <c r="F48" s="1136"/>
      <c r="G48" s="1264"/>
      <c r="H48" s="1264"/>
      <c r="I48" s="1264"/>
      <c r="J48" s="1264"/>
      <c r="K48" s="1263"/>
      <c r="L48" s="1263"/>
    </row>
    <row r="49" spans="1:12" ht="30" customHeight="1">
      <c r="A49" s="206"/>
      <c r="B49" s="196">
        <v>4</v>
      </c>
      <c r="C49" s="1136"/>
      <c r="D49" s="1136"/>
      <c r="E49" s="1136"/>
      <c r="F49" s="1136"/>
      <c r="G49" s="1264"/>
      <c r="H49" s="1264"/>
      <c r="I49" s="1264"/>
      <c r="J49" s="1264"/>
      <c r="K49" s="1263"/>
      <c r="L49" s="1263"/>
    </row>
    <row r="50" spans="1:12" ht="30" customHeight="1">
      <c r="A50" s="206"/>
      <c r="B50" s="196">
        <v>5</v>
      </c>
      <c r="C50" s="1136"/>
      <c r="D50" s="1136"/>
      <c r="E50" s="1136"/>
      <c r="F50" s="1136"/>
      <c r="G50" s="1264"/>
      <c r="H50" s="1264"/>
      <c r="I50" s="1264"/>
      <c r="J50" s="1264"/>
      <c r="K50" s="1263"/>
      <c r="L50" s="1263"/>
    </row>
    <row r="51" spans="1:12" ht="30" customHeight="1">
      <c r="A51" s="206"/>
      <c r="B51" s="206"/>
      <c r="C51" s="206"/>
      <c r="D51" s="206"/>
      <c r="E51" s="206"/>
      <c r="F51" s="206"/>
      <c r="G51" s="206"/>
      <c r="H51" s="206"/>
      <c r="I51" s="206"/>
      <c r="J51" s="206"/>
      <c r="K51" s="206"/>
      <c r="L51" s="206"/>
    </row>
    <row r="52" spans="1:12" ht="92.25" customHeight="1">
      <c r="A52" s="399">
        <v>3</v>
      </c>
      <c r="B52" s="1275" t="s">
        <v>782</v>
      </c>
      <c r="C52" s="1275"/>
      <c r="D52" s="1275"/>
      <c r="E52" s="1275"/>
      <c r="F52" s="1275"/>
      <c r="G52" s="1275"/>
      <c r="H52" s="1275"/>
      <c r="I52" s="1275"/>
      <c r="J52" s="1275"/>
      <c r="K52" s="1275"/>
      <c r="L52" s="1275"/>
    </row>
    <row r="53" spans="1:12" ht="42" customHeight="1">
      <c r="A53" s="399">
        <v>3.1</v>
      </c>
      <c r="B53" s="1014" t="s">
        <v>783</v>
      </c>
      <c r="C53" s="1014"/>
      <c r="D53" s="1014"/>
      <c r="E53" s="1014"/>
      <c r="F53" s="1014"/>
      <c r="G53" s="1014"/>
      <c r="H53" s="1014"/>
      <c r="I53" s="1014"/>
      <c r="J53" s="1014"/>
      <c r="K53" s="1014"/>
      <c r="L53" s="1014"/>
    </row>
    <row r="54" spans="1:12" ht="42" customHeight="1">
      <c r="A54" s="399"/>
      <c r="B54" s="1269" t="s">
        <v>108</v>
      </c>
      <c r="C54" s="1271"/>
      <c r="D54" s="1269" t="s">
        <v>785</v>
      </c>
      <c r="E54" s="1270"/>
      <c r="F54" s="1270"/>
      <c r="G54" s="1271"/>
      <c r="H54" s="1269" t="s">
        <v>784</v>
      </c>
      <c r="I54" s="1270"/>
      <c r="J54" s="1270"/>
      <c r="K54" s="1270"/>
      <c r="L54" s="1271"/>
    </row>
    <row r="55" spans="1:12" ht="42" customHeight="1">
      <c r="A55" s="399"/>
      <c r="B55" s="1264"/>
      <c r="C55" s="1264"/>
      <c r="D55" s="1266"/>
      <c r="E55" s="1266"/>
      <c r="F55" s="1266"/>
      <c r="G55" s="1267"/>
      <c r="H55" s="1265"/>
      <c r="I55" s="1266"/>
      <c r="J55" s="1266"/>
      <c r="K55" s="1266"/>
      <c r="L55" s="1267"/>
    </row>
    <row r="56" spans="1:12" ht="42" customHeight="1">
      <c r="A56" s="399"/>
      <c r="B56" s="1264"/>
      <c r="C56" s="1264"/>
      <c r="D56" s="1266"/>
      <c r="E56" s="1266"/>
      <c r="F56" s="1266"/>
      <c r="G56" s="1267"/>
      <c r="H56" s="1265"/>
      <c r="I56" s="1266"/>
      <c r="J56" s="1266"/>
      <c r="K56" s="1266"/>
      <c r="L56" s="1267"/>
    </row>
    <row r="57" spans="1:12" ht="42" customHeight="1">
      <c r="A57" s="399"/>
      <c r="B57" s="1264"/>
      <c r="C57" s="1264"/>
      <c r="D57" s="1266"/>
      <c r="E57" s="1266"/>
      <c r="F57" s="1266"/>
      <c r="G57" s="1267"/>
      <c r="H57" s="1265"/>
      <c r="I57" s="1266"/>
      <c r="J57" s="1266"/>
      <c r="K57" s="1266"/>
      <c r="L57" s="1267"/>
    </row>
    <row r="58" spans="1:12" ht="42" customHeight="1">
      <c r="A58" s="399"/>
      <c r="B58" s="1264"/>
      <c r="C58" s="1264"/>
      <c r="D58" s="1266"/>
      <c r="E58" s="1266"/>
      <c r="F58" s="1266"/>
      <c r="G58" s="1267"/>
      <c r="H58" s="1265"/>
      <c r="I58" s="1266"/>
      <c r="J58" s="1266"/>
      <c r="K58" s="1266"/>
      <c r="L58" s="1267"/>
    </row>
    <row r="59" spans="1:12" ht="42" customHeight="1">
      <c r="A59" s="228"/>
      <c r="B59" s="1264"/>
      <c r="C59" s="1264"/>
      <c r="D59" s="1266"/>
      <c r="E59" s="1266"/>
      <c r="F59" s="1266"/>
      <c r="G59" s="1267"/>
      <c r="H59" s="1265"/>
      <c r="I59" s="1266"/>
      <c r="J59" s="1266"/>
      <c r="K59" s="1266"/>
      <c r="L59" s="1267"/>
    </row>
    <row r="60" spans="1:12" ht="42" customHeight="1">
      <c r="A60" s="228"/>
      <c r="B60" s="398"/>
      <c r="C60" s="398"/>
      <c r="D60" s="398"/>
      <c r="E60" s="398"/>
      <c r="F60" s="398"/>
      <c r="G60" s="398"/>
      <c r="H60" s="398"/>
      <c r="I60" s="398"/>
      <c r="J60" s="398"/>
      <c r="K60" s="398"/>
      <c r="L60" s="398"/>
    </row>
    <row r="61" spans="1:12" ht="40.5" customHeight="1">
      <c r="A61" s="228">
        <v>4</v>
      </c>
      <c r="B61" s="234" t="s">
        <v>111</v>
      </c>
      <c r="D61" s="146"/>
      <c r="E61" s="146"/>
      <c r="F61" s="146"/>
    </row>
    <row r="62" spans="1:12" ht="31.5" customHeight="1">
      <c r="A62" s="198">
        <v>4.0999999999999996</v>
      </c>
      <c r="B62" s="84" t="s">
        <v>112</v>
      </c>
      <c r="C62" s="84"/>
      <c r="D62" s="84"/>
      <c r="E62" s="84"/>
      <c r="F62" s="146"/>
    </row>
    <row r="63" spans="1:12" ht="60.75" customHeight="1">
      <c r="A63" s="206"/>
      <c r="B63" s="1062" t="s">
        <v>198</v>
      </c>
      <c r="C63" s="1062"/>
      <c r="D63" s="1062"/>
      <c r="E63" s="1062"/>
      <c r="F63" s="1062"/>
      <c r="G63" s="1062"/>
      <c r="H63" s="1062"/>
      <c r="I63" s="1062"/>
      <c r="J63" s="1062"/>
      <c r="K63" s="1062"/>
      <c r="L63" s="1062"/>
    </row>
    <row r="64" spans="1:12" s="137" customFormat="1" ht="13.5" customHeight="1">
      <c r="A64" s="149"/>
      <c r="B64" s="1022" t="s">
        <v>113</v>
      </c>
      <c r="C64" s="1026"/>
      <c r="D64" s="1023"/>
      <c r="E64" s="1022" t="s">
        <v>246</v>
      </c>
      <c r="F64" s="1026"/>
      <c r="G64" s="1026"/>
      <c r="H64" s="1023"/>
      <c r="I64" s="1022" t="s">
        <v>247</v>
      </c>
      <c r="J64" s="1026"/>
      <c r="K64" s="1026"/>
      <c r="L64" s="1023"/>
    </row>
    <row r="65" spans="1:12" s="137" customFormat="1" ht="13.5" customHeight="1">
      <c r="A65" s="149"/>
      <c r="B65" s="1024"/>
      <c r="C65" s="1027"/>
      <c r="D65" s="1025"/>
      <c r="E65" s="1024"/>
      <c r="F65" s="1027"/>
      <c r="G65" s="1027"/>
      <c r="H65" s="1025"/>
      <c r="I65" s="1024"/>
      <c r="J65" s="1027"/>
      <c r="K65" s="1027"/>
      <c r="L65" s="1025"/>
    </row>
    <row r="66" spans="1:12" ht="24.9" customHeight="1">
      <c r="A66" s="206"/>
      <c r="B66" s="1136"/>
      <c r="C66" s="1136"/>
      <c r="D66" s="1136"/>
      <c r="E66" s="1265"/>
      <c r="F66" s="1266"/>
      <c r="G66" s="1266"/>
      <c r="H66" s="1267"/>
      <c r="I66" s="1265"/>
      <c r="J66" s="1266"/>
      <c r="K66" s="1266"/>
      <c r="L66" s="1267"/>
    </row>
    <row r="67" spans="1:12" ht="24.9" customHeight="1">
      <c r="A67" s="206"/>
      <c r="B67" s="1136"/>
      <c r="C67" s="1136"/>
      <c r="D67" s="1136"/>
      <c r="E67" s="1265"/>
      <c r="F67" s="1266"/>
      <c r="G67" s="1266"/>
      <c r="H67" s="1267"/>
      <c r="I67" s="1265"/>
      <c r="J67" s="1266"/>
      <c r="K67" s="1266"/>
      <c r="L67" s="1267"/>
    </row>
    <row r="68" spans="1:12" ht="24.9" customHeight="1">
      <c r="A68" s="206"/>
      <c r="B68" s="1136"/>
      <c r="C68" s="1136"/>
      <c r="D68" s="1136"/>
      <c r="E68" s="1265"/>
      <c r="F68" s="1266"/>
      <c r="G68" s="1266"/>
      <c r="H68" s="1267"/>
      <c r="I68" s="1265"/>
      <c r="J68" s="1266"/>
      <c r="K68" s="1266"/>
      <c r="L68" s="1267"/>
    </row>
    <row r="69" spans="1:12" ht="24.9" customHeight="1">
      <c r="A69" s="206"/>
      <c r="B69" s="206"/>
      <c r="C69" s="206"/>
      <c r="D69" s="206"/>
      <c r="E69" s="206"/>
      <c r="F69" s="206"/>
      <c r="G69" s="206"/>
      <c r="H69" s="206"/>
      <c r="I69" s="206"/>
      <c r="J69" s="206"/>
      <c r="K69" s="206"/>
      <c r="L69" s="206"/>
    </row>
    <row r="70" spans="1:12" s="81" customFormat="1" ht="37.5" customHeight="1">
      <c r="A70" s="90">
        <v>4.2</v>
      </c>
      <c r="B70" s="90" t="s">
        <v>114</v>
      </c>
      <c r="C70" s="137"/>
      <c r="D70" s="137"/>
      <c r="E70" s="137"/>
      <c r="F70" s="137"/>
    </row>
    <row r="71" spans="1:12" s="81" customFormat="1" ht="20.100000000000001" customHeight="1">
      <c r="A71" s="90"/>
      <c r="B71" s="90"/>
      <c r="C71" s="137"/>
      <c r="D71" s="137"/>
      <c r="E71" s="137"/>
      <c r="F71" s="137"/>
      <c r="K71" s="227" t="s">
        <v>505</v>
      </c>
      <c r="L71" s="235" t="s">
        <v>469</v>
      </c>
    </row>
    <row r="72" spans="1:12" s="81" customFormat="1" ht="20.100000000000001" customHeight="1">
      <c r="A72" s="90"/>
      <c r="B72" s="236" t="s">
        <v>503</v>
      </c>
      <c r="C72" s="1259" t="s">
        <v>504</v>
      </c>
      <c r="D72" s="1259"/>
      <c r="E72" s="1259"/>
      <c r="F72" s="1259"/>
      <c r="G72" s="1259"/>
      <c r="H72" s="1074" t="s">
        <v>115</v>
      </c>
      <c r="I72" s="1122"/>
      <c r="J72" s="1122"/>
      <c r="K72" s="1122"/>
      <c r="L72" s="1075"/>
    </row>
    <row r="73" spans="1:12" s="104" customFormat="1" ht="33" customHeight="1">
      <c r="B73" s="123"/>
      <c r="C73" s="143"/>
      <c r="D73" s="143"/>
      <c r="E73" s="143"/>
      <c r="F73" s="143"/>
      <c r="G73" s="143"/>
      <c r="H73" s="143"/>
      <c r="I73" s="143"/>
      <c r="J73" s="143"/>
      <c r="K73" s="143"/>
      <c r="L73" s="143"/>
    </row>
    <row r="74" spans="1:12" s="81" customFormat="1" ht="33" customHeight="1">
      <c r="A74" s="90"/>
      <c r="B74" s="123" t="s">
        <v>506</v>
      </c>
      <c r="C74" s="237"/>
      <c r="D74" s="237"/>
      <c r="E74" s="237"/>
      <c r="F74" s="237"/>
      <c r="G74" s="237"/>
      <c r="H74" s="237"/>
      <c r="I74" s="237"/>
      <c r="J74" s="237"/>
      <c r="K74" s="237"/>
      <c r="L74" s="237"/>
    </row>
    <row r="75" spans="1:12" s="81" customFormat="1" ht="33" customHeight="1">
      <c r="A75" s="90"/>
      <c r="B75" s="123" t="s">
        <v>507</v>
      </c>
      <c r="C75" s="237"/>
      <c r="D75" s="237"/>
      <c r="E75" s="237"/>
      <c r="F75" s="237"/>
      <c r="G75" s="237"/>
      <c r="H75" s="237"/>
      <c r="I75" s="237"/>
      <c r="J75" s="237"/>
      <c r="K75" s="237"/>
      <c r="L75" s="237"/>
    </row>
    <row r="76" spans="1:12" s="81" customFormat="1" ht="33" customHeight="1">
      <c r="A76" s="90"/>
      <c r="B76" s="123" t="s">
        <v>508</v>
      </c>
      <c r="C76" s="237"/>
      <c r="D76" s="237"/>
      <c r="E76" s="237"/>
      <c r="F76" s="237"/>
      <c r="G76" s="237"/>
      <c r="H76" s="237"/>
      <c r="I76" s="237"/>
      <c r="J76" s="237"/>
      <c r="K76" s="237"/>
      <c r="L76" s="237"/>
    </row>
    <row r="77" spans="1:12" s="81" customFormat="1" ht="33" customHeight="1">
      <c r="A77" s="90"/>
      <c r="B77" s="123" t="s">
        <v>509</v>
      </c>
      <c r="C77" s="237"/>
      <c r="D77" s="237"/>
      <c r="E77" s="237"/>
      <c r="F77" s="237"/>
      <c r="G77" s="237"/>
      <c r="H77" s="237"/>
      <c r="I77" s="237"/>
      <c r="J77" s="237"/>
      <c r="K77" s="237"/>
      <c r="L77" s="237"/>
    </row>
    <row r="78" spans="1:12" s="81" customFormat="1" ht="33" customHeight="1">
      <c r="A78" s="90"/>
      <c r="B78" s="123" t="s">
        <v>510</v>
      </c>
      <c r="C78" s="237"/>
      <c r="D78" s="237"/>
      <c r="E78" s="237"/>
      <c r="F78" s="237"/>
      <c r="G78" s="237"/>
      <c r="H78" s="237"/>
      <c r="I78" s="237"/>
      <c r="J78" s="237"/>
      <c r="K78" s="237"/>
      <c r="L78" s="237"/>
    </row>
    <row r="79" spans="1:12" s="81" customFormat="1" ht="33" customHeight="1">
      <c r="A79" s="90"/>
      <c r="B79" s="123" t="s">
        <v>511</v>
      </c>
      <c r="C79" s="237"/>
      <c r="D79" s="237"/>
      <c r="E79" s="237"/>
      <c r="F79" s="237"/>
      <c r="G79" s="237"/>
      <c r="H79" s="237"/>
      <c r="I79" s="237"/>
      <c r="J79" s="237"/>
      <c r="K79" s="237"/>
      <c r="L79" s="237"/>
    </row>
    <row r="80" spans="1:12" ht="20.100000000000001" customHeight="1">
      <c r="A80" s="156"/>
      <c r="B80" s="156"/>
      <c r="C80" s="139"/>
      <c r="D80" s="139"/>
      <c r="E80" s="139"/>
      <c r="F80" s="139"/>
    </row>
    <row r="81" spans="1:12" ht="20.100000000000001" customHeight="1">
      <c r="A81" s="156">
        <v>4.3</v>
      </c>
      <c r="B81" s="383" t="s">
        <v>712</v>
      </c>
      <c r="C81" s="139"/>
      <c r="D81" s="139"/>
      <c r="E81" s="139"/>
      <c r="F81" s="139"/>
      <c r="G81" s="1272"/>
      <c r="H81" s="1273"/>
      <c r="I81" s="1274"/>
    </row>
    <row r="82" spans="1:12" ht="24" customHeight="1">
      <c r="A82" s="156"/>
      <c r="B82" s="156"/>
      <c r="C82" s="139"/>
      <c r="D82" s="139"/>
      <c r="E82" s="139"/>
      <c r="F82" s="84"/>
      <c r="G82" s="141"/>
    </row>
    <row r="83" spans="1:12" ht="24" customHeight="1">
      <c r="A83" s="91" t="s">
        <v>485</v>
      </c>
      <c r="B83" s="1006">
        <f>'Name of Bidder'!C35</f>
        <v>0</v>
      </c>
      <c r="C83" s="1006"/>
      <c r="D83" s="1006"/>
      <c r="E83" s="84"/>
      <c r="G83" s="141" t="s">
        <v>483</v>
      </c>
      <c r="H83" s="101">
        <f>'Name of Bidder'!C32</f>
        <v>0</v>
      </c>
      <c r="L83" s="101"/>
    </row>
    <row r="84" spans="1:12" ht="24" customHeight="1">
      <c r="A84" s="91" t="s">
        <v>486</v>
      </c>
      <c r="B84" s="767">
        <f>'Name of Bidder'!C36</f>
        <v>0</v>
      </c>
      <c r="C84" s="767"/>
      <c r="D84" s="767"/>
      <c r="E84" s="84"/>
      <c r="G84" s="141" t="s">
        <v>484</v>
      </c>
      <c r="H84" s="101">
        <f>'Name of Bidder'!C33</f>
        <v>0</v>
      </c>
    </row>
    <row r="85" spans="1:12" ht="24" customHeight="1">
      <c r="A85" s="84"/>
      <c r="B85" s="84"/>
      <c r="C85" s="84"/>
      <c r="D85" s="84"/>
      <c r="E85" s="84"/>
      <c r="F85" s="84"/>
      <c r="G85" s="141"/>
      <c r="H85" s="84"/>
    </row>
  </sheetData>
  <sheetProtection password="CC6F" sheet="1" formatColumns="0" formatRows="0" selectLockedCells="1"/>
  <customSheetViews>
    <customSheetView guid="{70FB5D55-1DD3-4C31-AE80-FEFCEF8A40E9}"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1"/>
      <headerFooter alignWithMargins="0">
        <oddFooter>&amp;R&amp;"Book Antiqua,Bold"&amp;8 Page &amp;P of &amp;N</oddFooter>
      </headerFooter>
    </customSheetView>
    <customSheetView guid="{6C1F68FF-383D-48BB-B0E5-5F71EA481BD7}"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2"/>
      <headerFooter alignWithMargins="0">
        <oddFooter>&amp;R&amp;"Book Antiqua,Bold"&amp;8 Page &amp;P of &amp;N</oddFooter>
      </headerFooter>
    </customSheetView>
    <customSheetView guid="{24767711-6F0F-4960-B6A0-5D16317C52CA}"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E8F77A2D-E40A-4668-A8F2-3CE31C4AC520}"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7"/>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18"/>
      <headerFooter alignWithMargins="0">
        <oddFooter>&amp;R&amp;"Book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1"/>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23"/>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24"/>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F34FCE55-6D7A-4595-AE80-79F81F8010EA}" scale="85" showPageBreaks="1" showGridLines="0" zeroValues="0" printArea="1" hiddenColumns="1" view="pageBreakPreview">
      <selection activeCell="B66" sqref="B66:D66"/>
      <rowBreaks count="3" manualBreakCount="3">
        <brk id="31" max="11" man="1"/>
        <brk id="57"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9E668EC9-7875-454E-BDE6-15A2D20AC8D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8"/>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39"/>
      <headerFooter alignWithMargins="0">
        <oddFooter>&amp;R&amp;"Book Antiqua,Bold"&amp;8 Page &amp;P of &amp;N</oddFooter>
      </headerFooter>
    </customSheetView>
    <customSheetView guid="{0FC51CD5-DCF7-4595-9A9F-DDC9120F829F}"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40"/>
      <headerFooter alignWithMargins="0">
        <oddFooter>&amp;R&amp;"Book Antiqua,Bold"&amp;8 Page &amp;P of &amp;N</oddFooter>
      </headerFooter>
    </customSheetView>
  </customSheetViews>
  <mergeCells count="110">
    <mergeCell ref="D54:G54"/>
    <mergeCell ref="D55:G55"/>
    <mergeCell ref="D56:G56"/>
    <mergeCell ref="D57:G57"/>
    <mergeCell ref="D58:G58"/>
    <mergeCell ref="D59:G59"/>
    <mergeCell ref="G81:I81"/>
    <mergeCell ref="C50:F50"/>
    <mergeCell ref="K50:L50"/>
    <mergeCell ref="I50:J50"/>
    <mergeCell ref="G50:H50"/>
    <mergeCell ref="E68:H68"/>
    <mergeCell ref="E66:H66"/>
    <mergeCell ref="B66:D66"/>
    <mergeCell ref="I67:L67"/>
    <mergeCell ref="I68:L68"/>
    <mergeCell ref="B52:L52"/>
    <mergeCell ref="B53:L53"/>
    <mergeCell ref="B54:C54"/>
    <mergeCell ref="B55:C55"/>
    <mergeCell ref="B56:C56"/>
    <mergeCell ref="B57:C57"/>
    <mergeCell ref="H54:L54"/>
    <mergeCell ref="H55:L55"/>
    <mergeCell ref="H56:L56"/>
    <mergeCell ref="H57:L57"/>
    <mergeCell ref="H58:L58"/>
    <mergeCell ref="H59:L59"/>
    <mergeCell ref="B58:C58"/>
    <mergeCell ref="B59:C59"/>
    <mergeCell ref="G41:H41"/>
    <mergeCell ref="I39:L39"/>
    <mergeCell ref="K46:L46"/>
    <mergeCell ref="G40:H40"/>
    <mergeCell ref="I45:J45"/>
    <mergeCell ref="B44:L44"/>
    <mergeCell ref="B43:L43"/>
    <mergeCell ref="G45:H45"/>
    <mergeCell ref="I41:L41"/>
    <mergeCell ref="C45:F45"/>
    <mergeCell ref="K45:L45"/>
    <mergeCell ref="C41:F41"/>
    <mergeCell ref="C49:F49"/>
    <mergeCell ref="G49:H49"/>
    <mergeCell ref="I48:J48"/>
    <mergeCell ref="K47:L47"/>
    <mergeCell ref="K48:L48"/>
    <mergeCell ref="I47:J47"/>
    <mergeCell ref="B84:D84"/>
    <mergeCell ref="H72:L72"/>
    <mergeCell ref="B63:L63"/>
    <mergeCell ref="B83:D83"/>
    <mergeCell ref="B68:D68"/>
    <mergeCell ref="B64:D65"/>
    <mergeCell ref="E64:H65"/>
    <mergeCell ref="I64:L65"/>
    <mergeCell ref="C72:G72"/>
    <mergeCell ref="E67:H67"/>
    <mergeCell ref="I66:L66"/>
    <mergeCell ref="B67:D67"/>
    <mergeCell ref="K49:L49"/>
    <mergeCell ref="I49:J49"/>
    <mergeCell ref="C46:F46"/>
    <mergeCell ref="G46:H46"/>
    <mergeCell ref="I46:J46"/>
    <mergeCell ref="C47:F47"/>
    <mergeCell ref="G47:H47"/>
    <mergeCell ref="C48:F48"/>
    <mergeCell ref="G48:H48"/>
    <mergeCell ref="D29:L29"/>
    <mergeCell ref="B29:C29"/>
    <mergeCell ref="D30:L30"/>
    <mergeCell ref="H21:L21"/>
    <mergeCell ref="H24:L24"/>
    <mergeCell ref="H23:L23"/>
    <mergeCell ref="B33:C33"/>
    <mergeCell ref="D32:L32"/>
    <mergeCell ref="B38:L38"/>
    <mergeCell ref="D34:L34"/>
    <mergeCell ref="D35:L35"/>
    <mergeCell ref="I40:L40"/>
    <mergeCell ref="C40:F40"/>
    <mergeCell ref="G39:H39"/>
    <mergeCell ref="D31:L31"/>
    <mergeCell ref="D36:L36"/>
    <mergeCell ref="C39:F39"/>
    <mergeCell ref="B35:C35"/>
    <mergeCell ref="B36:C36"/>
    <mergeCell ref="D33:L33"/>
    <mergeCell ref="B34:C34"/>
    <mergeCell ref="A3:L3"/>
    <mergeCell ref="B9:F9"/>
    <mergeCell ref="A16:L16"/>
    <mergeCell ref="B10:F10"/>
    <mergeCell ref="B11:F11"/>
    <mergeCell ref="B18:L18"/>
    <mergeCell ref="B12:F12"/>
    <mergeCell ref="D28:L28"/>
    <mergeCell ref="B28:C28"/>
    <mergeCell ref="B26:L26"/>
    <mergeCell ref="B24:G24"/>
    <mergeCell ref="B23:G23"/>
    <mergeCell ref="B19:L19"/>
    <mergeCell ref="A8:F8"/>
    <mergeCell ref="A5:L5"/>
    <mergeCell ref="B20:G20"/>
    <mergeCell ref="H20:L20"/>
    <mergeCell ref="H22:L22"/>
    <mergeCell ref="B21:G21"/>
    <mergeCell ref="B22:G22"/>
  </mergeCells>
  <phoneticPr fontId="3" type="noConversion"/>
  <conditionalFormatting sqref="A86:L86">
    <cfRule type="expression" dxfId="10" priority="1" stopIfTrue="1">
      <formula>$Z$2&lt;1</formula>
    </cfRule>
  </conditionalFormatting>
  <dataValidations count="1">
    <dataValidation type="list" allowBlank="1" showInputMessage="1" showErrorMessage="1" error="Enter Yes or No from drop down menu." sqref="H23:L24" xr:uid="{00000000-0002-0000-1200-000000000000}">
      <formula1>"Yes, No"</formula1>
    </dataValidation>
  </dataValidations>
  <pageMargins left="0.42" right="0.34" top="0.57999999999999996" bottom="0.6" header="0.34" footer="0.35"/>
  <pageSetup scale="72" orientation="portrait" r:id="rId41"/>
  <headerFooter alignWithMargins="0">
    <oddFooter>&amp;R&amp;"Book Antiqua,Bold"&amp;8 Page &amp;P of &amp;N</oddFooter>
  </headerFooter>
  <rowBreaks count="2" manualBreakCount="2">
    <brk id="31" max="11" man="1"/>
    <brk id="68" max="11" man="1"/>
  </rowBreaks>
  <drawing r:id="rId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sheetPr>
  <dimension ref="A1:J39"/>
  <sheetViews>
    <sheetView view="pageBreakPreview" topLeftCell="B1" zoomScaleSheetLayoutView="100" workbookViewId="0">
      <selection activeCell="C35" sqref="C35"/>
    </sheetView>
  </sheetViews>
  <sheetFormatPr defaultColWidth="9.109375" defaultRowHeight="15.6"/>
  <cols>
    <col min="1" max="1" width="9.109375" style="30" hidden="1" customWidth="1"/>
    <col min="2" max="2" width="38" style="30" customWidth="1"/>
    <col min="3" max="3" width="46.6640625" style="30" customWidth="1"/>
    <col min="4" max="4" width="9.109375" style="30" customWidth="1"/>
    <col min="5" max="5" width="9.109375" style="30" hidden="1" customWidth="1"/>
    <col min="6" max="6" width="14.44140625" style="30" hidden="1" customWidth="1"/>
    <col min="7" max="7" width="9.109375" style="30" hidden="1" customWidth="1"/>
    <col min="8" max="8" width="10.33203125" style="30" hidden="1" customWidth="1"/>
    <col min="9" max="9" width="9.109375" style="30" hidden="1" customWidth="1"/>
    <col min="10" max="10" width="9.109375" style="30" customWidth="1"/>
    <col min="11" max="16384" width="9.109375" style="30"/>
  </cols>
  <sheetData>
    <row r="1" spans="2:8" ht="157.5" customHeight="1">
      <c r="B1" s="7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C1" s="760"/>
    </row>
    <row r="2" spans="2:8" ht="24" customHeight="1">
      <c r="B2" s="761" t="str">
        <f>Cover!B3</f>
        <v>SPEC. NO.: CC/NT/W-GIS/DOM/A04/24/01196</v>
      </c>
      <c r="C2" s="761"/>
      <c r="F2" s="31" t="s">
        <v>766</v>
      </c>
      <c r="G2" s="32"/>
      <c r="H2" s="32"/>
    </row>
    <row r="3" spans="2:8">
      <c r="B3" s="33"/>
      <c r="C3" s="33"/>
      <c r="F3" s="31" t="s">
        <v>767</v>
      </c>
      <c r="G3" s="32"/>
      <c r="H3" s="32"/>
    </row>
    <row r="4" spans="2:8">
      <c r="B4" s="762" t="s">
        <v>173</v>
      </c>
      <c r="C4" s="762"/>
      <c r="F4" s="31" t="s">
        <v>768</v>
      </c>
      <c r="G4" s="32"/>
      <c r="H4" s="32"/>
    </row>
    <row r="5" spans="2:8" ht="16.2" thickBot="1">
      <c r="B5" s="34"/>
      <c r="C5" s="35"/>
      <c r="F5" s="31" t="s">
        <v>911</v>
      </c>
    </row>
    <row r="6" spans="2:8" ht="33" customHeight="1">
      <c r="B6" s="36" t="s">
        <v>22</v>
      </c>
      <c r="C6" s="37"/>
      <c r="F6" s="31" t="s">
        <v>431</v>
      </c>
    </row>
    <row r="7" spans="2:8" ht="50.25" customHeight="1">
      <c r="B7" s="39"/>
      <c r="C7" s="380" t="str">
        <f>IF(F7=1,"{as per sl. no. 1.1 OR 1.2 OR 1.3 OR 1.4 (as applicable) of Annexure-A (BDS) of Vol-I (Conditions of Contract)}",IF(F7=2," {as per sl. no. 3.0 of Annexure-A (BDS) of Vol-I (Conditions of Contract)}"))</f>
        <v>{as per sl. no. 1.1 OR 1.2 OR 1.3 OR 1.4 (as applicable) of Annexure-A (BDS) of Vol-I (Conditions of Contract)}</v>
      </c>
      <c r="F7" s="38">
        <f>IF(C6=F6,2,1)</f>
        <v>1</v>
      </c>
    </row>
    <row r="8" spans="2:8" ht="15.75" customHeight="1">
      <c r="B8" s="40" t="str">
        <f>IF(C6= "Joint Venture Bid", "Total Nos. of  Partners in the JV [excluding the Lead Partner]", "")</f>
        <v/>
      </c>
      <c r="C8" s="41" t="s">
        <v>174</v>
      </c>
      <c r="F8" s="38"/>
    </row>
    <row r="9" spans="2:8" ht="16.5" customHeight="1">
      <c r="B9" s="42"/>
      <c r="C9" s="43"/>
      <c r="F9" s="38" t="str">
        <f>C8</f>
        <v>2 or more</v>
      </c>
    </row>
    <row r="10" spans="2:8" ht="35.25" customHeight="1">
      <c r="B10" s="42" t="s">
        <v>743</v>
      </c>
      <c r="C10" s="48"/>
    </row>
    <row r="11" spans="2:8" ht="31.2">
      <c r="B11" s="42" t="s">
        <v>744</v>
      </c>
      <c r="C11" s="48"/>
    </row>
    <row r="12" spans="2:8" ht="16.5" customHeight="1">
      <c r="B12" s="42"/>
      <c r="C12" s="43"/>
    </row>
    <row r="13" spans="2:8" ht="21" customHeight="1">
      <c r="B13" s="44" t="str">
        <f>IF(F7=2, "Name of the Lead Partner", "Name of the Bidder")</f>
        <v>Name of the Bidder</v>
      </c>
      <c r="C13" s="45"/>
      <c r="F13" s="46">
        <v>1</v>
      </c>
    </row>
    <row r="14" spans="2:8" ht="23.25" customHeight="1">
      <c r="B14" s="47" t="s">
        <v>23</v>
      </c>
      <c r="C14" s="48"/>
      <c r="F14" s="46" t="s">
        <v>174</v>
      </c>
    </row>
    <row r="15" spans="2:8" ht="19.5" customHeight="1">
      <c r="B15" s="49"/>
      <c r="C15" s="48"/>
    </row>
    <row r="16" spans="2:8" ht="21.75" customHeight="1">
      <c r="B16" s="50"/>
      <c r="C16" s="51"/>
    </row>
    <row r="17" spans="2:8" ht="18.75" customHeight="1">
      <c r="B17" s="52"/>
      <c r="C17" s="53"/>
    </row>
    <row r="18" spans="2:8" ht="21.75" customHeight="1">
      <c r="B18" s="44" t="str">
        <f>IF(AND(F7=2, C8="2 or More"),"Other Partner-1", IF(AND(F7=2, C8=1),"Other Partner", ""))</f>
        <v/>
      </c>
      <c r="C18" s="48"/>
    </row>
    <row r="19" spans="2:8" ht="21.75" customHeight="1">
      <c r="B19" s="47" t="s">
        <v>23</v>
      </c>
      <c r="C19" s="48"/>
    </row>
    <row r="20" spans="2:8" ht="21.75" customHeight="1">
      <c r="B20" s="49"/>
      <c r="C20" s="48"/>
      <c r="F20" s="30" t="s">
        <v>183</v>
      </c>
      <c r="G20" s="30">
        <f>C10</f>
        <v>0</v>
      </c>
      <c r="H20" s="30">
        <f>IF(G20="YES",1,2)</f>
        <v>2</v>
      </c>
    </row>
    <row r="21" spans="2:8" ht="21.75" customHeight="1">
      <c r="B21" s="50"/>
      <c r="C21" s="51"/>
      <c r="F21" s="30" t="s">
        <v>711</v>
      </c>
    </row>
    <row r="22" spans="2:8" ht="20.25" customHeight="1">
      <c r="B22" s="52"/>
      <c r="C22" s="53"/>
    </row>
    <row r="23" spans="2:8" ht="21.75" customHeight="1">
      <c r="B23" s="44" t="str">
        <f>IF(AND(F7=2,C8="2 or More"),"Other Partner-2","")</f>
        <v/>
      </c>
      <c r="C23" s="51"/>
    </row>
    <row r="24" spans="2:8" ht="21.75" customHeight="1">
      <c r="B24" s="47" t="str">
        <f>IF(AND(F7=2, C8="2 or more"), "Address of Registered Office","")</f>
        <v/>
      </c>
      <c r="C24" s="51"/>
    </row>
    <row r="25" spans="2:8" ht="21.75" customHeight="1">
      <c r="B25" s="49"/>
      <c r="C25" s="51"/>
    </row>
    <row r="26" spans="2:8" ht="21.75" customHeight="1">
      <c r="B26" s="50"/>
      <c r="C26" s="51"/>
    </row>
    <row r="27" spans="2:8" ht="20.25" hidden="1" customHeight="1">
      <c r="B27" s="54" t="str">
        <f>IF(AND(C6="JV (Joint Venture)", C8="2 or More"),"Other Partner-2","")</f>
        <v/>
      </c>
      <c r="C27" s="55"/>
    </row>
    <row r="28" spans="2:8" ht="18" hidden="1" customHeight="1">
      <c r="B28" s="56" t="s">
        <v>493</v>
      </c>
      <c r="C28" s="57"/>
    </row>
    <row r="29" spans="2:8" ht="18" hidden="1" customHeight="1">
      <c r="B29" s="58"/>
      <c r="C29" s="57"/>
    </row>
    <row r="30" spans="2:8" ht="21" hidden="1" customHeight="1">
      <c r="B30" s="59"/>
      <c r="C30" s="60"/>
    </row>
    <row r="31" spans="2:8" ht="18.75" customHeight="1">
      <c r="B31" s="50"/>
      <c r="C31" s="61"/>
    </row>
    <row r="32" spans="2:8" ht="21.75" customHeight="1">
      <c r="B32" s="62" t="s">
        <v>62</v>
      </c>
      <c r="C32" s="376"/>
    </row>
    <row r="33" spans="2:10" ht="23.25" customHeight="1">
      <c r="B33" s="62" t="s">
        <v>63</v>
      </c>
      <c r="C33" s="63"/>
    </row>
    <row r="34" spans="2:10" ht="19.5" customHeight="1">
      <c r="B34" s="64"/>
      <c r="C34" s="65"/>
      <c r="D34" s="379" t="s">
        <v>702</v>
      </c>
    </row>
    <row r="35" spans="2:10" ht="21.75" customHeight="1">
      <c r="B35" s="62" t="s">
        <v>462</v>
      </c>
      <c r="C35" s="570"/>
      <c r="D35" s="763"/>
      <c r="E35" s="763"/>
      <c r="F35" s="763"/>
      <c r="G35" s="763"/>
      <c r="H35" s="763"/>
      <c r="I35" s="763"/>
    </row>
    <row r="36" spans="2:10" ht="22.5" customHeight="1" thickBot="1">
      <c r="B36" s="66" t="s">
        <v>463</v>
      </c>
      <c r="C36" s="67"/>
    </row>
    <row r="37" spans="2:10">
      <c r="J37" s="378"/>
    </row>
    <row r="39" spans="2:10">
      <c r="B39" s="377"/>
    </row>
  </sheetData>
  <sheetProtection password="CC6F" sheet="1" formatColumns="0" formatRows="0" selectLockedCells="1"/>
  <customSheetViews>
    <customSheetView guid="{70FB5D55-1DD3-4C31-AE80-FEFCEF8A40E9}" showPageBreaks="1" printArea="1" hiddenRows="1" hiddenColumns="1" view="pageBreakPreview" topLeftCell="B4">
      <selection activeCell="C16" sqref="C16"/>
      <pageMargins left="0.86" right="0.32" top="0.71" bottom="0.31" header="0.54" footer="0.19"/>
      <pageSetup scale="96" orientation="portrait" r:id="rId1"/>
      <headerFooter alignWithMargins="0"/>
    </customSheetView>
    <customSheetView guid="{6C1F68FF-383D-48BB-B0E5-5F71EA481BD7}" showPageBreaks="1" printArea="1" hiddenRows="1" hiddenColumns="1" view="pageBreakPreview" topLeftCell="B1">
      <selection activeCell="C6" sqref="C6"/>
      <pageMargins left="0.86" right="0.32" top="0.71" bottom="0.31" header="0.54" footer="0.19"/>
      <pageSetup scale="96" orientation="portrait" r:id="rId2"/>
      <headerFooter alignWithMargins="0"/>
    </customSheetView>
    <customSheetView guid="{24767711-6F0F-4960-B6A0-5D16317C52CA}" showPageBreaks="1" printArea="1" hiddenRows="1" hiddenColumns="1" view="pageBreakPreview" topLeftCell="B1">
      <selection activeCell="C11" sqref="C11"/>
      <pageMargins left="0.86" right="0.32" top="0.71" bottom="0.31" header="0.54" footer="0.19"/>
      <pageSetup scale="96" orientation="portrait" r:id="rId3"/>
      <headerFooter alignWithMargins="0"/>
    </customSheetView>
    <customSheetView guid="{265106DA-0305-46BE-8A98-0935A189448A}"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5"/>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6"/>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8"/>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10"/>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11"/>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12"/>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13"/>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14"/>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5"/>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6"/>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7"/>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8"/>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9"/>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20"/>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21"/>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22"/>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23"/>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24"/>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25"/>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27"/>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28"/>
      <headerFooter alignWithMargins="0"/>
    </customSheetView>
    <customSheetView guid="{F34FCE55-6D7A-4595-AE80-79F81F8010EA}" scale="115" showPageBreaks="1" printArea="1" hiddenRows="1" hiddenColumns="1" view="pageBreakPreview" topLeftCell="B1">
      <selection activeCell="C13" sqref="C13"/>
      <pageMargins left="0.86" right="0.32" top="0.71" bottom="0.31" header="0.54" footer="0.19"/>
      <pageSetup scale="96" orientation="portrait" r:id="rId29"/>
      <headerFooter alignWithMargins="0"/>
    </customSheetView>
    <customSheetView guid="{26C9F440-2701-423F-9FDB-7DFF079DC7F8}" scale="115" showPageBreaks="1" printArea="1" hiddenRows="1" hiddenColumns="1" view="pageBreakPreview" topLeftCell="B1">
      <selection activeCell="C10" sqref="C10"/>
      <pageMargins left="0.86" right="0.32" top="0.71" bottom="0.31" header="0.54" footer="0.19"/>
      <pageSetup scale="96" orientation="portrait" r:id="rId30"/>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9E668EC9-7875-454E-BDE6-15A2D20AC8D2}" scale="115" showPageBreaks="1" printArea="1" hiddenRows="1" hiddenColumns="1" view="pageBreakPreview" topLeftCell="B1">
      <selection activeCell="C6" sqref="C6"/>
      <pageMargins left="0.86" right="0.32" top="0.71" bottom="0.31" header="0.54" footer="0.19"/>
      <pageSetup scale="96" orientation="portrait" r:id="rId32"/>
      <headerFooter alignWithMargins="0"/>
    </customSheetView>
    <customSheetView guid="{72E27F64-009C-4321-B742-209DBE340E6D}" showPageBreaks="1" printArea="1" hiddenRows="1" hiddenColumns="1" view="pageBreakPreview" topLeftCell="B1">
      <selection activeCell="C6" sqref="C6"/>
      <pageMargins left="0.86" right="0.32" top="0.71" bottom="0.31" header="0.54" footer="0.19"/>
      <pageSetup scale="96" orientation="portrait" r:id="rId33"/>
      <headerFooter alignWithMargins="0"/>
    </customSheetView>
    <customSheetView guid="{0FC51CD5-DCF7-4595-9A9F-DDC9120F829F}" showPageBreaks="1" printArea="1" hiddenRows="1" hiddenColumns="1" view="pageBreakPreview" topLeftCell="B1">
      <selection activeCell="C6" sqref="C6"/>
      <pageMargins left="0.86" right="0.32" top="0.71" bottom="0.31" header="0.54" footer="0.19"/>
      <pageSetup scale="96" orientation="portrait" r:id="rId34"/>
      <headerFooter alignWithMargins="0"/>
    </customSheetView>
  </customSheetViews>
  <mergeCells count="4">
    <mergeCell ref="B1:C1"/>
    <mergeCell ref="B2:C2"/>
    <mergeCell ref="B4:C4"/>
    <mergeCell ref="D35:I35"/>
  </mergeCells>
  <phoneticPr fontId="20" type="noConversion"/>
  <conditionalFormatting sqref="B27:B31">
    <cfRule type="expression" dxfId="77" priority="15" stopIfTrue="1">
      <formula>$C$6="765kV Reactor Manufacturer {as per sl. no. 1.1 of Annexure-A (BDS) of Vol-I (Conditions of Contract)}"</formula>
    </cfRule>
    <cfRule type="expression" dxfId="76" priority="16" stopIfTrue="1">
      <formula>$C$6="Indian 765kV Reactor Manufacturer {as per sl. no. 1.2 of Annexure-A (BDS) of Vol-I (Conditions of Contract)}"</formula>
    </cfRule>
  </conditionalFormatting>
  <conditionalFormatting sqref="B23:C26">
    <cfRule type="expression" dxfId="75" priority="25" stopIfTrue="1">
      <formula>$F$7&lt;2</formula>
    </cfRule>
    <cfRule type="expression" dxfId="74" priority="26" stopIfTrue="1">
      <formula>$F$9=1</formula>
    </cfRule>
  </conditionalFormatting>
  <conditionalFormatting sqref="C8">
    <cfRule type="expression" dxfId="73" priority="12" stopIfTrue="1">
      <formula>$B$8="Total Nos. of  Partners in the JV [excluding the Lead Partner]"</formula>
    </cfRule>
  </conditionalFormatting>
  <conditionalFormatting sqref="C9 C12">
    <cfRule type="expression" dxfId="72" priority="1" stopIfTrue="1">
      <formula>$Z$8=0</formula>
    </cfRule>
  </conditionalFormatting>
  <conditionalFormatting sqref="C27:C30">
    <cfRule type="expression" dxfId="71" priority="6" stopIfTrue="1">
      <formula>$C$6="Joint Venture Bid {as per sl. no. 3.0 of Annexure-A (BDS) of Vol-I (Conditions of Contract)}"</formula>
    </cfRule>
  </conditionalFormatting>
  <dataValidations count="4">
    <dataValidation type="date" allowBlank="1" showInputMessage="1" showErrorMessage="1" error="Enter date in dd-mmm-yy format. Example 01-oct-10" sqref="C35" xr:uid="{00000000-0002-0000-0100-000000000000}">
      <formula1>AA30</formula1>
      <formula2>AA32</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$F$2:$F$6</formula1>
    </dataValidation>
  </dataValidations>
  <pageMargins left="0.86" right="0.32" top="0.71" bottom="0.31" header="0.54" footer="0.19"/>
  <pageSetup scale="96" orientation="portrait" r:id="rId35"/>
  <headerFooter alignWithMargins="0"/>
  <drawing r:id="rId36"/>
  <legacyDrawing r:id="rId37"/>
  <controls>
    <mc:AlternateContent xmlns:mc="http://schemas.openxmlformats.org/markup-compatibility/2006">
      <mc:Choice Requires="x14">
        <control shapeId="65189" r:id="rId38" name="DTPicker21">
          <controlPr defaultSize="0" autoLine="0" autoPict="0" linkedCell="C35" r:id="rId39">
            <anchor moveWithCells="1">
              <from>
                <xdr:col>26</xdr:col>
                <xdr:colOff>449580</xdr:colOff>
                <xdr:row>32</xdr:row>
                <xdr:rowOff>30480</xdr:rowOff>
              </from>
              <to>
                <xdr:col>28</xdr:col>
                <xdr:colOff>266700</xdr:colOff>
                <xdr:row>32</xdr:row>
                <xdr:rowOff>251460</xdr:rowOff>
              </to>
            </anchor>
          </controlPr>
        </control>
      </mc:Choice>
      <mc:Fallback>
        <control shapeId="65189" r:id="rId38"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X25"/>
  <sheetViews>
    <sheetView showGridLines="0" showZeros="0" view="pageBreakPreview" zoomScale="85" zoomScaleSheetLayoutView="85" workbookViewId="0">
      <selection activeCell="A16" sqref="A16"/>
    </sheetView>
  </sheetViews>
  <sheetFormatPr defaultColWidth="9.109375" defaultRowHeight="15.6"/>
  <cols>
    <col min="1" max="1" width="22.33203125" style="81" customWidth="1"/>
    <col min="2" max="2" width="9.33203125" style="81" customWidth="1"/>
    <col min="3" max="3" width="8.5546875" style="81" customWidth="1"/>
    <col min="4" max="4" width="12.109375" style="81" customWidth="1"/>
    <col min="5" max="5" width="11.88671875" style="81" customWidth="1"/>
    <col min="6" max="6" width="6.109375" style="81" customWidth="1"/>
    <col min="7" max="7" width="12" style="81" customWidth="1"/>
    <col min="8" max="8" width="8.88671875" style="81" customWidth="1"/>
    <col min="9" max="9" width="7.44140625" style="84" customWidth="1"/>
    <col min="10" max="10" width="7.5546875" style="84" customWidth="1"/>
    <col min="11" max="16384" width="9.109375" style="84"/>
  </cols>
  <sheetData>
    <row r="1" spans="1:24" ht="22.5" customHeight="1">
      <c r="A1" s="367" t="str">
        <f>Cover!B3</f>
        <v>SPEC. NO.: CC/NT/W-GIS/DOM/A04/24/01196</v>
      </c>
      <c r="B1" s="368"/>
      <c r="C1" s="368"/>
      <c r="D1" s="368"/>
      <c r="E1" s="368"/>
      <c r="F1" s="368"/>
      <c r="G1" s="368"/>
      <c r="H1" s="368"/>
      <c r="I1" s="368"/>
      <c r="J1" s="369" t="s">
        <v>476</v>
      </c>
    </row>
    <row r="2" spans="1:24" ht="16.8">
      <c r="A2" s="207"/>
      <c r="B2" s="207"/>
      <c r="C2" s="207"/>
      <c r="D2" s="207"/>
      <c r="E2" s="207"/>
      <c r="F2" s="207"/>
      <c r="G2" s="207"/>
      <c r="H2" s="207"/>
      <c r="I2" s="238"/>
      <c r="J2" s="238"/>
      <c r="X2" s="83" t="e">
        <f>#REF!</f>
        <v>#REF!</v>
      </c>
    </row>
    <row r="3" spans="1:24" ht="137.4" customHeight="1">
      <c r="A3" s="10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0"/>
      <c r="C3" s="1060"/>
      <c r="D3" s="1060"/>
      <c r="E3" s="1060"/>
      <c r="F3" s="1060"/>
      <c r="G3" s="1060"/>
      <c r="H3" s="1060"/>
      <c r="I3" s="1060"/>
      <c r="J3" s="1060"/>
    </row>
    <row r="4" spans="1:24" ht="21.75" customHeight="1">
      <c r="A4" s="766" t="s">
        <v>250</v>
      </c>
      <c r="B4" s="766"/>
      <c r="C4" s="766"/>
      <c r="D4" s="766"/>
      <c r="E4" s="766"/>
      <c r="F4" s="766"/>
      <c r="G4" s="766"/>
      <c r="H4" s="766"/>
      <c r="I4" s="766"/>
      <c r="J4" s="766"/>
    </row>
    <row r="5" spans="1:24" ht="15.9" customHeight="1">
      <c r="A5" s="90"/>
      <c r="H5" s="88"/>
      <c r="I5" s="89"/>
    </row>
    <row r="6" spans="1:24" ht="20.100000000000001" customHeight="1">
      <c r="A6" s="91" t="str">
        <f>'Attach 3(JV)'!A7:D7</f>
        <v>Bidder’s Name and Address :</v>
      </c>
      <c r="B6" s="101"/>
      <c r="F6" s="92" t="str">
        <f>'Attach 3(JV)'!E7</f>
        <v>To:</v>
      </c>
      <c r="I6" s="89"/>
    </row>
    <row r="7" spans="1:24" ht="18" customHeight="1">
      <c r="A7" s="764">
        <f>'Attach 3(JV)'!A8:D8</f>
        <v>0</v>
      </c>
      <c r="B7" s="764"/>
      <c r="C7" s="764"/>
      <c r="D7" s="764"/>
      <c r="E7" s="133"/>
      <c r="F7" s="110" t="str">
        <f>'Attach 3(JV)'!E8</f>
        <v>Contract Services</v>
      </c>
      <c r="I7" s="89"/>
    </row>
    <row r="8" spans="1:24">
      <c r="A8" s="89" t="s">
        <v>435</v>
      </c>
      <c r="B8" s="1071">
        <f>'Attach 3(JV)'!B9:D9</f>
        <v>0</v>
      </c>
      <c r="C8" s="1071"/>
      <c r="D8" s="1071"/>
      <c r="E8" s="239"/>
      <c r="F8" s="110" t="str">
        <f>'Attach 3(JV)'!E9</f>
        <v>Power Grid Corporation of India Ltd.,</v>
      </c>
      <c r="I8" s="89"/>
    </row>
    <row r="9" spans="1:24">
      <c r="A9" s="89" t="s">
        <v>437</v>
      </c>
      <c r="B9" s="1063">
        <f>'Attach 3(JV)'!B10:D10</f>
        <v>0</v>
      </c>
      <c r="C9" s="1063"/>
      <c r="D9" s="1063"/>
      <c r="E9" s="239"/>
      <c r="F9" s="110" t="str">
        <f>'Attach 3(JV)'!E10</f>
        <v>"Saudamini", Plot No. 2, Sector 29</v>
      </c>
      <c r="G9" s="84"/>
      <c r="I9" s="89"/>
    </row>
    <row r="10" spans="1:24">
      <c r="A10" s="98"/>
      <c r="B10" s="1063">
        <f>'Attach 3(JV)'!B11:D11</f>
        <v>0</v>
      </c>
      <c r="C10" s="1063"/>
      <c r="D10" s="1063"/>
      <c r="E10" s="239"/>
      <c r="F10" s="110" t="str">
        <f>'Attach 3(JV)'!E11</f>
        <v>Gurgaon (Haryana) - 122001</v>
      </c>
      <c r="G10" s="84"/>
      <c r="I10" s="89"/>
    </row>
    <row r="11" spans="1:24">
      <c r="A11" s="98"/>
      <c r="B11" s="1063">
        <f>'Attach 3(JV)'!B12:D12</f>
        <v>0</v>
      </c>
      <c r="C11" s="1063"/>
      <c r="D11" s="1063"/>
      <c r="E11" s="239"/>
      <c r="F11" s="239"/>
      <c r="G11" s="94"/>
      <c r="I11" s="89"/>
    </row>
    <row r="12" spans="1:24">
      <c r="A12" s="98"/>
      <c r="B12" s="1063"/>
      <c r="C12" s="1063"/>
      <c r="D12" s="1063"/>
      <c r="E12" s="239"/>
      <c r="F12" s="239"/>
      <c r="G12" s="94"/>
      <c r="I12" s="89"/>
    </row>
    <row r="13" spans="1:24">
      <c r="B13" s="239"/>
      <c r="C13" s="239"/>
      <c r="D13" s="239"/>
      <c r="E13" s="239"/>
      <c r="F13" s="239"/>
      <c r="G13" s="84"/>
    </row>
    <row r="14" spans="1:24" ht="198" customHeight="1">
      <c r="A14" s="1256" t="s">
        <v>197</v>
      </c>
      <c r="B14" s="1256"/>
      <c r="C14" s="1256"/>
      <c r="D14" s="1256"/>
      <c r="E14" s="1256"/>
      <c r="F14" s="1256"/>
      <c r="G14" s="1256"/>
      <c r="H14" s="1256"/>
      <c r="I14" s="1256"/>
      <c r="J14" s="1256"/>
    </row>
    <row r="15" spans="1:24" ht="80.25" customHeight="1">
      <c r="A15" s="242" t="s">
        <v>251</v>
      </c>
      <c r="B15" s="242" t="s">
        <v>433</v>
      </c>
      <c r="C15" s="1278" t="s">
        <v>252</v>
      </c>
      <c r="D15" s="1278"/>
      <c r="E15" s="1278"/>
      <c r="F15" s="1278"/>
      <c r="G15" s="242" t="s">
        <v>253</v>
      </c>
      <c r="H15" s="1278" t="s">
        <v>254</v>
      </c>
      <c r="I15" s="1278"/>
      <c r="J15" s="1278"/>
    </row>
    <row r="16" spans="1:24" ht="21" customHeight="1">
      <c r="A16" s="240"/>
      <c r="B16" s="240"/>
      <c r="C16" s="1276"/>
      <c r="D16" s="1276"/>
      <c r="E16" s="1276"/>
      <c r="F16" s="1276"/>
      <c r="G16" s="240"/>
      <c r="H16" s="1277"/>
      <c r="I16" s="1277"/>
      <c r="J16" s="1277"/>
    </row>
    <row r="17" spans="1:10" ht="21" customHeight="1">
      <c r="A17" s="240"/>
      <c r="B17" s="240"/>
      <c r="C17" s="1276"/>
      <c r="D17" s="1276"/>
      <c r="E17" s="1276"/>
      <c r="F17" s="1276"/>
      <c r="G17" s="240"/>
      <c r="H17" s="1277"/>
      <c r="I17" s="1277"/>
      <c r="J17" s="1277"/>
    </row>
    <row r="18" spans="1:10" ht="21" customHeight="1">
      <c r="A18" s="240"/>
      <c r="B18" s="240"/>
      <c r="C18" s="1276"/>
      <c r="D18" s="1276"/>
      <c r="E18" s="1276"/>
      <c r="F18" s="1276"/>
      <c r="G18" s="240"/>
      <c r="H18" s="1277"/>
      <c r="I18" s="1277"/>
      <c r="J18" s="1277"/>
    </row>
    <row r="19" spans="1:10" ht="21" customHeight="1">
      <c r="A19" s="240"/>
      <c r="B19" s="240"/>
      <c r="C19" s="1276"/>
      <c r="D19" s="1276"/>
      <c r="E19" s="1276"/>
      <c r="F19" s="1276"/>
      <c r="G19" s="240"/>
      <c r="H19" s="1277"/>
      <c r="I19" s="1277"/>
      <c r="J19" s="1277"/>
    </row>
    <row r="20" spans="1:10" ht="21" customHeight="1">
      <c r="A20" s="240"/>
      <c r="B20" s="240"/>
      <c r="C20" s="1276"/>
      <c r="D20" s="1276"/>
      <c r="E20" s="1276"/>
      <c r="F20" s="1276"/>
      <c r="G20" s="240"/>
      <c r="H20" s="1277"/>
      <c r="I20" s="1277"/>
      <c r="J20" s="1277"/>
    </row>
    <row r="21" spans="1:10" ht="21" customHeight="1">
      <c r="A21" s="240"/>
      <c r="B21" s="240"/>
      <c r="C21" s="1276"/>
      <c r="D21" s="1276"/>
      <c r="E21" s="1276"/>
      <c r="F21" s="1276"/>
      <c r="G21" s="240"/>
      <c r="H21" s="1277"/>
      <c r="I21" s="1277"/>
      <c r="J21" s="1277"/>
    </row>
    <row r="22" spans="1:10" ht="31.5" customHeight="1">
      <c r="A22" s="1279" t="s">
        <v>40</v>
      </c>
      <c r="B22" s="1279"/>
      <c r="C22" s="1279"/>
      <c r="D22" s="1279"/>
      <c r="E22" s="1279"/>
      <c r="F22" s="1279"/>
      <c r="G22" s="1279"/>
      <c r="H22" s="1279"/>
      <c r="I22" s="1279"/>
      <c r="J22" s="1279"/>
    </row>
    <row r="23" spans="1:10" ht="28.5" customHeight="1">
      <c r="A23" s="91" t="s">
        <v>485</v>
      </c>
      <c r="B23" s="1006">
        <f>'Name of Bidder'!C35</f>
        <v>0</v>
      </c>
      <c r="C23" s="1006"/>
      <c r="D23" s="241"/>
      <c r="E23" s="84"/>
      <c r="F23" s="767" t="s">
        <v>483</v>
      </c>
      <c r="G23" s="767"/>
      <c r="H23" s="767">
        <f>'Name of Bidder'!C32</f>
        <v>0</v>
      </c>
      <c r="I23" s="767"/>
      <c r="J23" s="767"/>
    </row>
    <row r="24" spans="1:10" ht="28.5" customHeight="1">
      <c r="A24" s="91" t="s">
        <v>486</v>
      </c>
      <c r="B24" s="767">
        <f>'Name of Bidder'!C36</f>
        <v>0</v>
      </c>
      <c r="C24" s="767"/>
      <c r="D24" s="101"/>
      <c r="E24" s="84"/>
      <c r="F24" s="767" t="s">
        <v>484</v>
      </c>
      <c r="G24" s="767"/>
      <c r="H24" s="767">
        <f>'Name of Bidder'!C33</f>
        <v>0</v>
      </c>
      <c r="I24" s="767"/>
      <c r="J24" s="767"/>
    </row>
    <row r="25" spans="1:10" ht="24" customHeight="1">
      <c r="A25" s="84"/>
      <c r="B25" s="84"/>
      <c r="C25" s="84"/>
      <c r="D25" s="84"/>
      <c r="E25" s="84"/>
      <c r="F25" s="84"/>
      <c r="G25" s="141"/>
      <c r="H25" s="84"/>
    </row>
  </sheetData>
  <sheetProtection password="CC6F" sheet="1" formatColumns="0" formatRows="0" selectLockedCells="1"/>
  <customSheetViews>
    <customSheetView guid="{70FB5D55-1DD3-4C31-AE80-FEFCEF8A40E9}" scale="110" showPageBreaks="1" showGridLines="0" zeroValues="0" printArea="1" view="pageBreakPreview" topLeftCell="A4">
      <selection activeCell="A16" sqref="A16"/>
      <colBreaks count="1" manualBreakCount="1">
        <brk id="10" max="1048575" man="1"/>
      </colBreaks>
      <pageMargins left="0.56000000000000005" right="0.38" top="0.48" bottom="0.31" header="0.3" footer="0.21"/>
      <pageSetup scale="92" orientation="portrait" r:id="rId1"/>
    </customSheetView>
    <customSheetView guid="{6C1F68FF-383D-48BB-B0E5-5F71EA481BD7}"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24767711-6F0F-4960-B6A0-5D16317C52CA}"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265106DA-0305-46BE-8A98-0935A189448A}"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4"/>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5"/>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6"/>
    </customSheetView>
    <customSheetView guid="{E8F77A2D-E40A-4668-A8F2-3CE31C4AC520}"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7"/>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8"/>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9"/>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10"/>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1"/>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12"/>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13"/>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14"/>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5"/>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7"/>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8"/>
      <headerFooter alignWithMargins="0"/>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9"/>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0"/>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1"/>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22"/>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23"/>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24"/>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5"/>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6"/>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27"/>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28"/>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9"/>
    </customSheetView>
    <customSheetView guid="{26C9F440-2701-423F-9FDB-7DFF079DC7F8}"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30"/>
    </customSheetView>
    <customSheetView guid="{B07A37BF-D9F4-4586-9D27-CDE2FA2D122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1"/>
    </customSheetView>
    <customSheetView guid="{9E668EC9-7875-454E-BDE6-15A2D20AC8D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2"/>
    </customSheetView>
    <customSheetView guid="{72E27F64-009C-4321-B742-209DBE340E6D}"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 guid="{0FC51CD5-DCF7-4595-9A9F-DDC9120F829F}"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4"/>
    </customSheetView>
  </customSheetViews>
  <mergeCells count="30">
    <mergeCell ref="F24:G24"/>
    <mergeCell ref="F23:G23"/>
    <mergeCell ref="C17:F17"/>
    <mergeCell ref="H19:J19"/>
    <mergeCell ref="A22:J22"/>
    <mergeCell ref="B24:C24"/>
    <mergeCell ref="B23:C23"/>
    <mergeCell ref="H24:J24"/>
    <mergeCell ref="H23:J23"/>
    <mergeCell ref="H18:J18"/>
    <mergeCell ref="C16:F16"/>
    <mergeCell ref="H16:J16"/>
    <mergeCell ref="H15:J15"/>
    <mergeCell ref="C21:F21"/>
    <mergeCell ref="C20:F20"/>
    <mergeCell ref="C19:F19"/>
    <mergeCell ref="C18:F18"/>
    <mergeCell ref="C15:F15"/>
    <mergeCell ref="H21:J21"/>
    <mergeCell ref="H20:J20"/>
    <mergeCell ref="H17:J17"/>
    <mergeCell ref="B8:D8"/>
    <mergeCell ref="A3:J3"/>
    <mergeCell ref="A4:J4"/>
    <mergeCell ref="A14:J14"/>
    <mergeCell ref="B9:D9"/>
    <mergeCell ref="B12:D12"/>
    <mergeCell ref="B11:D11"/>
    <mergeCell ref="B10:D10"/>
    <mergeCell ref="A7:D7"/>
  </mergeCells>
  <phoneticPr fontId="17" type="noConversion"/>
  <conditionalFormatting sqref="A26:J26">
    <cfRule type="expression" dxfId="9" priority="2" stopIfTrue="1">
      <formula>$X$2&lt;1</formula>
    </cfRule>
  </conditionalFormatting>
  <pageMargins left="0.56000000000000005" right="0.38" top="0.48" bottom="0.31" header="0.3" footer="0.21"/>
  <pageSetup scale="92" orientation="portrait" r:id="rId35"/>
  <colBreaks count="1" manualBreakCount="1">
    <brk id="10" max="1048575" man="1"/>
  </colBreaks>
  <drawing r:id="rId3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P162"/>
  <sheetViews>
    <sheetView showZeros="0" view="pageBreakPreview" zoomScale="85" zoomScaleSheetLayoutView="85" workbookViewId="0">
      <selection activeCell="B103" sqref="B103:I103"/>
    </sheetView>
  </sheetViews>
  <sheetFormatPr defaultColWidth="9.109375" defaultRowHeight="13.8"/>
  <cols>
    <col min="1" max="1" width="10" style="208" customWidth="1"/>
    <col min="2" max="2" width="11.5546875" style="208" customWidth="1"/>
    <col min="3" max="3" width="10.88671875" style="208" customWidth="1"/>
    <col min="4" max="5" width="10.6640625" style="208" customWidth="1"/>
    <col min="6" max="6" width="11.5546875" style="208" customWidth="1"/>
    <col min="7" max="9" width="10.6640625" style="208" customWidth="1"/>
    <col min="10" max="10" width="9.109375" style="208"/>
    <col min="11" max="16" width="9.109375" style="208" hidden="1" customWidth="1"/>
    <col min="17" max="17" width="0" style="208" hidden="1" customWidth="1"/>
    <col min="18" max="18" width="10" style="208" bestFit="1" customWidth="1"/>
    <col min="19" max="16384" width="9.109375" style="208"/>
  </cols>
  <sheetData>
    <row r="1" spans="1:9" ht="27" customHeight="1">
      <c r="A1" s="1296" t="s">
        <v>647</v>
      </c>
      <c r="B1" s="1297"/>
      <c r="C1" s="1297"/>
      <c r="D1" s="1297"/>
      <c r="E1" s="1297"/>
      <c r="F1" s="1297"/>
      <c r="G1" s="1297"/>
      <c r="H1" s="1297"/>
      <c r="I1" s="1298"/>
    </row>
    <row r="2" spans="1:9" ht="31.5" customHeight="1">
      <c r="A2" s="209" t="s">
        <v>13</v>
      </c>
      <c r="B2" s="1299" t="s">
        <v>648</v>
      </c>
      <c r="C2" s="1299"/>
      <c r="D2" s="1299"/>
      <c r="E2" s="1299"/>
      <c r="F2" s="1299"/>
      <c r="G2" s="1299"/>
      <c r="H2" s="1299"/>
      <c r="I2" s="1300"/>
    </row>
    <row r="3" spans="1:9" ht="45" customHeight="1">
      <c r="A3" s="209" t="s">
        <v>14</v>
      </c>
      <c r="B3" s="1299" t="s">
        <v>649</v>
      </c>
      <c r="C3" s="1299"/>
      <c r="D3" s="1299"/>
      <c r="E3" s="1299"/>
      <c r="F3" s="1299"/>
      <c r="G3" s="1299"/>
      <c r="H3" s="1299"/>
      <c r="I3" s="1300"/>
    </row>
    <row r="4" spans="1:9" ht="36" customHeight="1">
      <c r="A4" s="209" t="s">
        <v>15</v>
      </c>
      <c r="B4" s="1299" t="s">
        <v>650</v>
      </c>
      <c r="C4" s="1299"/>
      <c r="D4" s="1299"/>
      <c r="E4" s="1299"/>
      <c r="F4" s="1299"/>
      <c r="G4" s="1299"/>
      <c r="H4" s="1299"/>
      <c r="I4" s="1300"/>
    </row>
    <row r="5" spans="1:9" ht="47.25" customHeight="1">
      <c r="A5" s="209" t="s">
        <v>17</v>
      </c>
      <c r="B5" s="1299" t="s">
        <v>18</v>
      </c>
      <c r="C5" s="1299"/>
      <c r="D5" s="1299"/>
      <c r="E5" s="1299"/>
      <c r="F5" s="1299"/>
      <c r="G5" s="1299"/>
      <c r="H5" s="1299"/>
      <c r="I5" s="1300"/>
    </row>
    <row r="6" spans="1:9" ht="19.5" customHeight="1">
      <c r="A6" s="210" t="s">
        <v>20</v>
      </c>
      <c r="B6" s="1293" t="s">
        <v>774</v>
      </c>
      <c r="C6" s="1293"/>
      <c r="D6" s="1293"/>
      <c r="E6" s="1293"/>
      <c r="F6" s="1293"/>
      <c r="G6" s="1293"/>
      <c r="H6" s="1293"/>
      <c r="I6" s="1294"/>
    </row>
    <row r="30" spans="1:11">
      <c r="K30" s="211">
        <f>'Name of Bidder'!C13</f>
        <v>0</v>
      </c>
    </row>
    <row r="31" spans="1:11">
      <c r="A31" s="212"/>
      <c r="B31" s="212"/>
      <c r="C31" s="212"/>
      <c r="D31" s="212"/>
      <c r="E31" s="212"/>
      <c r="F31" s="212"/>
      <c r="G31" s="212"/>
      <c r="H31" s="212"/>
      <c r="I31" s="212"/>
      <c r="J31" s="212"/>
      <c r="K31" s="213">
        <f>'Name of Bidder'!C14</f>
        <v>0</v>
      </c>
    </row>
    <row r="32" spans="1:11">
      <c r="A32" s="212"/>
      <c r="B32" s="212"/>
      <c r="C32" s="212"/>
      <c r="D32" s="212"/>
      <c r="E32" s="212"/>
      <c r="F32" s="212"/>
      <c r="G32" s="212"/>
      <c r="H32" s="212"/>
      <c r="I32" s="212"/>
      <c r="J32" s="212"/>
      <c r="K32" s="213">
        <f>'Name of Bidder'!C15</f>
        <v>0</v>
      </c>
    </row>
    <row r="33" spans="1:16">
      <c r="A33" s="212"/>
      <c r="B33" s="212"/>
      <c r="C33" s="212"/>
      <c r="D33" s="212"/>
      <c r="E33" s="212"/>
      <c r="F33" s="212"/>
      <c r="G33" s="212"/>
      <c r="H33" s="212"/>
      <c r="I33" s="212"/>
      <c r="J33" s="212"/>
      <c r="K33" s="213">
        <f>'Name of Bidder'!C16</f>
        <v>0</v>
      </c>
    </row>
    <row r="34" spans="1:16">
      <c r="A34" s="212"/>
      <c r="B34" s="212"/>
      <c r="C34" s="212"/>
      <c r="D34" s="212"/>
      <c r="E34" s="212"/>
      <c r="F34" s="212"/>
      <c r="G34" s="212"/>
      <c r="H34" s="212"/>
      <c r="I34" s="212"/>
      <c r="J34" s="212"/>
    </row>
    <row r="35" spans="1:16" ht="19.5" customHeight="1">
      <c r="A35" s="1295" t="s">
        <v>651</v>
      </c>
      <c r="B35" s="1295"/>
      <c r="C35" s="1295"/>
      <c r="D35" s="1295"/>
      <c r="E35" s="1295"/>
      <c r="F35" s="1295"/>
      <c r="G35" s="1295"/>
      <c r="H35" s="1295"/>
      <c r="I35" s="1295"/>
      <c r="J35" s="212"/>
    </row>
    <row r="36" spans="1:16">
      <c r="A36" s="1290" t="s">
        <v>205</v>
      </c>
      <c r="B36" s="1290"/>
      <c r="C36" s="1290"/>
      <c r="D36" s="1290"/>
      <c r="E36" s="1290"/>
      <c r="F36" s="1290"/>
      <c r="G36" s="1290"/>
      <c r="H36" s="1290"/>
      <c r="I36" s="1290"/>
      <c r="J36" s="212"/>
      <c r="K36" s="211">
        <f>'Name of Bidder'!C18</f>
        <v>0</v>
      </c>
      <c r="O36" s="213">
        <f>'Name of Bidder'!C23</f>
        <v>0</v>
      </c>
    </row>
    <row r="37" spans="1:16">
      <c r="A37" s="1292" t="s">
        <v>206</v>
      </c>
      <c r="B37" s="1292"/>
      <c r="C37" s="1292"/>
      <c r="D37" s="1292"/>
      <c r="E37" s="1292"/>
      <c r="F37" s="1292"/>
      <c r="G37" s="1292"/>
      <c r="H37" s="1292"/>
      <c r="I37" s="1292"/>
      <c r="J37" s="212"/>
      <c r="K37" s="211">
        <f>'Name of Bidder'!C19</f>
        <v>0</v>
      </c>
      <c r="O37" s="213">
        <f>'Name of Bidder'!C24</f>
        <v>0</v>
      </c>
    </row>
    <row r="38" spans="1:16" ht="48.6" customHeight="1">
      <c r="A38" s="1291" t="s">
        <v>606</v>
      </c>
      <c r="B38" s="1291"/>
      <c r="C38" s="1291"/>
      <c r="D38" s="1291"/>
      <c r="E38" s="1291"/>
      <c r="F38" s="1291"/>
      <c r="G38" s="1291"/>
      <c r="H38" s="1291"/>
      <c r="I38" s="1291"/>
      <c r="J38" s="212"/>
      <c r="K38" s="211">
        <f>'Name of Bidder'!C20</f>
        <v>0</v>
      </c>
      <c r="O38" s="213">
        <f>'Name of Bidder'!C25</f>
        <v>0</v>
      </c>
    </row>
    <row r="39" spans="1:16">
      <c r="A39" s="1292" t="s">
        <v>623</v>
      </c>
      <c r="B39" s="1292"/>
      <c r="C39" s="1292"/>
      <c r="D39" s="1292"/>
      <c r="E39" s="1292"/>
      <c r="F39" s="1292"/>
      <c r="G39" s="1292"/>
      <c r="H39" s="1292"/>
      <c r="I39" s="1292"/>
      <c r="J39" s="212"/>
      <c r="K39" s="211">
        <f>'Name of Bidder'!C21</f>
        <v>0</v>
      </c>
      <c r="O39" s="213">
        <f>'Name of Bidder'!C26</f>
        <v>0</v>
      </c>
    </row>
    <row r="40" spans="1:16">
      <c r="A40" s="1290" t="s">
        <v>207</v>
      </c>
      <c r="B40" s="1290"/>
      <c r="C40" s="1290"/>
      <c r="D40" s="1290"/>
      <c r="E40" s="1290"/>
      <c r="F40" s="1290"/>
      <c r="G40" s="1290"/>
      <c r="H40" s="1290"/>
      <c r="I40" s="1290"/>
      <c r="J40" s="212"/>
    </row>
    <row r="41" spans="1:16" ht="18.75" customHeight="1">
      <c r="A41" s="1292">
        <f>'Attach 3(JV)'!A8:D8</f>
        <v>0</v>
      </c>
      <c r="B41" s="1292"/>
      <c r="C41" s="1292"/>
      <c r="D41" s="1292"/>
      <c r="E41" s="1292"/>
      <c r="F41" s="1292"/>
      <c r="G41" s="1292"/>
      <c r="H41" s="1292"/>
      <c r="I41" s="1292"/>
      <c r="J41" s="212"/>
      <c r="K41" s="214">
        <f>'Name of Bidder'!F7</f>
        <v>1</v>
      </c>
      <c r="M41" s="213" t="s">
        <v>468</v>
      </c>
      <c r="P41" s="213" t="s">
        <v>466</v>
      </c>
    </row>
    <row r="42" spans="1:16" ht="41.25" customHeight="1">
      <c r="A42" s="1280" t="str">
        <f>IF(K41&lt;3,CONCATENATE(M41,P41,K31,P41,K32,P41,K33),IF(AND(K41=3,K42=1),CONCATENATE(M41,P41,K31,P41,K32,P41,K33,M42,K36,M41,P41,K37,P41,K38,P41,K39),IF(AND(K41=3,K42="2 or more"),CONCATENATE(M41,P41,K31,P41,K32,P41,K33,M42,K36,M41,K37,P41,K38,P41,K39,M42, O36,P41, M41,P41, O37,P41, O38, P41,O39),"")))</f>
        <v xml:space="preserve"> having its Registered Office at, 0, 0, 0</v>
      </c>
      <c r="B42" s="1280"/>
      <c r="C42" s="1280"/>
      <c r="D42" s="1280"/>
      <c r="E42" s="1280"/>
      <c r="F42" s="1280"/>
      <c r="G42" s="1280"/>
      <c r="H42" s="1280"/>
      <c r="I42" s="1280"/>
      <c r="J42" s="212"/>
      <c r="K42" s="214" t="str">
        <f>'Name of Bidder'!F9</f>
        <v>2 or more</v>
      </c>
      <c r="M42" s="213" t="s">
        <v>467</v>
      </c>
    </row>
    <row r="43" spans="1:16" hidden="1">
      <c r="A43" s="1290" t="e">
        <f>IF(#REF! = "Individual Firm", " ", " and ")</f>
        <v>#REF!</v>
      </c>
      <c r="B43" s="1290"/>
      <c r="C43" s="1290"/>
      <c r="D43" s="1290"/>
      <c r="E43" s="1290"/>
      <c r="F43" s="1290"/>
      <c r="G43" s="1290"/>
      <c r="H43" s="1290"/>
      <c r="I43" s="1290"/>
      <c r="J43" s="212"/>
    </row>
    <row r="44" spans="1:16" hidden="1">
      <c r="A44" s="1290" t="e">
        <f xml:space="preserve"> IF(#REF!= "Individual Firm", "",#REF!)</f>
        <v>#REF!</v>
      </c>
      <c r="B44" s="1290"/>
      <c r="C44" s="1290"/>
      <c r="D44" s="1290"/>
      <c r="E44" s="1290"/>
      <c r="F44" s="1290"/>
      <c r="G44" s="1290"/>
      <c r="H44" s="1290"/>
      <c r="I44" s="1290"/>
      <c r="J44" s="212"/>
    </row>
    <row r="45" spans="1:16" ht="39.9" hidden="1" customHeight="1">
      <c r="A45" s="1291" t="e">
        <f>IF(#REF!= "Sole Bidder", "", "having its Registered Office at "&amp;IF(#REF!=1,#REF!&amp;" "&amp;#REF!&amp;" "&amp;#REF!,IF(#REF!=2,#REF!&amp;" &amp; "&amp;#REF!&amp;" "&amp;#REF!&amp;" and " &amp;#REF!&amp;" &amp; "&amp;#REF!&amp;" "&amp;#REF! &amp;IF(#REF!=2," respectively",""))))</f>
        <v>#REF!</v>
      </c>
      <c r="B45" s="1291"/>
      <c r="C45" s="1291"/>
      <c r="D45" s="1291"/>
      <c r="E45" s="1291"/>
      <c r="F45" s="1291"/>
      <c r="G45" s="1291"/>
      <c r="H45" s="1291"/>
      <c r="I45" s="1291"/>
      <c r="J45" s="212"/>
    </row>
    <row r="46" spans="1:16">
      <c r="A46" s="1290" t="s">
        <v>208</v>
      </c>
      <c r="B46" s="1290"/>
      <c r="C46" s="1290"/>
      <c r="D46" s="1290"/>
      <c r="E46" s="1290"/>
      <c r="F46" s="1290"/>
      <c r="G46" s="1290"/>
      <c r="H46" s="1290"/>
      <c r="I46" s="1290"/>
      <c r="J46" s="212"/>
    </row>
    <row r="47" spans="1:16">
      <c r="A47" s="1292" t="s">
        <v>209</v>
      </c>
      <c r="B47" s="1292"/>
      <c r="C47" s="1292"/>
      <c r="D47" s="1292"/>
      <c r="E47" s="1292"/>
      <c r="F47" s="1292"/>
      <c r="G47" s="1292"/>
      <c r="H47" s="1292"/>
      <c r="I47" s="1292"/>
      <c r="J47" s="212"/>
    </row>
    <row r="48" spans="1:16">
      <c r="A48" s="1292" t="s">
        <v>210</v>
      </c>
      <c r="B48" s="1292"/>
      <c r="C48" s="1292"/>
      <c r="D48" s="1292"/>
      <c r="E48" s="1292"/>
      <c r="F48" s="1292"/>
      <c r="G48" s="1292"/>
      <c r="H48" s="1292"/>
      <c r="I48" s="1292"/>
      <c r="J48" s="212"/>
    </row>
    <row r="49" spans="1:10" ht="118.95" customHeight="1">
      <c r="A49" s="1280" t="str">
        <f>"POWERGRID intends to award, under laid-down organisational procedures, contract(s) for " &amp;Cover!B2            &amp;        Cover!B3</f>
        <v>POWERGRID intends to award, under laid-down organisational procedures, contract(s) for 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(3rd)’SPEC. NO.: CC/NT/W-GIS/DOM/A04/24/01196</v>
      </c>
      <c r="B49" s="1280"/>
      <c r="C49" s="1280"/>
      <c r="D49" s="1280"/>
      <c r="E49" s="1280"/>
      <c r="F49" s="1280"/>
      <c r="G49" s="1280"/>
      <c r="H49" s="1280"/>
      <c r="I49" s="1280"/>
      <c r="J49" s="212"/>
    </row>
    <row r="50" spans="1:10" ht="40.5" customHeight="1">
      <c r="A50" s="1284" t="s">
        <v>652</v>
      </c>
      <c r="B50" s="1284"/>
      <c r="C50" s="1284"/>
      <c r="D50" s="1284"/>
      <c r="E50" s="1284"/>
      <c r="F50" s="1284"/>
      <c r="G50" s="1284"/>
      <c r="H50" s="1284"/>
      <c r="I50" s="1284"/>
      <c r="J50" s="212"/>
    </row>
    <row r="51" spans="1:10" ht="96" customHeight="1">
      <c r="A51" s="1284" t="s">
        <v>653</v>
      </c>
      <c r="B51" s="1284"/>
      <c r="C51" s="1284"/>
      <c r="D51" s="1284"/>
      <c r="E51" s="1284"/>
      <c r="F51" s="1284"/>
      <c r="G51" s="1284"/>
      <c r="H51" s="1284"/>
      <c r="I51" s="1284"/>
      <c r="J51" s="212"/>
    </row>
    <row r="52" spans="1:10" ht="21" customHeight="1">
      <c r="A52" s="1280" t="s">
        <v>211</v>
      </c>
      <c r="B52" s="1280"/>
      <c r="C52" s="1280"/>
      <c r="D52" s="1280"/>
      <c r="E52" s="1281" t="s">
        <v>211</v>
      </c>
      <c r="F52" s="1281"/>
      <c r="G52" s="1281"/>
      <c r="H52" s="1281"/>
      <c r="I52" s="1281"/>
      <c r="J52" s="212"/>
    </row>
    <row r="53" spans="1:10" ht="33" customHeight="1">
      <c r="A53" s="1282" t="s">
        <v>212</v>
      </c>
      <c r="B53" s="1282"/>
      <c r="C53" s="1282"/>
      <c r="D53" s="1282"/>
      <c r="E53" s="1283" t="s">
        <v>303</v>
      </c>
      <c r="F53" s="1283"/>
      <c r="G53" s="1283"/>
      <c r="H53" s="1283"/>
      <c r="I53" s="1283"/>
      <c r="J53" s="212"/>
    </row>
    <row r="54" spans="1:10" ht="22.5" customHeight="1">
      <c r="A54" s="216" t="s">
        <v>645</v>
      </c>
      <c r="B54" s="212"/>
      <c r="C54" s="212"/>
      <c r="D54" s="212"/>
      <c r="E54" s="212"/>
      <c r="F54" s="212"/>
      <c r="G54" s="212"/>
      <c r="H54" s="212"/>
      <c r="I54" s="217" t="s">
        <v>670</v>
      </c>
      <c r="J54" s="212"/>
    </row>
    <row r="55" spans="1:10" ht="22.5" customHeight="1">
      <c r="A55" s="1288" t="s">
        <v>654</v>
      </c>
      <c r="B55" s="1288"/>
      <c r="C55" s="1288"/>
      <c r="D55" s="1288"/>
      <c r="E55" s="1288"/>
      <c r="F55" s="1288"/>
      <c r="G55" s="1288"/>
      <c r="H55" s="1288"/>
      <c r="I55" s="1288"/>
    </row>
    <row r="56" spans="1:10" ht="51" customHeight="1">
      <c r="A56" s="1284" t="s">
        <v>655</v>
      </c>
      <c r="B56" s="1284"/>
      <c r="C56" s="1284"/>
      <c r="D56" s="1284"/>
      <c r="E56" s="1284"/>
      <c r="F56" s="1284"/>
      <c r="G56" s="1284"/>
      <c r="H56" s="1284"/>
      <c r="I56" s="1284"/>
    </row>
    <row r="57" spans="1:10" ht="35.25" customHeight="1">
      <c r="A57" s="1289" t="s">
        <v>1030</v>
      </c>
      <c r="B57" s="1289"/>
      <c r="C57" s="1289"/>
      <c r="D57" s="1289"/>
      <c r="E57" s="1289"/>
      <c r="F57" s="1289"/>
      <c r="G57" s="1289"/>
      <c r="H57" s="1289"/>
      <c r="I57" s="1289"/>
    </row>
    <row r="58" spans="1:10" ht="56.25" customHeight="1">
      <c r="A58" s="221">
        <v>1</v>
      </c>
      <c r="B58" s="1284" t="s">
        <v>656</v>
      </c>
      <c r="C58" s="1284"/>
      <c r="D58" s="1284"/>
      <c r="E58" s="1284"/>
      <c r="F58" s="1284"/>
      <c r="G58" s="1284"/>
      <c r="H58" s="1284"/>
      <c r="I58" s="1284"/>
    </row>
    <row r="59" spans="1:10" ht="51" customHeight="1">
      <c r="A59" s="221">
        <v>2</v>
      </c>
      <c r="B59" s="1284" t="s">
        <v>657</v>
      </c>
      <c r="C59" s="1284"/>
      <c r="D59" s="1284"/>
      <c r="E59" s="1284"/>
      <c r="F59" s="1284"/>
      <c r="G59" s="1284"/>
      <c r="H59" s="1284"/>
      <c r="I59" s="1284"/>
    </row>
    <row r="60" spans="1:10" ht="51.75" customHeight="1">
      <c r="A60" s="221">
        <v>3</v>
      </c>
      <c r="B60" s="1284" t="s">
        <v>658</v>
      </c>
      <c r="C60" s="1284"/>
      <c r="D60" s="1284"/>
      <c r="E60" s="1284"/>
      <c r="F60" s="1284"/>
      <c r="G60" s="1284"/>
      <c r="H60" s="1284"/>
      <c r="I60" s="1284"/>
    </row>
    <row r="61" spans="1:10" ht="69.75" customHeight="1">
      <c r="A61" s="221">
        <v>4</v>
      </c>
      <c r="B61" s="1284" t="s">
        <v>666</v>
      </c>
      <c r="C61" s="1284"/>
      <c r="D61" s="1284"/>
      <c r="E61" s="1284"/>
      <c r="F61" s="1284"/>
      <c r="G61" s="1284"/>
      <c r="H61" s="1284"/>
      <c r="I61" s="1284"/>
    </row>
    <row r="62" spans="1:10" ht="71.25" customHeight="1">
      <c r="A62" s="221">
        <v>5</v>
      </c>
      <c r="B62" s="1284" t="s">
        <v>665</v>
      </c>
      <c r="C62" s="1284"/>
      <c r="D62" s="1284"/>
      <c r="E62" s="1284"/>
      <c r="F62" s="1284"/>
      <c r="G62" s="1284"/>
      <c r="H62" s="1284"/>
      <c r="I62" s="1284"/>
    </row>
    <row r="63" spans="1:10" ht="66" customHeight="1">
      <c r="A63" s="221">
        <v>6</v>
      </c>
      <c r="B63" s="1284" t="s">
        <v>664</v>
      </c>
      <c r="C63" s="1284"/>
      <c r="D63" s="1284"/>
      <c r="E63" s="1284"/>
      <c r="F63" s="1284"/>
      <c r="G63" s="1284"/>
      <c r="H63" s="1284"/>
      <c r="I63" s="1284"/>
    </row>
    <row r="64" spans="1:10" ht="51.75" customHeight="1">
      <c r="A64" s="221">
        <v>7</v>
      </c>
      <c r="B64" s="1284" t="s">
        <v>663</v>
      </c>
      <c r="C64" s="1284"/>
      <c r="D64" s="1284"/>
      <c r="E64" s="1284"/>
      <c r="F64" s="1284"/>
      <c r="G64" s="1284"/>
      <c r="H64" s="1284"/>
      <c r="I64" s="1284"/>
    </row>
    <row r="65" spans="1:10" ht="72.75" customHeight="1">
      <c r="A65" s="221">
        <v>8</v>
      </c>
      <c r="B65" s="1284" t="s">
        <v>662</v>
      </c>
      <c r="C65" s="1284"/>
      <c r="D65" s="1284"/>
      <c r="E65" s="1284"/>
      <c r="F65" s="1284"/>
      <c r="G65" s="1284"/>
      <c r="H65" s="1284"/>
      <c r="I65" s="1284"/>
    </row>
    <row r="66" spans="1:10" ht="60" customHeight="1">
      <c r="A66" s="221">
        <v>9</v>
      </c>
      <c r="B66" s="1284" t="s">
        <v>661</v>
      </c>
      <c r="C66" s="1284"/>
      <c r="D66" s="1284"/>
      <c r="E66" s="1284"/>
      <c r="F66" s="1284"/>
      <c r="G66" s="1284"/>
      <c r="H66" s="1284"/>
      <c r="I66" s="1284"/>
    </row>
    <row r="67" spans="1:10" ht="87.75" customHeight="1">
      <c r="A67" s="221">
        <v>10</v>
      </c>
      <c r="B67" s="1284" t="s">
        <v>660</v>
      </c>
      <c r="C67" s="1284"/>
      <c r="D67" s="1284"/>
      <c r="E67" s="1284"/>
      <c r="F67" s="1284"/>
      <c r="G67" s="1284"/>
      <c r="H67" s="1284"/>
      <c r="I67" s="1284"/>
    </row>
    <row r="68" spans="1:10" ht="27.75" customHeight="1">
      <c r="A68" s="223">
        <v>11</v>
      </c>
      <c r="B68" s="1285" t="s">
        <v>659</v>
      </c>
      <c r="C68" s="1285"/>
      <c r="D68" s="1285"/>
      <c r="E68" s="1285"/>
      <c r="F68" s="1285"/>
      <c r="G68" s="1285"/>
      <c r="H68" s="1285"/>
      <c r="I68" s="1285"/>
    </row>
    <row r="69" spans="1:10" ht="44.25" customHeight="1">
      <c r="A69" s="1284" t="s">
        <v>667</v>
      </c>
      <c r="B69" s="1284"/>
      <c r="C69" s="1284"/>
      <c r="D69" s="1284"/>
      <c r="E69" s="1284"/>
      <c r="F69" s="1284"/>
      <c r="G69" s="1284"/>
      <c r="H69" s="1284"/>
      <c r="I69" s="1284"/>
    </row>
    <row r="70" spans="1:10" ht="109.5" customHeight="1">
      <c r="A70" s="221">
        <v>1</v>
      </c>
      <c r="B70" s="1284" t="s">
        <v>668</v>
      </c>
      <c r="C70" s="1284"/>
      <c r="D70" s="1284"/>
      <c r="E70" s="1284"/>
      <c r="F70" s="1284"/>
      <c r="G70" s="1284"/>
      <c r="H70" s="1284"/>
      <c r="I70" s="1284"/>
    </row>
    <row r="71" spans="1:10" ht="21" customHeight="1">
      <c r="A71" s="1280" t="s">
        <v>211</v>
      </c>
      <c r="B71" s="1280"/>
      <c r="C71" s="1280"/>
      <c r="D71" s="1280"/>
      <c r="E71" s="1281" t="s">
        <v>211</v>
      </c>
      <c r="F71" s="1281"/>
      <c r="G71" s="1281"/>
      <c r="H71" s="1281"/>
      <c r="I71" s="1281"/>
      <c r="J71" s="212"/>
    </row>
    <row r="72" spans="1:10" ht="33" customHeight="1">
      <c r="A72" s="1282" t="s">
        <v>212</v>
      </c>
      <c r="B72" s="1282"/>
      <c r="C72" s="1282"/>
      <c r="D72" s="1282"/>
      <c r="E72" s="1283" t="s">
        <v>303</v>
      </c>
      <c r="F72" s="1283"/>
      <c r="G72" s="1283"/>
      <c r="H72" s="1283"/>
      <c r="I72" s="1283"/>
      <c r="J72" s="212"/>
    </row>
    <row r="73" spans="1:10" ht="22.5" customHeight="1">
      <c r="A73" s="371" t="s">
        <v>645</v>
      </c>
      <c r="B73" s="372"/>
      <c r="C73" s="372"/>
      <c r="D73" s="372"/>
      <c r="E73" s="372"/>
      <c r="F73" s="372"/>
      <c r="G73" s="372"/>
      <c r="H73" s="372"/>
      <c r="I73" s="373" t="s">
        <v>669</v>
      </c>
      <c r="J73" s="212"/>
    </row>
    <row r="74" spans="1:10" ht="66.75" customHeight="1">
      <c r="A74" s="221">
        <v>2</v>
      </c>
      <c r="B74" s="1284" t="s">
        <v>671</v>
      </c>
      <c r="C74" s="1284"/>
      <c r="D74" s="1284"/>
      <c r="E74" s="1284"/>
      <c r="F74" s="1284"/>
      <c r="G74" s="1284"/>
      <c r="H74" s="1284"/>
      <c r="I74" s="1284"/>
    </row>
    <row r="75" spans="1:10" ht="56.25" customHeight="1">
      <c r="A75" s="221">
        <v>3</v>
      </c>
      <c r="B75" s="1284" t="s">
        <v>697</v>
      </c>
      <c r="C75" s="1284"/>
      <c r="D75" s="1284"/>
      <c r="E75" s="1284"/>
      <c r="F75" s="1284"/>
      <c r="G75" s="1284"/>
      <c r="H75" s="1284"/>
      <c r="I75" s="1284"/>
    </row>
    <row r="76" spans="1:10" ht="58.5" customHeight="1">
      <c r="A76" s="221">
        <v>4</v>
      </c>
      <c r="B76" s="1284" t="s">
        <v>696</v>
      </c>
      <c r="C76" s="1284"/>
      <c r="D76" s="1284"/>
      <c r="E76" s="1284"/>
      <c r="F76" s="1284"/>
      <c r="G76" s="1284"/>
      <c r="H76" s="1284"/>
      <c r="I76" s="1284"/>
    </row>
    <row r="77" spans="1:10" ht="54.75" customHeight="1">
      <c r="A77" s="221">
        <v>5</v>
      </c>
      <c r="B77" s="1284" t="s">
        <v>695</v>
      </c>
      <c r="C77" s="1284"/>
      <c r="D77" s="1284"/>
      <c r="E77" s="1284"/>
      <c r="F77" s="1284"/>
      <c r="G77" s="1284"/>
      <c r="H77" s="1284"/>
      <c r="I77" s="1284"/>
    </row>
    <row r="78" spans="1:10" ht="66.75" customHeight="1">
      <c r="A78" s="221">
        <v>6</v>
      </c>
      <c r="B78" s="1284" t="s">
        <v>694</v>
      </c>
      <c r="C78" s="1284"/>
      <c r="D78" s="1284"/>
      <c r="E78" s="1284"/>
      <c r="F78" s="1284"/>
      <c r="G78" s="1284"/>
      <c r="H78" s="1284"/>
      <c r="I78" s="1284"/>
    </row>
    <row r="79" spans="1:10" ht="84.75" customHeight="1">
      <c r="A79" s="221">
        <v>7</v>
      </c>
      <c r="B79" s="1284" t="s">
        <v>693</v>
      </c>
      <c r="C79" s="1284"/>
      <c r="D79" s="1284"/>
      <c r="E79" s="1284"/>
      <c r="F79" s="1284"/>
      <c r="G79" s="1284"/>
      <c r="H79" s="1284"/>
      <c r="I79" s="1284"/>
    </row>
    <row r="80" spans="1:10" ht="91.5" customHeight="1">
      <c r="A80" s="221">
        <v>8</v>
      </c>
      <c r="B80" s="1284" t="s">
        <v>692</v>
      </c>
      <c r="C80" s="1284"/>
      <c r="D80" s="1284"/>
      <c r="E80" s="1284"/>
      <c r="F80" s="1284"/>
      <c r="G80" s="1284"/>
      <c r="H80" s="1284"/>
      <c r="I80" s="1284"/>
    </row>
    <row r="81" spans="1:10" ht="82.5" customHeight="1">
      <c r="A81" s="221">
        <v>9</v>
      </c>
      <c r="B81" s="1284" t="s">
        <v>691</v>
      </c>
      <c r="C81" s="1284"/>
      <c r="D81" s="1284"/>
      <c r="E81" s="1284"/>
      <c r="F81" s="1284"/>
      <c r="G81" s="1284"/>
      <c r="H81" s="1284"/>
      <c r="I81" s="1284"/>
    </row>
    <row r="82" spans="1:10" ht="74.25" customHeight="1">
      <c r="A82" s="221">
        <v>10</v>
      </c>
      <c r="B82" s="1284" t="s">
        <v>690</v>
      </c>
      <c r="C82" s="1284"/>
      <c r="D82" s="1284"/>
      <c r="E82" s="1284"/>
      <c r="F82" s="1284"/>
      <c r="G82" s="1284"/>
      <c r="H82" s="1284"/>
      <c r="I82" s="1284"/>
    </row>
    <row r="83" spans="1:10" ht="56.25" customHeight="1">
      <c r="A83" s="221">
        <v>11</v>
      </c>
      <c r="B83" s="1284" t="s">
        <v>689</v>
      </c>
      <c r="C83" s="1284"/>
      <c r="D83" s="1284"/>
      <c r="E83" s="1284"/>
      <c r="F83" s="1284"/>
      <c r="G83" s="1284"/>
      <c r="H83" s="1284"/>
      <c r="I83" s="1284"/>
    </row>
    <row r="84" spans="1:10" ht="101.25" customHeight="1">
      <c r="A84" s="221">
        <v>12</v>
      </c>
      <c r="B84" s="1284" t="s">
        <v>688</v>
      </c>
      <c r="C84" s="1284"/>
      <c r="D84" s="1284"/>
      <c r="E84" s="1284"/>
      <c r="F84" s="1284"/>
      <c r="G84" s="1284"/>
      <c r="H84" s="1284"/>
      <c r="I84" s="1284"/>
    </row>
    <row r="85" spans="1:10" ht="73.5" customHeight="1">
      <c r="A85" s="221">
        <v>13</v>
      </c>
      <c r="B85" s="1284" t="s">
        <v>687</v>
      </c>
      <c r="C85" s="1284"/>
      <c r="D85" s="1284"/>
      <c r="E85" s="1284"/>
      <c r="F85" s="1284"/>
      <c r="G85" s="1284"/>
      <c r="H85" s="1284"/>
      <c r="I85" s="1284"/>
    </row>
    <row r="86" spans="1:10" ht="79.5" customHeight="1">
      <c r="A86" s="221">
        <v>14</v>
      </c>
      <c r="B86" s="1284" t="s">
        <v>686</v>
      </c>
      <c r="C86" s="1284"/>
      <c r="D86" s="1284"/>
      <c r="E86" s="1284"/>
      <c r="F86" s="1284"/>
      <c r="G86" s="1284"/>
      <c r="H86" s="1284"/>
      <c r="I86" s="1284"/>
    </row>
    <row r="87" spans="1:10" ht="21" customHeight="1">
      <c r="A87" s="1280" t="s">
        <v>211</v>
      </c>
      <c r="B87" s="1280"/>
      <c r="C87" s="1280"/>
      <c r="D87" s="1280"/>
      <c r="E87" s="1281" t="s">
        <v>211</v>
      </c>
      <c r="F87" s="1281"/>
      <c r="G87" s="1281"/>
      <c r="H87" s="1281"/>
      <c r="I87" s="1281"/>
      <c r="J87" s="212"/>
    </row>
    <row r="88" spans="1:10" ht="33" customHeight="1">
      <c r="A88" s="1282" t="s">
        <v>212</v>
      </c>
      <c r="B88" s="1282"/>
      <c r="C88" s="1282"/>
      <c r="D88" s="1282"/>
      <c r="E88" s="1283" t="s">
        <v>303</v>
      </c>
      <c r="F88" s="1283"/>
      <c r="G88" s="1283"/>
      <c r="H88" s="1283"/>
      <c r="I88" s="1283"/>
      <c r="J88" s="212"/>
    </row>
    <row r="89" spans="1:10" ht="22.5" customHeight="1">
      <c r="A89" s="371" t="s">
        <v>645</v>
      </c>
      <c r="B89" s="372"/>
      <c r="C89" s="372"/>
      <c r="D89" s="372"/>
      <c r="E89" s="372"/>
      <c r="F89" s="372"/>
      <c r="G89" s="372"/>
      <c r="H89" s="372"/>
      <c r="I89" s="373" t="s">
        <v>699</v>
      </c>
      <c r="J89" s="212"/>
    </row>
    <row r="90" spans="1:10" ht="104.25" customHeight="1">
      <c r="A90" s="221">
        <v>15</v>
      </c>
      <c r="B90" s="1284" t="s">
        <v>685</v>
      </c>
      <c r="C90" s="1284"/>
      <c r="D90" s="1284"/>
      <c r="E90" s="1284"/>
      <c r="F90" s="1284"/>
      <c r="G90" s="1284"/>
      <c r="H90" s="1284"/>
      <c r="I90" s="1284"/>
    </row>
    <row r="91" spans="1:10" ht="75.75" customHeight="1">
      <c r="A91" s="221">
        <v>16</v>
      </c>
      <c r="B91" s="1284" t="s">
        <v>684</v>
      </c>
      <c r="C91" s="1284"/>
      <c r="D91" s="1284"/>
      <c r="E91" s="1284"/>
      <c r="F91" s="1284"/>
      <c r="G91" s="1284"/>
      <c r="H91" s="1284"/>
      <c r="I91" s="1284"/>
    </row>
    <row r="92" spans="1:10" ht="105" customHeight="1">
      <c r="A92" s="221">
        <v>17</v>
      </c>
      <c r="B92" s="1284" t="s">
        <v>683</v>
      </c>
      <c r="C92" s="1284"/>
      <c r="D92" s="1284"/>
      <c r="E92" s="1284"/>
      <c r="F92" s="1284"/>
      <c r="G92" s="1284"/>
      <c r="H92" s="1284"/>
      <c r="I92" s="1284"/>
    </row>
    <row r="93" spans="1:10" ht="93" customHeight="1">
      <c r="A93" s="221">
        <v>18</v>
      </c>
      <c r="B93" s="1284" t="s">
        <v>682</v>
      </c>
      <c r="C93" s="1284"/>
      <c r="D93" s="1284"/>
      <c r="E93" s="1284"/>
      <c r="F93" s="1284"/>
      <c r="G93" s="1284"/>
      <c r="H93" s="1284"/>
      <c r="I93" s="1284"/>
    </row>
    <row r="94" spans="1:10" ht="90" customHeight="1">
      <c r="A94" s="221">
        <v>19</v>
      </c>
      <c r="B94" s="1284" t="s">
        <v>681</v>
      </c>
      <c r="C94" s="1284"/>
      <c r="D94" s="1284"/>
      <c r="E94" s="1284"/>
      <c r="F94" s="1284"/>
      <c r="G94" s="1284"/>
      <c r="H94" s="1284"/>
      <c r="I94" s="1284"/>
    </row>
    <row r="95" spans="1:10" ht="88.5" customHeight="1">
      <c r="A95" s="221">
        <v>20</v>
      </c>
      <c r="B95" s="1284" t="s">
        <v>909</v>
      </c>
      <c r="C95" s="1284"/>
      <c r="D95" s="1284"/>
      <c r="E95" s="1284"/>
      <c r="F95" s="1284"/>
      <c r="G95" s="1284"/>
      <c r="H95" s="1284"/>
      <c r="I95" s="1284"/>
    </row>
    <row r="96" spans="1:10" ht="25.5" customHeight="1">
      <c r="A96" s="1285" t="s">
        <v>672</v>
      </c>
      <c r="B96" s="1285"/>
      <c r="C96" s="1285"/>
      <c r="D96" s="1285"/>
      <c r="E96" s="1285"/>
      <c r="F96" s="1285"/>
      <c r="G96" s="1285"/>
      <c r="H96" s="1285"/>
      <c r="I96" s="1285"/>
    </row>
    <row r="97" spans="1:10" ht="39" customHeight="1">
      <c r="A97" s="221">
        <v>1</v>
      </c>
      <c r="B97" s="1284" t="s">
        <v>74</v>
      </c>
      <c r="C97" s="1284"/>
      <c r="D97" s="1284"/>
      <c r="E97" s="1284"/>
      <c r="F97" s="1284"/>
      <c r="G97" s="1284"/>
      <c r="H97" s="1284"/>
      <c r="I97" s="1284"/>
    </row>
    <row r="98" spans="1:10" ht="51" customHeight="1">
      <c r="A98" s="221">
        <v>2</v>
      </c>
      <c r="B98" s="1284" t="s">
        <v>675</v>
      </c>
      <c r="C98" s="1284"/>
      <c r="D98" s="1284"/>
      <c r="E98" s="1284"/>
      <c r="F98" s="1284"/>
      <c r="G98" s="1284"/>
      <c r="H98" s="1284"/>
      <c r="I98" s="1284"/>
    </row>
    <row r="99" spans="1:10" ht="18.75" customHeight="1">
      <c r="A99" s="1285" t="s">
        <v>673</v>
      </c>
      <c r="B99" s="1285"/>
      <c r="C99" s="1285"/>
      <c r="D99" s="1285"/>
      <c r="E99" s="1285"/>
      <c r="F99" s="1285"/>
      <c r="G99" s="1285"/>
      <c r="H99" s="1285"/>
      <c r="I99" s="1285"/>
    </row>
    <row r="100" spans="1:10" ht="55.5" customHeight="1">
      <c r="A100" s="1286" t="s">
        <v>674</v>
      </c>
      <c r="B100" s="1286"/>
      <c r="C100" s="1286"/>
      <c r="D100" s="1286"/>
      <c r="E100" s="1286"/>
      <c r="F100" s="1286"/>
      <c r="G100" s="1286"/>
      <c r="H100" s="1286"/>
      <c r="I100" s="1286"/>
    </row>
    <row r="101" spans="1:10" ht="21" customHeight="1">
      <c r="A101" s="1285" t="s">
        <v>676</v>
      </c>
      <c r="B101" s="1285"/>
      <c r="C101" s="1285"/>
      <c r="D101" s="1285"/>
      <c r="E101" s="1285"/>
      <c r="F101" s="1285"/>
      <c r="G101" s="1285"/>
      <c r="H101" s="1285"/>
      <c r="I101" s="1285"/>
    </row>
    <row r="102" spans="1:10" ht="8.1" customHeight="1">
      <c r="A102" s="219"/>
    </row>
    <row r="103" spans="1:10" ht="69" customHeight="1">
      <c r="A103" s="220">
        <v>1</v>
      </c>
      <c r="B103" s="1280" t="s">
        <v>1040</v>
      </c>
      <c r="C103" s="1280"/>
      <c r="D103" s="1280"/>
      <c r="E103" s="1280"/>
      <c r="F103" s="1280"/>
      <c r="G103" s="1280"/>
      <c r="H103" s="1280"/>
      <c r="I103" s="1280"/>
    </row>
    <row r="104" spans="1:10" ht="62.25" customHeight="1">
      <c r="A104" s="220">
        <v>2</v>
      </c>
      <c r="B104" s="1280" t="s">
        <v>677</v>
      </c>
      <c r="C104" s="1280"/>
      <c r="D104" s="1280"/>
      <c r="E104" s="1280"/>
      <c r="F104" s="1280"/>
      <c r="G104" s="1280"/>
      <c r="H104" s="1280"/>
      <c r="I104" s="1280"/>
    </row>
    <row r="105" spans="1:10" ht="21" customHeight="1">
      <c r="A105" s="1280" t="s">
        <v>211</v>
      </c>
      <c r="B105" s="1280"/>
      <c r="C105" s="1280"/>
      <c r="D105" s="1280"/>
      <c r="E105" s="1281" t="s">
        <v>211</v>
      </c>
      <c r="F105" s="1281"/>
      <c r="G105" s="1281"/>
      <c r="H105" s="1281"/>
      <c r="I105" s="1281"/>
      <c r="J105" s="212"/>
    </row>
    <row r="106" spans="1:10" ht="33" customHeight="1">
      <c r="A106" s="1282" t="s">
        <v>212</v>
      </c>
      <c r="B106" s="1282"/>
      <c r="C106" s="1282"/>
      <c r="D106" s="1282"/>
      <c r="E106" s="1283" t="s">
        <v>303</v>
      </c>
      <c r="F106" s="1283"/>
      <c r="G106" s="1283"/>
      <c r="H106" s="1283"/>
      <c r="I106" s="1283"/>
      <c r="J106" s="212"/>
    </row>
    <row r="107" spans="1:10" ht="22.5" customHeight="1">
      <c r="A107" s="371" t="s">
        <v>645</v>
      </c>
      <c r="B107" s="372"/>
      <c r="C107" s="372"/>
      <c r="D107" s="372"/>
      <c r="E107" s="372"/>
      <c r="F107" s="372"/>
      <c r="G107" s="372"/>
      <c r="H107" s="372"/>
      <c r="I107" s="373" t="s">
        <v>700</v>
      </c>
      <c r="J107" s="212"/>
    </row>
    <row r="108" spans="1:10" ht="55.5" customHeight="1">
      <c r="A108" s="220">
        <v>3</v>
      </c>
      <c r="B108" s="1280" t="s">
        <v>680</v>
      </c>
      <c r="C108" s="1280"/>
      <c r="D108" s="1280"/>
      <c r="E108" s="1280"/>
      <c r="F108" s="1280"/>
      <c r="G108" s="1280"/>
      <c r="H108" s="1280"/>
      <c r="I108" s="1280"/>
    </row>
    <row r="109" spans="1:10" ht="51" customHeight="1">
      <c r="A109" s="220">
        <v>4</v>
      </c>
      <c r="B109" s="1280" t="s">
        <v>679</v>
      </c>
      <c r="C109" s="1280"/>
      <c r="D109" s="1280"/>
      <c r="E109" s="1280"/>
      <c r="F109" s="1280"/>
      <c r="G109" s="1280"/>
      <c r="H109" s="1280"/>
      <c r="I109" s="1280"/>
    </row>
    <row r="110" spans="1:10" ht="60" customHeight="1">
      <c r="A110" s="220">
        <v>5</v>
      </c>
      <c r="B110" s="1280" t="s">
        <v>678</v>
      </c>
      <c r="C110" s="1280"/>
      <c r="D110" s="1280"/>
      <c r="E110" s="1280"/>
      <c r="F110" s="1280"/>
      <c r="G110" s="1280"/>
      <c r="H110" s="1280"/>
      <c r="I110" s="1280"/>
    </row>
    <row r="111" spans="1:10">
      <c r="A111" s="218"/>
    </row>
    <row r="112" spans="1:10" ht="21.9" customHeight="1">
      <c r="B112" s="215"/>
      <c r="F112" s="215"/>
    </row>
    <row r="113" spans="2:9" ht="21.9" customHeight="1">
      <c r="B113" s="221" t="s">
        <v>8</v>
      </c>
      <c r="C113" s="221"/>
      <c r="D113" s="221"/>
      <c r="E113" s="221"/>
      <c r="F113" s="221" t="s">
        <v>8</v>
      </c>
      <c r="G113" s="221"/>
      <c r="H113" s="221"/>
      <c r="I113" s="221"/>
    </row>
    <row r="114" spans="2:9" ht="39.75" customHeight="1">
      <c r="B114" s="1287" t="s">
        <v>212</v>
      </c>
      <c r="C114" s="1287"/>
      <c r="D114" s="1287"/>
      <c r="E114" s="1287"/>
      <c r="F114" s="1287" t="s">
        <v>303</v>
      </c>
      <c r="G114" s="1287"/>
      <c r="H114" s="1287"/>
      <c r="I114" s="1287"/>
    </row>
    <row r="115" spans="2:9" ht="21.9" customHeight="1">
      <c r="B115" s="222"/>
      <c r="C115" s="218"/>
      <c r="D115" s="218"/>
      <c r="E115" s="218"/>
      <c r="F115" s="223"/>
      <c r="G115" s="223"/>
      <c r="H115" s="223"/>
      <c r="I115" s="223"/>
    </row>
    <row r="116" spans="2:9" ht="21.9" customHeight="1">
      <c r="B116" s="1280" t="s">
        <v>9</v>
      </c>
      <c r="C116" s="1280"/>
      <c r="D116" s="1280"/>
      <c r="E116" s="1280"/>
      <c r="F116" s="1280" t="s">
        <v>9</v>
      </c>
      <c r="G116" s="1280"/>
      <c r="H116" s="1280"/>
      <c r="I116" s="1280"/>
    </row>
    <row r="117" spans="2:9" ht="21.9" customHeight="1">
      <c r="B117" s="215"/>
      <c r="C117" s="218"/>
      <c r="D117" s="218"/>
      <c r="E117" s="218"/>
      <c r="F117" s="215"/>
      <c r="G117" s="218"/>
      <c r="H117" s="218"/>
      <c r="I117" s="218"/>
    </row>
    <row r="118" spans="2:9" ht="21.9" customHeight="1">
      <c r="B118" s="215"/>
      <c r="C118" s="218"/>
      <c r="D118" s="218"/>
      <c r="E118" s="218"/>
      <c r="F118" s="215"/>
      <c r="G118" s="218"/>
      <c r="H118" s="218"/>
      <c r="I118" s="218"/>
    </row>
    <row r="119" spans="2:9" ht="21.9" customHeight="1">
      <c r="B119" s="212" t="s">
        <v>10</v>
      </c>
      <c r="C119" s="374"/>
      <c r="D119" s="226"/>
      <c r="E119" s="226"/>
      <c r="F119" s="212" t="s">
        <v>10</v>
      </c>
      <c r="G119" s="374"/>
      <c r="H119" s="226"/>
      <c r="I119" s="226"/>
    </row>
    <row r="120" spans="2:9" ht="21.9" customHeight="1">
      <c r="B120" s="212" t="s">
        <v>484</v>
      </c>
      <c r="C120" s="224"/>
      <c r="D120" s="226"/>
      <c r="E120" s="226"/>
      <c r="F120" s="212" t="s">
        <v>484</v>
      </c>
      <c r="G120" s="224"/>
      <c r="H120" s="226"/>
      <c r="I120" s="226"/>
    </row>
    <row r="121" spans="2:9" ht="21.9" customHeight="1">
      <c r="B121" s="1280" t="s">
        <v>11</v>
      </c>
      <c r="C121" s="1280"/>
      <c r="D121" s="1280"/>
      <c r="E121" s="1280"/>
      <c r="F121" s="1280" t="s">
        <v>11</v>
      </c>
      <c r="G121" s="1280"/>
      <c r="H121" s="1280"/>
      <c r="I121" s="1280"/>
    </row>
    <row r="122" spans="2:9" ht="21.9" customHeight="1">
      <c r="B122" s="212" t="s">
        <v>698</v>
      </c>
      <c r="F122" s="212" t="s">
        <v>698</v>
      </c>
    </row>
    <row r="123" spans="2:9" ht="21.9" customHeight="1">
      <c r="C123" s="226"/>
      <c r="D123" s="226"/>
      <c r="E123" s="226"/>
      <c r="F123" s="212"/>
      <c r="G123" s="375"/>
      <c r="H123" s="375"/>
      <c r="I123" s="375"/>
    </row>
    <row r="124" spans="2:9" ht="21.9" customHeight="1">
      <c r="B124" s="212"/>
      <c r="C124" s="226"/>
      <c r="D124" s="226"/>
      <c r="E124" s="226"/>
      <c r="F124" s="212"/>
      <c r="G124" s="225"/>
      <c r="H124" s="225"/>
      <c r="I124" s="225"/>
    </row>
    <row r="125" spans="2:9" ht="21.9" customHeight="1">
      <c r="C125" s="225"/>
      <c r="D125" s="225"/>
      <c r="E125" s="225"/>
      <c r="G125" s="225"/>
      <c r="H125" s="225"/>
      <c r="I125" s="225"/>
    </row>
    <row r="126" spans="2:9" ht="21.9" customHeight="1">
      <c r="B126" s="1280" t="s">
        <v>87</v>
      </c>
      <c r="C126" s="1280"/>
      <c r="D126" s="1280"/>
      <c r="E126" s="1280"/>
      <c r="F126" s="1280" t="s">
        <v>87</v>
      </c>
      <c r="G126" s="1280"/>
      <c r="H126" s="1280"/>
      <c r="I126" s="1280"/>
    </row>
    <row r="127" spans="2:9" ht="21.9" customHeight="1">
      <c r="B127" s="212" t="s">
        <v>698</v>
      </c>
      <c r="F127" s="212" t="s">
        <v>698</v>
      </c>
    </row>
    <row r="128" spans="2:9" ht="21.9" customHeight="1">
      <c r="B128" s="212"/>
      <c r="C128" s="226"/>
      <c r="D128" s="226"/>
      <c r="E128" s="226"/>
      <c r="F128" s="212"/>
      <c r="G128" s="226"/>
      <c r="H128" s="226"/>
      <c r="I128" s="226"/>
    </row>
    <row r="129" spans="2:9" ht="21.9" customHeight="1">
      <c r="B129" s="212"/>
      <c r="C129" s="226"/>
      <c r="D129" s="226"/>
      <c r="E129" s="226"/>
      <c r="F129" s="212"/>
      <c r="G129" s="226"/>
      <c r="H129" s="226"/>
      <c r="I129" s="226"/>
    </row>
    <row r="130" spans="2:9" ht="21.9" customHeight="1">
      <c r="B130" s="212"/>
      <c r="C130" s="226"/>
      <c r="D130" s="226"/>
      <c r="E130" s="226"/>
      <c r="F130" s="212"/>
      <c r="G130" s="226"/>
      <c r="H130" s="226"/>
      <c r="I130" s="226"/>
    </row>
    <row r="131" spans="2:9" ht="21.9" customHeight="1">
      <c r="B131" s="212"/>
      <c r="C131" s="212"/>
      <c r="D131" s="212"/>
      <c r="E131" s="212"/>
      <c r="F131" s="212"/>
    </row>
    <row r="132" spans="2:9" ht="21.9" customHeight="1">
      <c r="B132" s="212"/>
      <c r="C132" s="212"/>
      <c r="D132" s="212"/>
      <c r="E132" s="212"/>
      <c r="F132" s="212"/>
    </row>
    <row r="133" spans="2:9" ht="21.9" customHeight="1">
      <c r="B133" s="212"/>
      <c r="C133" s="212"/>
      <c r="D133" s="212"/>
      <c r="E133" s="212"/>
      <c r="F133" s="212"/>
    </row>
    <row r="134" spans="2:9" ht="21.9" customHeight="1">
      <c r="B134" s="212"/>
      <c r="C134" s="212"/>
      <c r="D134" s="212"/>
      <c r="E134" s="212"/>
      <c r="F134" s="212"/>
    </row>
    <row r="135" spans="2:9" ht="21.9" customHeight="1">
      <c r="B135" s="212"/>
      <c r="C135" s="212"/>
      <c r="D135" s="212"/>
      <c r="E135" s="212"/>
      <c r="F135" s="212"/>
    </row>
    <row r="136" spans="2:9" ht="21.9" customHeight="1">
      <c r="B136" s="212"/>
      <c r="C136" s="212"/>
      <c r="D136" s="212"/>
      <c r="E136" s="212"/>
      <c r="F136" s="212"/>
    </row>
    <row r="137" spans="2:9" ht="21.9" customHeight="1">
      <c r="B137" s="212"/>
      <c r="C137" s="212"/>
      <c r="D137" s="212"/>
      <c r="E137" s="212"/>
      <c r="F137" s="212"/>
    </row>
    <row r="138" spans="2:9" ht="21.9" customHeight="1">
      <c r="B138" s="212"/>
      <c r="C138" s="212"/>
      <c r="D138" s="212"/>
      <c r="E138" s="212"/>
      <c r="F138" s="212"/>
    </row>
    <row r="139" spans="2:9" ht="21.9" customHeight="1">
      <c r="B139" s="212"/>
      <c r="C139" s="212"/>
      <c r="D139" s="212"/>
      <c r="E139" s="212"/>
      <c r="F139" s="212"/>
    </row>
    <row r="140" spans="2:9" ht="21.9" customHeight="1">
      <c r="B140" s="212"/>
      <c r="C140" s="212"/>
      <c r="D140" s="212"/>
      <c r="E140" s="212"/>
      <c r="F140" s="212"/>
    </row>
    <row r="141" spans="2:9" ht="21.9" customHeight="1">
      <c r="B141" s="212"/>
      <c r="C141" s="212"/>
      <c r="D141" s="212"/>
      <c r="E141" s="212"/>
      <c r="F141" s="212"/>
    </row>
    <row r="142" spans="2:9" ht="21.9" customHeight="1">
      <c r="B142" s="212"/>
      <c r="C142" s="212"/>
      <c r="D142" s="212"/>
      <c r="E142" s="212"/>
      <c r="F142" s="212"/>
    </row>
    <row r="143" spans="2:9" ht="21.9" customHeight="1">
      <c r="B143" s="212"/>
      <c r="C143" s="212"/>
      <c r="D143" s="212"/>
      <c r="E143" s="212"/>
      <c r="F143" s="212"/>
    </row>
    <row r="144" spans="2:9" ht="21.9" customHeight="1">
      <c r="B144" s="212"/>
      <c r="C144" s="212"/>
      <c r="D144" s="212"/>
      <c r="E144" s="212"/>
      <c r="F144" s="212"/>
    </row>
    <row r="145" spans="1:9" ht="21.9" customHeight="1">
      <c r="B145" s="212"/>
      <c r="C145" s="212"/>
      <c r="D145" s="212"/>
      <c r="E145" s="212"/>
      <c r="F145" s="212"/>
    </row>
    <row r="146" spans="1:9" ht="21.9" customHeight="1">
      <c r="B146" s="212"/>
      <c r="C146" s="212"/>
      <c r="D146" s="212"/>
      <c r="E146" s="212"/>
      <c r="F146" s="212"/>
    </row>
    <row r="147" spans="1:9" ht="21.9" customHeight="1">
      <c r="A147" s="225"/>
      <c r="B147" s="226"/>
      <c r="C147" s="226"/>
      <c r="D147" s="226"/>
      <c r="E147" s="226"/>
      <c r="F147" s="226"/>
      <c r="G147" s="225"/>
      <c r="H147" s="225"/>
      <c r="I147" s="225"/>
    </row>
    <row r="148" spans="1:9" ht="21.9" customHeight="1">
      <c r="A148" s="216" t="s">
        <v>645</v>
      </c>
      <c r="B148" s="212"/>
      <c r="C148" s="212"/>
      <c r="D148" s="212"/>
      <c r="E148" s="212"/>
      <c r="F148" s="212"/>
      <c r="G148" s="212"/>
      <c r="H148" s="212"/>
      <c r="I148" s="217" t="s">
        <v>701</v>
      </c>
    </row>
    <row r="149" spans="1:9" ht="21.9" customHeight="1">
      <c r="B149" s="212"/>
      <c r="C149" s="212"/>
      <c r="D149" s="212"/>
      <c r="E149" s="212"/>
      <c r="F149" s="212"/>
    </row>
    <row r="150" spans="1:9" ht="21.9" customHeight="1">
      <c r="B150" s="212"/>
      <c r="C150" s="212"/>
      <c r="D150" s="212"/>
      <c r="E150" s="212"/>
      <c r="F150" s="212"/>
    </row>
    <row r="151" spans="1:9" ht="21.9" customHeight="1">
      <c r="B151" s="212"/>
      <c r="C151" s="212"/>
      <c r="D151" s="212"/>
      <c r="E151" s="212"/>
      <c r="F151" s="212"/>
    </row>
    <row r="152" spans="1:9" ht="21.9" customHeight="1">
      <c r="B152" s="212"/>
      <c r="C152" s="212"/>
      <c r="D152" s="212"/>
      <c r="E152" s="212"/>
      <c r="F152" s="212"/>
    </row>
    <row r="153" spans="1:9" ht="21.9" customHeight="1">
      <c r="B153" s="212"/>
      <c r="C153" s="212"/>
      <c r="D153" s="212"/>
      <c r="E153" s="212"/>
      <c r="F153" s="212"/>
    </row>
    <row r="154" spans="1:9" ht="21.9" customHeight="1">
      <c r="B154" s="212"/>
      <c r="C154" s="212"/>
      <c r="D154" s="212"/>
      <c r="E154" s="212"/>
      <c r="F154" s="212"/>
    </row>
    <row r="155" spans="1:9" ht="21.9" customHeight="1">
      <c r="B155" s="212"/>
      <c r="C155" s="212"/>
      <c r="D155" s="212"/>
      <c r="E155" s="212"/>
      <c r="F155" s="212"/>
    </row>
    <row r="156" spans="1:9" ht="21.9" customHeight="1">
      <c r="B156" s="212"/>
      <c r="C156" s="212"/>
      <c r="D156" s="212"/>
      <c r="E156" s="212"/>
      <c r="F156" s="212"/>
    </row>
    <row r="157" spans="1:9" ht="21.9" customHeight="1">
      <c r="B157" s="212"/>
      <c r="C157" s="212"/>
      <c r="D157" s="212"/>
      <c r="E157" s="212"/>
      <c r="F157" s="212"/>
    </row>
    <row r="158" spans="1:9" ht="21.9" customHeight="1">
      <c r="B158" s="212"/>
      <c r="C158" s="212"/>
      <c r="D158" s="212"/>
      <c r="E158" s="212"/>
      <c r="F158" s="212"/>
    </row>
    <row r="159" spans="1:9" ht="21.9" customHeight="1">
      <c r="B159" s="212"/>
      <c r="C159" s="212"/>
      <c r="D159" s="212"/>
      <c r="E159" s="212"/>
      <c r="F159" s="212"/>
    </row>
    <row r="160" spans="1:9" ht="21.9" customHeight="1">
      <c r="B160" s="212"/>
      <c r="C160" s="212"/>
      <c r="D160" s="212"/>
      <c r="E160" s="212"/>
      <c r="F160" s="212"/>
    </row>
    <row r="162" spans="10:10">
      <c r="J162" s="212"/>
    </row>
  </sheetData>
  <sheetProtection algorithmName="SHA-512" hashValue="nFZRUE3UY79tHdoV7skSutv3fBebQqTNt3egVitRMgovJvWoHsBiHpxfTpl8nhigkXQTRVs/iu+I31oRNBhdoQ==" saltValue="Xz0CR+UshJesHSNxbNvcpg==" spinCount="100000" sheet="1" formatColumns="0" formatRows="0" selectLockedCells="1"/>
  <customSheetViews>
    <customSheetView guid="{70FB5D55-1DD3-4C31-AE80-FEFCEF8A40E9}" scale="120" showPageBreaks="1" zeroValues="0" printArea="1" hiddenRows="1" hiddenColumns="1" view="pageBreakPreview" topLeftCell="A53">
      <selection activeCell="B59" sqref="B59:I5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
      <headerFooter alignWithMargins="0"/>
    </customSheetView>
    <customSheetView guid="{6C1F68FF-383D-48BB-B0E5-5F71EA481BD7}" scale="120" showPageBreaks="1" zeroValues="0" printArea="1" hiddenRows="1" hiddenColumns="1" view="pageBreakPreview" topLeftCell="A19">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
      <headerFooter alignWithMargins="0"/>
    </customSheetView>
    <customSheetView guid="{24767711-6F0F-4960-B6A0-5D16317C52CA}" scale="120" showPageBreaks="1" zeroValues="0" printArea="1" hiddenRows="1" hiddenColumns="1" view="pageBreakPreview" topLeftCell="A27">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265106DA-0305-46BE-8A98-0935A189448A}"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4"/>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5"/>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E8F77A2D-E40A-4668-A8F2-3CE31C4AC520}" showPageBreaks="1" zeroValues="0" printArea="1" hiddenRows="1" hiddenColumns="1" view="pageBreakPreview">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7"/>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2"/>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F34FCE55-6D7A-4595-AE80-79F81F8010EA}" showPageBreaks="1" zeroValues="0" printArea="1" hiddenRows="1" hiddenColumns="1" view="pageBreakPreview" topLeftCell="A13">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26C9F440-2701-423F-9FDB-7DFF079DC7F8}"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0"/>
      <headerFooter alignWithMargins="0"/>
    </customSheetView>
    <customSheetView guid="{B07A37BF-D9F4-4586-9D27-CDE2FA2D122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1"/>
      <headerFooter alignWithMargins="0"/>
    </customSheetView>
    <customSheetView guid="{9E668EC9-7875-454E-BDE6-15A2D20AC8D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2"/>
      <headerFooter alignWithMargins="0"/>
    </customSheetView>
    <customSheetView guid="{72E27F64-009C-4321-B742-209DBE340E6D}"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3"/>
      <headerFooter alignWithMargins="0"/>
    </customSheetView>
    <customSheetView guid="{0FC51CD5-DCF7-4595-9A9F-DDC9120F829F}"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4"/>
      <headerFooter alignWithMargins="0"/>
    </customSheetView>
  </customSheetViews>
  <mergeCells count="93">
    <mergeCell ref="A1:I1"/>
    <mergeCell ref="B2:I2"/>
    <mergeCell ref="B3:I3"/>
    <mergeCell ref="B4:I4"/>
    <mergeCell ref="B5:I5"/>
    <mergeCell ref="B6:I6"/>
    <mergeCell ref="A35:I35"/>
    <mergeCell ref="A36:I36"/>
    <mergeCell ref="A37:I37"/>
    <mergeCell ref="A38:I38"/>
    <mergeCell ref="A39:I39"/>
    <mergeCell ref="A40:I40"/>
    <mergeCell ref="A41:I41"/>
    <mergeCell ref="A42:I42"/>
    <mergeCell ref="A43:I43"/>
    <mergeCell ref="A44:I44"/>
    <mergeCell ref="A45:I45"/>
    <mergeCell ref="A46:I46"/>
    <mergeCell ref="A47:I47"/>
    <mergeCell ref="A48:I48"/>
    <mergeCell ref="A49:I49"/>
    <mergeCell ref="A52:D52"/>
    <mergeCell ref="E52:I52"/>
    <mergeCell ref="A53:D53"/>
    <mergeCell ref="E53:I53"/>
    <mergeCell ref="A55:I55"/>
    <mergeCell ref="A57:I57"/>
    <mergeCell ref="A101:I101"/>
    <mergeCell ref="B103:I103"/>
    <mergeCell ref="B60:I60"/>
    <mergeCell ref="B61:I61"/>
    <mergeCell ref="B62:I62"/>
    <mergeCell ref="B63:I63"/>
    <mergeCell ref="B75:I75"/>
    <mergeCell ref="B70:I70"/>
    <mergeCell ref="A69:I69"/>
    <mergeCell ref="A71:D71"/>
    <mergeCell ref="E71:I71"/>
    <mergeCell ref="A72:D72"/>
    <mergeCell ref="E72:I72"/>
    <mergeCell ref="B76:I76"/>
    <mergeCell ref="B126:E126"/>
    <mergeCell ref="F126:I126"/>
    <mergeCell ref="A50:I50"/>
    <mergeCell ref="A51:I51"/>
    <mergeCell ref="A56:I56"/>
    <mergeCell ref="B59:I59"/>
    <mergeCell ref="B58:I58"/>
    <mergeCell ref="B114:E114"/>
    <mergeCell ref="F114:I114"/>
    <mergeCell ref="B116:E116"/>
    <mergeCell ref="B64:I64"/>
    <mergeCell ref="B65:I65"/>
    <mergeCell ref="B66:I66"/>
    <mergeCell ref="B67:I67"/>
    <mergeCell ref="B68:I68"/>
    <mergeCell ref="B74:I74"/>
    <mergeCell ref="B77:I77"/>
    <mergeCell ref="B78:I78"/>
    <mergeCell ref="B79:I79"/>
    <mergeCell ref="B80:I80"/>
    <mergeCell ref="B81:I81"/>
    <mergeCell ref="B92:I92"/>
    <mergeCell ref="B93:I93"/>
    <mergeCell ref="B94:I94"/>
    <mergeCell ref="B95:I95"/>
    <mergeCell ref="B82:I82"/>
    <mergeCell ref="B83:I83"/>
    <mergeCell ref="B84:I84"/>
    <mergeCell ref="B85:I85"/>
    <mergeCell ref="B86:I86"/>
    <mergeCell ref="B90:I90"/>
    <mergeCell ref="A87:D87"/>
    <mergeCell ref="E87:I87"/>
    <mergeCell ref="A88:D88"/>
    <mergeCell ref="E88:I88"/>
    <mergeCell ref="B91:I91"/>
    <mergeCell ref="B97:I97"/>
    <mergeCell ref="B98:I98"/>
    <mergeCell ref="A96:I96"/>
    <mergeCell ref="A99:I99"/>
    <mergeCell ref="A100:I100"/>
    <mergeCell ref="B104:I104"/>
    <mergeCell ref="B108:I108"/>
    <mergeCell ref="B109:I109"/>
    <mergeCell ref="B110:I110"/>
    <mergeCell ref="F121:I121"/>
    <mergeCell ref="A105:D105"/>
    <mergeCell ref="E105:I105"/>
    <mergeCell ref="A106:D106"/>
    <mergeCell ref="E106:I106"/>
    <mergeCell ref="B121:E121"/>
    <mergeCell ref="F116:I116"/>
  </mergeCells>
  <printOptions horizontalCentered="1"/>
  <pageMargins left="0.59" right="0.42" top="0.52" bottom="0.41" header="0.27" footer="0.28000000000000003"/>
  <pageSetup paperSize="9" scale="77" fitToHeight="5" orientation="portrait" r:id="rId25"/>
  <headerFooter alignWithMargins="0"/>
  <rowBreaks count="3" manualBreakCount="3">
    <brk id="54" max="8" man="1"/>
    <brk id="73" max="8" man="1"/>
    <brk id="89" max="8" man="1"/>
  </rowBreaks>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J27"/>
  <sheetViews>
    <sheetView showGridLines="0" showZeros="0" view="pageBreakPreview" zoomScale="70" zoomScaleSheetLayoutView="70" workbookViewId="0">
      <selection activeCell="R12" sqref="R12"/>
    </sheetView>
  </sheetViews>
  <sheetFormatPr defaultColWidth="9.109375" defaultRowHeight="15.6"/>
  <cols>
    <col min="1" max="1" width="12" style="84" customWidth="1"/>
    <col min="2" max="9" width="9.109375" style="84"/>
    <col min="10" max="10" width="16.109375" style="84" customWidth="1"/>
    <col min="11" max="16384" width="9.109375" style="84"/>
  </cols>
  <sheetData>
    <row r="1" spans="1:10" ht="27.75" customHeight="1">
      <c r="A1" s="1307" t="str">
        <f>Cover!B3</f>
        <v>SPEC. NO.: CC/NT/W-GIS/DOM/A04/24/01196</v>
      </c>
      <c r="B1" s="1307"/>
      <c r="C1" s="1307"/>
      <c r="D1" s="1307"/>
      <c r="E1" s="1307"/>
      <c r="F1" s="1307"/>
      <c r="G1" s="1307"/>
      <c r="H1" s="367"/>
      <c r="I1" s="1303" t="s">
        <v>731</v>
      </c>
      <c r="J1" s="1303"/>
    </row>
    <row r="2" spans="1:10" ht="16.8">
      <c r="A2" s="244"/>
      <c r="B2" s="244"/>
      <c r="C2" s="244"/>
      <c r="D2" s="244"/>
      <c r="E2" s="244"/>
      <c r="F2" s="244"/>
      <c r="G2" s="244"/>
      <c r="H2" s="244"/>
      <c r="I2" s="244"/>
      <c r="J2" s="244"/>
    </row>
    <row r="3" spans="1:10" ht="149.4" customHeight="1">
      <c r="A3" s="1304"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304"/>
      <c r="C3" s="1304"/>
      <c r="D3" s="1304"/>
      <c r="E3" s="1304"/>
      <c r="F3" s="1304"/>
      <c r="G3" s="1304"/>
      <c r="H3" s="1304"/>
      <c r="I3" s="1304"/>
      <c r="J3" s="1304"/>
    </row>
    <row r="5" spans="1:10" ht="26.25" customHeight="1">
      <c r="A5" s="1305" t="s">
        <v>419</v>
      </c>
      <c r="B5" s="1305"/>
      <c r="C5" s="1305"/>
      <c r="D5" s="1305"/>
      <c r="E5" s="1305"/>
      <c r="F5" s="1305"/>
      <c r="G5" s="1305"/>
      <c r="H5" s="1305"/>
      <c r="I5" s="1305"/>
      <c r="J5" s="1305"/>
    </row>
    <row r="7" spans="1:10">
      <c r="A7" s="84" t="str">
        <f>'Attach 3(JV)'!A7:D7</f>
        <v>Bidder’s Name and Address :</v>
      </c>
      <c r="G7" s="121" t="str">
        <f>'Attach 3(JV)'!E7</f>
        <v>To:</v>
      </c>
    </row>
    <row r="8" spans="1:10">
      <c r="A8" s="121">
        <f>'Attach 3(JV)'!A8:D8</f>
        <v>0</v>
      </c>
      <c r="G8" s="84" t="str">
        <f>'Attach 3(JV)'!E8</f>
        <v>Contract Services</v>
      </c>
    </row>
    <row r="9" spans="1:10">
      <c r="A9" s="89" t="s">
        <v>435</v>
      </c>
      <c r="B9" s="1301">
        <f>'Attach 3(JV)'!B9:D9</f>
        <v>0</v>
      </c>
      <c r="C9" s="1301"/>
      <c r="D9" s="1301"/>
      <c r="E9" s="1301"/>
      <c r="F9" s="1301"/>
      <c r="G9" s="84" t="str">
        <f>'Attach 3(JV)'!E9</f>
        <v>Power Grid Corporation of India Ltd.,</v>
      </c>
    </row>
    <row r="10" spans="1:10">
      <c r="A10" s="89" t="s">
        <v>437</v>
      </c>
      <c r="B10" s="1306">
        <f>'Attach 3(JV)'!B10:D10</f>
        <v>0</v>
      </c>
      <c r="C10" s="1306"/>
      <c r="D10" s="1306"/>
      <c r="E10" s="1306"/>
      <c r="F10" s="1306"/>
      <c r="G10" s="84" t="str">
        <f>'Attach 3(JV)'!E10</f>
        <v>"Saudamini", Plot No. 2, Sector 29</v>
      </c>
    </row>
    <row r="11" spans="1:10">
      <c r="B11" s="1306">
        <f>'Attach 3(JV)'!B11:D11</f>
        <v>0</v>
      </c>
      <c r="C11" s="1306"/>
      <c r="D11" s="1306"/>
      <c r="E11" s="1306"/>
      <c r="F11" s="1306"/>
      <c r="G11" s="84" t="str">
        <f>'Attach 3(JV)'!E11</f>
        <v>Gurgaon (Haryana) - 122001</v>
      </c>
    </row>
    <row r="12" spans="1:10">
      <c r="B12" s="1306">
        <f>'Attach 3(JV)'!B12:D12</f>
        <v>0</v>
      </c>
      <c r="C12" s="1306"/>
      <c r="D12" s="1306"/>
      <c r="E12" s="1306"/>
      <c r="F12" s="1306"/>
    </row>
    <row r="14" spans="1:10">
      <c r="A14" s="84" t="s">
        <v>243</v>
      </c>
    </row>
    <row r="16" spans="1:10" ht="48" customHeight="1">
      <c r="A16" s="1007" t="s">
        <v>36</v>
      </c>
      <c r="B16" s="1007"/>
      <c r="C16" s="1007"/>
      <c r="D16" s="1007"/>
      <c r="E16" s="1007"/>
      <c r="F16" s="1007"/>
      <c r="G16" s="1007"/>
      <c r="H16" s="1007"/>
      <c r="I16" s="1007"/>
      <c r="J16" s="1007"/>
    </row>
    <row r="17" spans="1:10">
      <c r="A17" s="243"/>
      <c r="B17" s="243"/>
      <c r="C17" s="243"/>
      <c r="D17" s="243"/>
      <c r="E17" s="243"/>
      <c r="F17" s="243"/>
      <c r="G17" s="243"/>
      <c r="H17" s="243"/>
      <c r="I17" s="243"/>
      <c r="J17" s="243"/>
    </row>
    <row r="18" spans="1:10" ht="40.5" customHeight="1">
      <c r="A18" s="1007" t="s">
        <v>609</v>
      </c>
      <c r="B18" s="1007"/>
      <c r="C18" s="1007"/>
      <c r="D18" s="1007"/>
      <c r="E18" s="1007"/>
      <c r="F18" s="1007"/>
      <c r="G18" s="1007"/>
      <c r="H18" s="1007"/>
      <c r="I18" s="1007"/>
      <c r="J18" s="1007"/>
    </row>
    <row r="19" spans="1:10">
      <c r="A19" s="243"/>
      <c r="B19" s="243"/>
      <c r="C19" s="243"/>
      <c r="D19" s="243"/>
      <c r="E19" s="243"/>
      <c r="F19" s="243"/>
      <c r="G19" s="243"/>
      <c r="H19" s="243"/>
      <c r="I19" s="243"/>
      <c r="J19" s="243"/>
    </row>
    <row r="20" spans="1:10" ht="43.5" customHeight="1">
      <c r="A20" s="111" t="s">
        <v>95</v>
      </c>
      <c r="B20" s="1007" t="s">
        <v>39</v>
      </c>
      <c r="C20" s="1007"/>
      <c r="D20" s="1007"/>
      <c r="E20" s="1007"/>
      <c r="F20" s="1007"/>
      <c r="G20" s="1007"/>
      <c r="H20" s="1007"/>
      <c r="I20" s="1007"/>
      <c r="J20" s="1007"/>
    </row>
    <row r="21" spans="1:10" ht="59.25" customHeight="1">
      <c r="A21" s="111" t="s">
        <v>103</v>
      </c>
      <c r="B21" s="1007" t="s">
        <v>37</v>
      </c>
      <c r="C21" s="1007"/>
      <c r="D21" s="1007"/>
      <c r="E21" s="1007"/>
      <c r="F21" s="1007"/>
      <c r="G21" s="1007"/>
      <c r="H21" s="1007"/>
      <c r="I21" s="1007"/>
      <c r="J21" s="1007"/>
    </row>
    <row r="23" spans="1:10" ht="82.5" customHeight="1">
      <c r="A23" s="1007" t="s">
        <v>38</v>
      </c>
      <c r="B23" s="1007"/>
      <c r="C23" s="1007"/>
      <c r="D23" s="1007"/>
      <c r="E23" s="1007"/>
      <c r="F23" s="1007"/>
      <c r="G23" s="1007"/>
      <c r="H23" s="1007"/>
      <c r="I23" s="1007"/>
      <c r="J23" s="1007"/>
    </row>
    <row r="25" spans="1:10">
      <c r="A25" s="121" t="str">
        <f>'Name of Bidder'!B35</f>
        <v xml:space="preserve">Date     </v>
      </c>
      <c r="B25" s="1302">
        <f>'Name of Bidder'!C35</f>
        <v>0</v>
      </c>
      <c r="C25" s="1302"/>
      <c r="F25" s="1301" t="str">
        <f>'Name of Bidder'!B32</f>
        <v xml:space="preserve">Printed Name </v>
      </c>
      <c r="G25" s="1301"/>
      <c r="H25" s="1301">
        <f>'Name of Bidder'!C32</f>
        <v>0</v>
      </c>
      <c r="I25" s="1301"/>
      <c r="J25" s="1301"/>
    </row>
    <row r="26" spans="1:10">
      <c r="A26" s="121"/>
      <c r="F26" s="121"/>
      <c r="G26" s="121"/>
    </row>
    <row r="27" spans="1:10">
      <c r="A27" s="121" t="str">
        <f>'Name of Bidder'!B36</f>
        <v xml:space="preserve">Place     </v>
      </c>
      <c r="B27" s="1301">
        <f>'Name of Bidder'!C36</f>
        <v>0</v>
      </c>
      <c r="C27" s="1301"/>
      <c r="F27" s="1301" t="str">
        <f>'Name of Bidder'!B33</f>
        <v>Designation</v>
      </c>
      <c r="G27" s="1301"/>
      <c r="H27" s="1301">
        <f>'Name of Bidder'!C33</f>
        <v>0</v>
      </c>
      <c r="I27" s="1301"/>
      <c r="J27" s="1301"/>
    </row>
  </sheetData>
  <sheetProtection password="CC6F" sheet="1" formatColumns="0" formatRows="0" selectLockedCells="1"/>
  <customSheetViews>
    <customSheetView guid="{70FB5D55-1DD3-4C31-AE80-FEFCEF8A40E9}" showPageBreaks="1" showGridLines="0" zeroValues="0" printArea="1" view="pageBreakPreview" topLeftCell="A13">
      <selection activeCell="R12" sqref="R12"/>
      <pageMargins left="0.75" right="0.45" top="0.7" bottom="0.56999999999999995" header="0.34" footer="0.31"/>
      <pageSetup scale="96" orientation="portrait" r:id="rId1"/>
      <headerFooter alignWithMargins="0"/>
    </customSheetView>
    <customSheetView guid="{6C1F68FF-383D-48BB-B0E5-5F71EA481BD7}" showPageBreaks="1" showGridLines="0" zeroValues="0" printArea="1" view="pageBreakPreview" topLeftCell="A16">
      <selection activeCell="R12" sqref="R12"/>
      <pageMargins left="0.75" right="0.45" top="0.7" bottom="0.56999999999999995" header="0.34" footer="0.31"/>
      <pageSetup scale="96" orientation="portrait" r:id="rId2"/>
      <headerFooter alignWithMargins="0"/>
    </customSheetView>
    <customSheetView guid="{24767711-6F0F-4960-B6A0-5D16317C52CA}" showPageBreaks="1" showGridLines="0" zeroValues="0" printArea="1" view="pageBreakPreview">
      <selection activeCell="R12" sqref="R12"/>
      <pageMargins left="0.75" right="0.45" top="0.7" bottom="0.56999999999999995" header="0.34" footer="0.31"/>
      <pageSetup scale="96" orientation="portrait" r:id="rId3"/>
      <headerFooter alignWithMargins="0"/>
    </customSheetView>
    <customSheetView guid="{265106DA-0305-46BE-8A98-0935A189448A}" scale="90" showPageBreaks="1" showGridLines="0" zeroValues="0" printArea="1" view="pageBreakPreview">
      <selection activeCell="A5" sqref="A5:J5"/>
      <pageMargins left="0.75" right="0.45" top="0.7" bottom="0.56999999999999995" header="0.34" footer="0.31"/>
      <pageSetup scale="96" orientation="portrait" r:id="rId4"/>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5"/>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6"/>
      <headerFooter alignWithMargins="0"/>
    </customSheetView>
    <customSheetView guid="{E8F77A2D-E40A-4668-A8F2-3CE31C4AC520}" scale="90" showPageBreaks="1" showGridLines="0" zeroValues="0" printArea="1" view="pageBreakPreview" topLeftCell="A11">
      <selection activeCell="H17" sqref="H17"/>
      <pageMargins left="0.75" right="0.45" top="0.7" bottom="0.56999999999999995" header="0.34" footer="0.31"/>
      <pageSetup scale="96" orientation="portrait" r:id="rId7"/>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8"/>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9"/>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10"/>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11"/>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12"/>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13"/>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14"/>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5"/>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7"/>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8"/>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9"/>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20"/>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21"/>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22"/>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23"/>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24"/>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25"/>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26"/>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27"/>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28"/>
      <headerFooter alignWithMargins="0"/>
    </customSheetView>
    <customSheetView guid="{F34FCE55-6D7A-4595-AE80-79F81F8010EA}" scale="90" showPageBreaks="1" showGridLines="0" zeroValues="0" printArea="1" view="pageBreakPreview">
      <selection activeCell="H17" sqref="H17"/>
      <pageMargins left="0.75" right="0.45" top="0.7" bottom="0.56999999999999995" header="0.34" footer="0.31"/>
      <pageSetup scale="96" orientation="portrait" r:id="rId29"/>
      <headerFooter alignWithMargins="0"/>
    </customSheetView>
    <customSheetView guid="{26C9F440-2701-423F-9FDB-7DFF079DC7F8}" scale="90" showPageBreaks="1" showGridLines="0" zeroValues="0" printArea="1" view="pageBreakPreview">
      <selection activeCell="A5" sqref="A5:J5"/>
      <pageMargins left="0.75" right="0.45" top="0.7" bottom="0.56999999999999995" header="0.34" footer="0.31"/>
      <pageSetup scale="96" orientation="portrait" r:id="rId30"/>
      <headerFooter alignWithMargins="0"/>
    </customSheetView>
    <customSheetView guid="{B07A37BF-D9F4-4586-9D27-CDE2FA2D1222}" scale="90" showPageBreaks="1" showGridLines="0" zeroValues="0" printArea="1" view="pageBreakPreview">
      <selection activeCell="A5" sqref="A5:J5"/>
      <pageMargins left="0.75" right="0.45" top="0.7" bottom="0.56999999999999995" header="0.34" footer="0.31"/>
      <pageSetup scale="96" orientation="portrait" r:id="rId31"/>
      <headerFooter alignWithMargins="0"/>
    </customSheetView>
    <customSheetView guid="{9E668EC9-7875-454E-BDE6-15A2D20AC8D2}" scale="90" showPageBreaks="1" showGridLines="0" zeroValues="0" printArea="1" view="pageBreakPreview">
      <selection activeCell="A5" sqref="A5:J5"/>
      <pageMargins left="0.75" right="0.45" top="0.7" bottom="0.56999999999999995" header="0.34" footer="0.31"/>
      <pageSetup scale="96" orientation="portrait" r:id="rId32"/>
      <headerFooter alignWithMargins="0"/>
    </customSheetView>
    <customSheetView guid="{72E27F64-009C-4321-B742-209DBE340E6D}" showPageBreaks="1" showGridLines="0" zeroValues="0" printArea="1" view="pageBreakPreview">
      <selection activeCell="R12" sqref="R12"/>
      <pageMargins left="0.75" right="0.45" top="0.7" bottom="0.56999999999999995" header="0.34" footer="0.31"/>
      <pageSetup scale="96" orientation="portrait" r:id="rId33"/>
      <headerFooter alignWithMargins="0"/>
    </customSheetView>
    <customSheetView guid="{0FC51CD5-DCF7-4595-9A9F-DDC9120F829F}" showPageBreaks="1" showGridLines="0" zeroValues="0" printArea="1" view="pageBreakPreview">
      <selection activeCell="R12" sqref="R12"/>
      <pageMargins left="0.75" right="0.45" top="0.7" bottom="0.56999999999999995" header="0.34" footer="0.31"/>
      <pageSetup scale="96" orientation="portrait" r:id="rId34"/>
      <headerFooter alignWithMargins="0"/>
    </customSheetView>
  </customSheetViews>
  <mergeCells count="19">
    <mergeCell ref="I1:J1"/>
    <mergeCell ref="A3:J3"/>
    <mergeCell ref="A5:J5"/>
    <mergeCell ref="A16:J16"/>
    <mergeCell ref="A18:J18"/>
    <mergeCell ref="B9:F9"/>
    <mergeCell ref="B12:F12"/>
    <mergeCell ref="B11:F11"/>
    <mergeCell ref="B10:F10"/>
    <mergeCell ref="A1:G1"/>
    <mergeCell ref="A23:J23"/>
    <mergeCell ref="B21:J21"/>
    <mergeCell ref="B20:J20"/>
    <mergeCell ref="B27:C27"/>
    <mergeCell ref="B25:C25"/>
    <mergeCell ref="F27:G27"/>
    <mergeCell ref="F25:G25"/>
    <mergeCell ref="H27:J27"/>
    <mergeCell ref="H25:J25"/>
  </mergeCells>
  <phoneticPr fontId="24" type="noConversion"/>
  <pageMargins left="0.75" right="0.45" top="0.7" bottom="0.56999999999999995" header="0.34" footer="0.31"/>
  <pageSetup scale="96" orientation="portrait" r:id="rId35"/>
  <headerFooter alignWithMargins="0"/>
  <ignoredErrors>
    <ignoredError sqref="B25" unlockedFormula="1"/>
  </ignoredErrors>
  <drawing r:id="rId3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17" workbookViewId="0">
      <selection activeCell="A19" sqref="A19"/>
    </sheetView>
  </sheetViews>
  <sheetFormatPr defaultColWidth="9.109375" defaultRowHeight="15.6"/>
  <cols>
    <col min="1" max="1" width="12" style="84" customWidth="1"/>
    <col min="2" max="9" width="9.109375" style="84"/>
    <col min="10" max="10" width="19" style="84" customWidth="1"/>
    <col min="11" max="16384" width="9.109375" style="84"/>
  </cols>
  <sheetData>
    <row r="1" spans="1:10" ht="27.75" customHeight="1">
      <c r="A1" s="1307" t="str">
        <f>Cover!B3</f>
        <v>SPEC. NO.: CC/NT/W-GIS/DOM/A04/24/01196</v>
      </c>
      <c r="B1" s="1307"/>
      <c r="C1" s="1307"/>
      <c r="D1" s="1307"/>
      <c r="E1" s="1307"/>
      <c r="F1" s="1307"/>
      <c r="G1" s="1307"/>
      <c r="H1" s="367"/>
      <c r="I1" s="1303" t="s">
        <v>736</v>
      </c>
      <c r="J1" s="1303"/>
    </row>
    <row r="2" spans="1:10" ht="16.8">
      <c r="A2" s="244"/>
      <c r="B2" s="244"/>
      <c r="C2" s="244"/>
      <c r="D2" s="244"/>
      <c r="E2" s="244"/>
      <c r="F2" s="244"/>
      <c r="G2" s="244"/>
      <c r="H2" s="244"/>
      <c r="I2" s="244"/>
      <c r="J2" s="244"/>
    </row>
    <row r="3" spans="1:10" ht="126.75" customHeight="1">
      <c r="A3" s="1308"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308"/>
      <c r="C3" s="1308"/>
      <c r="D3" s="1308"/>
      <c r="E3" s="1308"/>
      <c r="F3" s="1308"/>
      <c r="G3" s="1308"/>
      <c r="H3" s="1308"/>
      <c r="I3" s="1308"/>
      <c r="J3" s="1308"/>
    </row>
    <row r="5" spans="1:10" ht="75.75" customHeight="1">
      <c r="A5" s="1309" t="s">
        <v>747</v>
      </c>
      <c r="B5" s="1309"/>
      <c r="C5" s="1309"/>
      <c r="D5" s="1309"/>
      <c r="E5" s="1309"/>
      <c r="F5" s="1309"/>
      <c r="G5" s="1309"/>
      <c r="H5" s="1309"/>
      <c r="I5" s="1309"/>
      <c r="J5" s="1309"/>
    </row>
    <row r="7" spans="1:10">
      <c r="A7" s="84" t="str">
        <f>'Attach 3(JV)'!A7:D7</f>
        <v>Bidder’s Name and Address :</v>
      </c>
      <c r="G7" s="121" t="str">
        <f>'Attach 3(JV)'!E7</f>
        <v>To:</v>
      </c>
    </row>
    <row r="8" spans="1:10">
      <c r="A8" s="121">
        <f>'Attach 3(JV)'!A8:D8</f>
        <v>0</v>
      </c>
      <c r="G8" s="84" t="str">
        <f>'Attach 3(JV)'!E8</f>
        <v>Contract Services</v>
      </c>
    </row>
    <row r="9" spans="1:10">
      <c r="A9" s="89" t="s">
        <v>435</v>
      </c>
      <c r="B9" s="1301">
        <f>'Attach 3(JV)'!B9:D9</f>
        <v>0</v>
      </c>
      <c r="C9" s="1301"/>
      <c r="D9" s="1301"/>
      <c r="E9" s="1301"/>
      <c r="F9" s="1301"/>
      <c r="G9" s="84" t="str">
        <f>'Attach 3(JV)'!E9</f>
        <v>Power Grid Corporation of India Ltd.,</v>
      </c>
    </row>
    <row r="10" spans="1:10">
      <c r="A10" s="89" t="s">
        <v>437</v>
      </c>
      <c r="B10" s="1306">
        <f>'Attach 3(JV)'!B10:D10</f>
        <v>0</v>
      </c>
      <c r="C10" s="1306"/>
      <c r="D10" s="1306"/>
      <c r="E10" s="1306"/>
      <c r="F10" s="1306"/>
      <c r="G10" s="84" t="str">
        <f>'Attach 3(JV)'!E10</f>
        <v>"Saudamini", Plot No. 2, Sector 29</v>
      </c>
    </row>
    <row r="11" spans="1:10">
      <c r="B11" s="1306">
        <f>'Attach 3(JV)'!B11:D11</f>
        <v>0</v>
      </c>
      <c r="C11" s="1306"/>
      <c r="D11" s="1306"/>
      <c r="E11" s="1306"/>
      <c r="F11" s="1306"/>
      <c r="G11" s="84" t="str">
        <f>'Attach 3(JV)'!E11</f>
        <v>Gurgaon (Haryana) - 122001</v>
      </c>
    </row>
    <row r="12" spans="1:10">
      <c r="B12" s="1306">
        <f>'Attach 3(JV)'!B12:D12</f>
        <v>0</v>
      </c>
      <c r="C12" s="1306"/>
      <c r="D12" s="1306"/>
      <c r="E12" s="1306"/>
      <c r="F12" s="1306"/>
    </row>
    <row r="14" spans="1:10">
      <c r="A14" s="84" t="s">
        <v>243</v>
      </c>
    </row>
    <row r="16" spans="1:10" ht="78" customHeight="1">
      <c r="A16" s="1007" t="s">
        <v>745</v>
      </c>
      <c r="B16" s="1007"/>
      <c r="C16" s="1007"/>
      <c r="D16" s="1007"/>
      <c r="E16" s="1007"/>
      <c r="F16" s="1007"/>
      <c r="G16" s="1007"/>
      <c r="H16" s="1007"/>
      <c r="I16" s="1007"/>
      <c r="J16" s="1007"/>
    </row>
    <row r="17" spans="1:10" ht="66" customHeight="1">
      <c r="A17" s="1007" t="s">
        <v>746</v>
      </c>
      <c r="B17" s="1007"/>
      <c r="C17" s="1007"/>
      <c r="D17" s="1007"/>
      <c r="E17" s="1007"/>
      <c r="F17" s="1007"/>
      <c r="G17" s="1007"/>
      <c r="H17" s="1007"/>
      <c r="I17" s="1007"/>
      <c r="J17" s="1007"/>
    </row>
    <row r="18" spans="1:10" ht="58.5" customHeight="1">
      <c r="A18" s="1007" t="s">
        <v>737</v>
      </c>
      <c r="B18" s="1007"/>
      <c r="C18" s="1007"/>
      <c r="D18" s="1007"/>
      <c r="E18" s="1007"/>
      <c r="F18" s="1007"/>
      <c r="G18" s="1007"/>
      <c r="H18" s="1007"/>
      <c r="I18" s="1007"/>
      <c r="J18" s="1007"/>
    </row>
    <row r="19" spans="1:10" ht="26.25" customHeight="1">
      <c r="A19" s="121" t="s">
        <v>734</v>
      </c>
    </row>
    <row r="20" spans="1:10" ht="26.25" customHeight="1"/>
    <row r="21" spans="1:10">
      <c r="A21" s="121" t="str">
        <f>'Name of Bidder'!B35</f>
        <v xml:space="preserve">Date     </v>
      </c>
      <c r="B21" s="1302">
        <f>'Name of Bidder'!C35</f>
        <v>0</v>
      </c>
      <c r="C21" s="1302"/>
      <c r="F21" s="1301" t="str">
        <f>'Name of Bidder'!B32</f>
        <v xml:space="preserve">Printed Name </v>
      </c>
      <c r="G21" s="1301"/>
      <c r="H21" s="1301">
        <f>'Name of Bidder'!C32</f>
        <v>0</v>
      </c>
      <c r="I21" s="1301"/>
      <c r="J21" s="1301"/>
    </row>
    <row r="22" spans="1:10">
      <c r="A22" s="121"/>
      <c r="F22" s="121"/>
      <c r="G22" s="121"/>
    </row>
    <row r="23" spans="1:10">
      <c r="A23" s="121" t="str">
        <f>'Name of Bidder'!B36</f>
        <v xml:space="preserve">Place     </v>
      </c>
      <c r="B23" s="1301">
        <f>'Name of Bidder'!C36</f>
        <v>0</v>
      </c>
      <c r="C23" s="1301"/>
      <c r="F23" s="1301" t="str">
        <f>'Name of Bidder'!B33</f>
        <v>Designation</v>
      </c>
      <c r="G23" s="1301"/>
      <c r="H23" s="1301">
        <f>'Name of Bidder'!C33</f>
        <v>0</v>
      </c>
      <c r="I23" s="1301"/>
      <c r="J23" s="1301"/>
    </row>
  </sheetData>
  <customSheetViews>
    <customSheetView guid="{70FB5D55-1DD3-4C31-AE80-FEFCEF8A40E9}" state="hidden" topLeftCell="A17">
      <selection activeCell="A19" sqref="A19"/>
      <pageMargins left="0.7" right="0.7" top="0.75" bottom="0.75" header="0.3" footer="0.3"/>
      <pageSetup paperSize="9" scale="85" orientation="portrait" r:id="rId1"/>
    </customSheetView>
    <customSheetView guid="{6C1F68FF-383D-48BB-B0E5-5F71EA481BD7}" state="hidden" topLeftCell="A17">
      <selection activeCell="A19" sqref="A19"/>
      <pageMargins left="0.7" right="0.7" top="0.75" bottom="0.75" header="0.3" footer="0.3"/>
      <pageSetup paperSize="9" scale="85" orientation="portrait" r:id="rId2"/>
    </customSheetView>
    <customSheetView guid="{24767711-6F0F-4960-B6A0-5D16317C52CA}" state="hidden" topLeftCell="A17">
      <selection activeCell="A19" sqref="A19"/>
      <pageMargins left="0.7" right="0.7" top="0.75" bottom="0.75" header="0.3" footer="0.3"/>
      <pageSetup paperSize="9" scale="85" orientation="portrait" r:id="rId3"/>
    </customSheetView>
    <customSheetView guid="{265106DA-0305-46BE-8A98-0935A189448A}" state="hidden" topLeftCell="A17">
      <selection activeCell="A19" sqref="A19"/>
      <pageMargins left="0.7" right="0.7" top="0.75" bottom="0.75" header="0.3" footer="0.3"/>
      <pageSetup paperSize="9" scale="85" orientation="portrait" r:id="rId4"/>
    </customSheetView>
    <customSheetView guid="{906C1F80-87B7-4777-98E9-010D55358499}" state="hidden" topLeftCell="A17">
      <selection activeCell="A19" sqref="A19"/>
      <pageMargins left="0.7" right="0.7" top="0.75" bottom="0.75" header="0.3" footer="0.3"/>
      <pageSetup paperSize="9" scale="85" orientation="portrait" r:id="rId5"/>
    </customSheetView>
    <customSheetView guid="{42E95D05-5FE4-4BDE-99D8-8A5175191762}" state="hidden" topLeftCell="A17">
      <selection activeCell="A19" sqref="A19"/>
      <pageMargins left="0.7" right="0.7" top="0.75" bottom="0.75" header="0.3" footer="0.3"/>
      <pageSetup paperSize="9" scale="85" orientation="portrait" r:id="rId6"/>
    </customSheetView>
    <customSheetView guid="{E8F77A2D-E40A-4668-A8F2-3CE31C4AC520}" state="hidden" topLeftCell="A17">
      <selection activeCell="A19" sqref="A19"/>
      <pageMargins left="0.7" right="0.7" top="0.75" bottom="0.75" header="0.3" footer="0.3"/>
      <pageSetup paperSize="9" scale="85" orientation="portrait" r:id="rId7"/>
    </customSheetView>
    <customSheetView guid="{9EDBA9B2-46ED-415A-B10B-329571C4D4AF}" state="hidden" topLeftCell="A17">
      <selection activeCell="A19" sqref="A19"/>
      <pageMargins left="0.7" right="0.7" top="0.75" bottom="0.75" header="0.3" footer="0.3"/>
      <pageSetup paperSize="9" scale="85" orientation="portrait" r:id="rId8"/>
    </customSheetView>
    <customSheetView guid="{30E57F47-2338-458C-930A-44F048960490}" state="hidden" topLeftCell="A17">
      <selection activeCell="A19" sqref="A19"/>
      <pageMargins left="0.7" right="0.7" top="0.75" bottom="0.75" header="0.3" footer="0.3"/>
      <pageSetup paperSize="9" scale="85" orientation="portrait" r:id="rId9"/>
    </customSheetView>
    <customSheetView guid="{6FD3A41D-DEEE-48F5-96DB-6021F0BEBAF6}" topLeftCell="A16">
      <selection activeCell="H10" sqref="H10"/>
      <pageMargins left="0.7" right="0.7" top="0.75" bottom="0.75" header="0.3" footer="0.3"/>
      <pageSetup paperSize="9" scale="85" orientation="portrait" r:id="rId10"/>
    </customSheetView>
    <customSheetView guid="{564AA8DD-E850-4E6F-BA1D-8F79D1361145}" topLeftCell="A2">
      <selection activeCell="H10" sqref="H10"/>
      <pageMargins left="0.7" right="0.7" top="0.75" bottom="0.75" header="0.3" footer="0.3"/>
      <pageSetup paperSize="9" scale="85" orientation="portrait" r:id="rId11"/>
    </customSheetView>
    <customSheetView guid="{728AEB16-F9CD-4198-B4E9-2E28A5E42262}" topLeftCell="A7">
      <selection activeCell="E6" sqref="E6"/>
      <pageMargins left="0.7" right="0.7" top="0.75" bottom="0.75" header="0.3" footer="0.3"/>
      <pageSetup paperSize="9" scale="85" orientation="portrait" r:id="rId12"/>
    </customSheetView>
    <customSheetView guid="{10C5F276-B641-4058-B015-CD9DBF21498B}" state="hidden" topLeftCell="A17">
      <selection activeCell="A19" sqref="A19"/>
      <pageMargins left="0.7" right="0.7" top="0.75" bottom="0.75" header="0.3" footer="0.3"/>
      <pageSetup paperSize="9" scale="85" orientation="portrait" r:id="rId13"/>
    </customSheetView>
    <customSheetView guid="{F34FCE55-6D7A-4595-AE80-79F81F8010EA}" state="hidden" topLeftCell="A17">
      <selection activeCell="A19" sqref="A19"/>
      <pageMargins left="0.7" right="0.7" top="0.75" bottom="0.75" header="0.3" footer="0.3"/>
      <pageSetup paperSize="9" scale="85" orientation="portrait" r:id="rId14"/>
    </customSheetView>
    <customSheetView guid="{26C9F440-2701-423F-9FDB-7DFF079DC7F8}" state="hidden" topLeftCell="A17">
      <selection activeCell="A19" sqref="A19"/>
      <pageMargins left="0.7" right="0.7" top="0.75" bottom="0.75" header="0.3" footer="0.3"/>
      <pageSetup paperSize="9" scale="85" orientation="portrait" r:id="rId15"/>
    </customSheetView>
    <customSheetView guid="{B07A37BF-D9F4-4586-9D27-CDE2FA2D1222}" state="hidden" topLeftCell="A17">
      <selection activeCell="A19" sqref="A19"/>
      <pageMargins left="0.7" right="0.7" top="0.75" bottom="0.75" header="0.3" footer="0.3"/>
      <pageSetup paperSize="9" scale="85" orientation="portrait" r:id="rId16"/>
    </customSheetView>
    <customSheetView guid="{9E668EC9-7875-454E-BDE6-15A2D20AC8D2}" state="hidden" topLeftCell="A17">
      <selection activeCell="A19" sqref="A19"/>
      <pageMargins left="0.7" right="0.7" top="0.75" bottom="0.75" header="0.3" footer="0.3"/>
      <pageSetup paperSize="9" scale="85" orientation="portrait" r:id="rId17"/>
    </customSheetView>
    <customSheetView guid="{72E27F64-009C-4321-B742-209DBE340E6D}" state="hidden" topLeftCell="A17">
      <selection activeCell="A19" sqref="A19"/>
      <pageMargins left="0.7" right="0.7" top="0.75" bottom="0.75" header="0.3" footer="0.3"/>
      <pageSetup paperSize="9" scale="85" orientation="portrait" r:id="rId18"/>
    </customSheetView>
    <customSheetView guid="{0FC51CD5-DCF7-4595-9A9F-DDC9120F829F}" state="hidden" topLeftCell="A17">
      <selection activeCell="A19" sqref="A19"/>
      <pageMargins left="0.7" right="0.7" top="0.75" bottom="0.75" header="0.3" footer="0.3"/>
      <pageSetup paperSize="9" scale="85" orientation="portrait" r:id="rId19"/>
    </customSheetView>
  </customSheetViews>
  <mergeCells count="17">
    <mergeCell ref="B10:F10"/>
    <mergeCell ref="A1:G1"/>
    <mergeCell ref="I1:J1"/>
    <mergeCell ref="A3:J3"/>
    <mergeCell ref="A5:J5"/>
    <mergeCell ref="B9:F9"/>
    <mergeCell ref="B23:C23"/>
    <mergeCell ref="F23:G23"/>
    <mergeCell ref="H23:J23"/>
    <mergeCell ref="B11:F11"/>
    <mergeCell ref="B12:F12"/>
    <mergeCell ref="A16:J16"/>
    <mergeCell ref="A18:J18"/>
    <mergeCell ref="B21:C21"/>
    <mergeCell ref="F21:G21"/>
    <mergeCell ref="H21:J21"/>
    <mergeCell ref="A17:J17"/>
  </mergeCells>
  <pageMargins left="0.7" right="0.7" top="0.75" bottom="0.75" header="0.3" footer="0.3"/>
  <pageSetup paperSize="9" scale="85" orientation="portrait" r:id="rId20"/>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09375" defaultRowHeight="15.6"/>
  <cols>
    <col min="1" max="1" width="12" style="84" customWidth="1"/>
    <col min="2" max="9" width="9.109375" style="84"/>
    <col min="10" max="10" width="16.109375" style="84" customWidth="1"/>
    <col min="11" max="16384" width="9.109375" style="84"/>
  </cols>
  <sheetData>
    <row r="1" spans="1:10" ht="27.75" customHeight="1">
      <c r="A1" s="1307" t="str">
        <f>Cover!B3</f>
        <v>SPEC. NO.: CC/NT/W-GIS/DOM/A04/24/01196</v>
      </c>
      <c r="B1" s="1307"/>
      <c r="C1" s="1307"/>
      <c r="D1" s="1307"/>
      <c r="E1" s="1307"/>
      <c r="F1" s="1307"/>
      <c r="G1" s="1307"/>
      <c r="H1" s="367" t="s">
        <v>735</v>
      </c>
      <c r="I1" s="367"/>
      <c r="J1" s="367"/>
    </row>
    <row r="2" spans="1:10" ht="16.8">
      <c r="A2" s="244"/>
      <c r="B2" s="244"/>
      <c r="C2" s="244"/>
      <c r="D2" s="244"/>
      <c r="E2" s="244"/>
      <c r="F2" s="244"/>
      <c r="G2" s="244"/>
      <c r="H2" s="244"/>
      <c r="I2" s="244"/>
      <c r="J2" s="244"/>
    </row>
    <row r="3" spans="1:10" ht="112.5" customHeight="1">
      <c r="A3" s="1308"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308"/>
      <c r="C3" s="1308"/>
      <c r="D3" s="1308"/>
      <c r="E3" s="1308"/>
      <c r="F3" s="1308"/>
      <c r="G3" s="1308"/>
      <c r="H3" s="1308"/>
      <c r="I3" s="1308"/>
      <c r="J3" s="1308"/>
    </row>
    <row r="5" spans="1:10" ht="67.5" customHeight="1">
      <c r="A5" s="1311" t="s">
        <v>748</v>
      </c>
      <c r="B5" s="1311"/>
      <c r="C5" s="1311"/>
      <c r="D5" s="1311"/>
      <c r="E5" s="1311"/>
      <c r="F5" s="1311"/>
      <c r="G5" s="1311"/>
      <c r="H5" s="1311"/>
      <c r="I5" s="1311"/>
      <c r="J5" s="1311"/>
    </row>
    <row r="7" spans="1:10">
      <c r="A7" s="84" t="str">
        <f>'Attach 3(JV)'!A7:D7</f>
        <v>Bidder’s Name and Address :</v>
      </c>
      <c r="G7" s="121" t="str">
        <f>'Attach 3(JV)'!E7</f>
        <v>To:</v>
      </c>
    </row>
    <row r="8" spans="1:10">
      <c r="A8" s="121">
        <f>'Attach 3(JV)'!A8:D8</f>
        <v>0</v>
      </c>
      <c r="G8" s="84" t="str">
        <f>'Attach 3(JV)'!E8</f>
        <v>Contract Services</v>
      </c>
    </row>
    <row r="9" spans="1:10">
      <c r="A9" s="89" t="s">
        <v>435</v>
      </c>
      <c r="B9" s="1301">
        <f>'Attach 3(JV)'!B9:D9</f>
        <v>0</v>
      </c>
      <c r="C9" s="1301"/>
      <c r="D9" s="1301"/>
      <c r="E9" s="1301"/>
      <c r="F9" s="1301"/>
      <c r="G9" s="84" t="str">
        <f>'Attach 3(JV)'!E9</f>
        <v>Power Grid Corporation of India Ltd.,</v>
      </c>
    </row>
    <row r="10" spans="1:10">
      <c r="A10" s="89" t="s">
        <v>437</v>
      </c>
      <c r="B10" s="1306">
        <f>'Attach 3(JV)'!B10:D10</f>
        <v>0</v>
      </c>
      <c r="C10" s="1306"/>
      <c r="D10" s="1306"/>
      <c r="E10" s="1306"/>
      <c r="F10" s="1306"/>
      <c r="G10" s="84" t="str">
        <f>'Attach 3(JV)'!E10</f>
        <v>"Saudamini", Plot No. 2, Sector 29</v>
      </c>
    </row>
    <row r="11" spans="1:10">
      <c r="B11" s="1306">
        <f>'Attach 3(JV)'!B11:D11</f>
        <v>0</v>
      </c>
      <c r="C11" s="1306"/>
      <c r="D11" s="1306"/>
      <c r="E11" s="1306"/>
      <c r="F11" s="1306"/>
      <c r="G11" s="84" t="str">
        <f>'Attach 3(JV)'!E11</f>
        <v>Gurgaon (Haryana) - 122001</v>
      </c>
    </row>
    <row r="12" spans="1:10">
      <c r="B12" s="1306">
        <f>'Attach 3(JV)'!B12:D12</f>
        <v>0</v>
      </c>
      <c r="C12" s="1306"/>
      <c r="D12" s="1306"/>
      <c r="E12" s="1306"/>
      <c r="F12" s="1306"/>
    </row>
    <row r="14" spans="1:10">
      <c r="A14" s="84" t="s">
        <v>243</v>
      </c>
    </row>
    <row r="16" spans="1:10" ht="101.25" customHeight="1">
      <c r="A16" s="1310" t="s">
        <v>749</v>
      </c>
      <c r="B16" s="1310"/>
      <c r="C16" s="1310"/>
      <c r="D16" s="1310"/>
      <c r="E16" s="1310"/>
      <c r="F16" s="1310"/>
      <c r="G16" s="1310"/>
      <c r="H16" s="1310"/>
      <c r="I16" s="1310"/>
      <c r="J16" s="1310"/>
    </row>
    <row r="17" spans="1:10" ht="33" customHeight="1">
      <c r="A17" s="1312"/>
      <c r="B17" s="1313"/>
      <c r="C17" s="1313"/>
      <c r="D17" s="1313"/>
      <c r="E17" s="1313"/>
      <c r="F17" s="1313"/>
      <c r="G17" s="1313"/>
      <c r="H17" s="1313"/>
      <c r="I17" s="1313"/>
      <c r="J17" s="1314"/>
    </row>
    <row r="18" spans="1:10" ht="66.75" customHeight="1">
      <c r="A18" s="1315" t="s">
        <v>752</v>
      </c>
      <c r="B18" s="1310"/>
      <c r="C18" s="1310"/>
      <c r="D18" s="1310"/>
      <c r="E18" s="1310"/>
      <c r="F18" s="1310"/>
      <c r="G18" s="1310"/>
      <c r="H18" s="1310"/>
      <c r="I18" s="1310"/>
      <c r="J18" s="1310"/>
    </row>
    <row r="19" spans="1:10" ht="51" customHeight="1">
      <c r="A19" s="1310" t="s">
        <v>739</v>
      </c>
      <c r="B19" s="1310"/>
      <c r="C19" s="1310"/>
      <c r="D19" s="1310"/>
      <c r="E19" s="1310"/>
      <c r="F19" s="1310"/>
      <c r="G19" s="1310"/>
      <c r="H19" s="1310"/>
      <c r="I19" s="1310"/>
      <c r="J19" s="1310"/>
    </row>
    <row r="20" spans="1:10" ht="33" customHeight="1">
      <c r="A20" s="1310" t="s">
        <v>738</v>
      </c>
      <c r="B20" s="1310"/>
      <c r="C20" s="1310"/>
      <c r="D20" s="1310"/>
      <c r="E20" s="1310"/>
      <c r="F20" s="1310"/>
      <c r="G20" s="1310"/>
      <c r="H20" s="1310"/>
      <c r="I20" s="1310"/>
      <c r="J20" s="1310"/>
    </row>
    <row r="21" spans="1:10" ht="51" customHeight="1">
      <c r="A21" s="1310" t="s">
        <v>740</v>
      </c>
      <c r="B21" s="1310"/>
      <c r="C21" s="1310"/>
      <c r="D21" s="1310"/>
      <c r="E21" s="1310"/>
      <c r="F21" s="1310"/>
      <c r="G21" s="1310"/>
      <c r="H21" s="1310"/>
      <c r="I21" s="1310"/>
      <c r="J21" s="1310"/>
    </row>
    <row r="22" spans="1:10" ht="51" customHeight="1">
      <c r="A22" s="1310" t="s">
        <v>741</v>
      </c>
      <c r="B22" s="1310"/>
      <c r="C22" s="1310"/>
      <c r="D22" s="1310"/>
      <c r="E22" s="1310"/>
      <c r="F22" s="1310"/>
      <c r="G22" s="1310"/>
      <c r="H22" s="1310"/>
      <c r="I22" s="1310"/>
      <c r="J22" s="1310"/>
    </row>
    <row r="23" spans="1:10" ht="51" customHeight="1">
      <c r="A23" s="1310" t="s">
        <v>742</v>
      </c>
      <c r="B23" s="1310"/>
      <c r="C23" s="1310"/>
      <c r="D23" s="1310"/>
      <c r="E23" s="1310"/>
      <c r="F23" s="1310"/>
      <c r="G23" s="1310"/>
      <c r="H23" s="1310"/>
      <c r="I23" s="1310"/>
      <c r="J23" s="1310"/>
    </row>
    <row r="24" spans="1:10" ht="13.5" customHeight="1">
      <c r="A24" s="1301" t="s">
        <v>734</v>
      </c>
      <c r="B24" s="1301"/>
      <c r="C24" s="1301"/>
      <c r="D24" s="1301"/>
      <c r="E24" s="1301"/>
      <c r="F24" s="1301"/>
    </row>
    <row r="25" spans="1:10" ht="13.5" customHeight="1"/>
    <row r="26" spans="1:10">
      <c r="A26" s="121" t="str">
        <f>'Name of Bidder'!B35</f>
        <v xml:space="preserve">Date     </v>
      </c>
      <c r="B26" s="1302">
        <f>'Name of Bidder'!C35</f>
        <v>0</v>
      </c>
      <c r="C26" s="1302"/>
      <c r="F26" s="1301" t="str">
        <f>'Name of Bidder'!B32</f>
        <v xml:space="preserve">Printed Name </v>
      </c>
      <c r="G26" s="1301"/>
      <c r="H26" s="1301">
        <f>'Name of Bidder'!C32</f>
        <v>0</v>
      </c>
      <c r="I26" s="1301"/>
      <c r="J26" s="1301"/>
    </row>
    <row r="27" spans="1:10">
      <c r="A27" s="121"/>
      <c r="F27" s="121"/>
      <c r="G27" s="121"/>
    </row>
    <row r="28" spans="1:10">
      <c r="A28" s="121" t="str">
        <f>'Name of Bidder'!B36</f>
        <v xml:space="preserve">Place     </v>
      </c>
      <c r="B28" s="1301">
        <f>'Name of Bidder'!C36</f>
        <v>0</v>
      </c>
      <c r="C28" s="1301"/>
      <c r="F28" s="1301" t="str">
        <f>'Name of Bidder'!B33</f>
        <v>Designation</v>
      </c>
      <c r="G28" s="1301"/>
      <c r="H28" s="1301">
        <f>'Name of Bidder'!C33</f>
        <v>0</v>
      </c>
      <c r="I28" s="1301"/>
      <c r="J28" s="1301"/>
    </row>
  </sheetData>
  <sheetProtection selectLockedCells="1" selectUnlockedCells="1"/>
  <customSheetViews>
    <customSheetView guid="{70FB5D55-1DD3-4C31-AE80-FEFCEF8A40E9}"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6C1F68FF-383D-48BB-B0E5-5F71EA481BD7}"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24767711-6F0F-4960-B6A0-5D16317C52CA}"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265106DA-0305-46BE-8A98-0935A189448A}"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8"/>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9"/>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12"/>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13"/>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26C9F440-2701-423F-9FDB-7DFF079DC7F8}"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9E668EC9-7875-454E-BDE6-15A2D20AC8D2}"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72E27F64-009C-4321-B742-209DBE340E6D}"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0FC51CD5-DCF7-4595-9A9F-DDC9120F829F}"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s>
  <mergeCells count="22">
    <mergeCell ref="A20:J20"/>
    <mergeCell ref="B26:C26"/>
    <mergeCell ref="F26:G26"/>
    <mergeCell ref="H26:J26"/>
    <mergeCell ref="A1:G1"/>
    <mergeCell ref="A3:J3"/>
    <mergeCell ref="A5:J5"/>
    <mergeCell ref="B9:F9"/>
    <mergeCell ref="B10:F10"/>
    <mergeCell ref="A23:J23"/>
    <mergeCell ref="A17:J17"/>
    <mergeCell ref="B11:F11"/>
    <mergeCell ref="B12:F12"/>
    <mergeCell ref="A16:J16"/>
    <mergeCell ref="A19:J19"/>
    <mergeCell ref="A18:J18"/>
    <mergeCell ref="B28:C28"/>
    <mergeCell ref="F28:G28"/>
    <mergeCell ref="H28:J28"/>
    <mergeCell ref="A21:J21"/>
    <mergeCell ref="A22:J22"/>
    <mergeCell ref="A24:F24"/>
  </mergeCells>
  <pageMargins left="0.75" right="0.45" top="0.7" bottom="0.56999999999999995" header="0.34" footer="0.31"/>
  <pageSetup scale="101" orientation="portrait" r:id="rId21"/>
  <headerFooter alignWithMargins="0"/>
  <drawing r:id="rId2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2:AW170"/>
  <sheetViews>
    <sheetView showGridLines="0" showZeros="0" view="pageBreakPreview" zoomScale="70" zoomScaleSheetLayoutView="70" workbookViewId="0">
      <selection activeCell="C28" sqref="C28:F28"/>
    </sheetView>
  </sheetViews>
  <sheetFormatPr defaultColWidth="9.109375" defaultRowHeight="15.6"/>
  <cols>
    <col min="1" max="1" width="10.6640625" style="245" customWidth="1"/>
    <col min="2" max="2" width="13.5546875" style="248" customWidth="1"/>
    <col min="3" max="3" width="14.6640625" style="245" customWidth="1"/>
    <col min="4" max="4" width="15.33203125" style="245" customWidth="1"/>
    <col min="5" max="5" width="29.6640625" style="245" customWidth="1"/>
    <col min="6" max="6" width="47.88671875" style="245" customWidth="1"/>
    <col min="7" max="7" width="12.88671875" style="245" hidden="1" customWidth="1"/>
    <col min="8" max="8" width="14.5546875" style="245" hidden="1" customWidth="1"/>
    <col min="9" max="9" width="14.109375" style="246" hidden="1" customWidth="1"/>
    <col min="10" max="10" width="13.109375" style="246" hidden="1" customWidth="1"/>
    <col min="11" max="11" width="8.88671875" style="246" hidden="1" customWidth="1"/>
    <col min="12" max="25" width="9.109375" style="246" hidden="1" customWidth="1"/>
    <col min="26" max="26" width="22.109375" style="246" hidden="1" customWidth="1"/>
    <col min="27" max="27" width="15.88671875" style="246" hidden="1" customWidth="1"/>
    <col min="28" max="28" width="20" style="246" hidden="1" customWidth="1"/>
    <col min="29" max="29" width="13.88671875" style="246" hidden="1" customWidth="1"/>
    <col min="30" max="30" width="9.109375" style="246" hidden="1" customWidth="1"/>
    <col min="31" max="31" width="9.109375" style="247" hidden="1" customWidth="1"/>
    <col min="32" max="32" width="13.6640625" style="247" hidden="1" customWidth="1"/>
    <col min="33" max="35" width="9.109375" style="246" hidden="1" customWidth="1"/>
    <col min="36" max="36" width="10.44140625" style="246" hidden="1" customWidth="1"/>
    <col min="37" max="37" width="9.109375" style="246" hidden="1" customWidth="1"/>
    <col min="38" max="38" width="18.6640625" style="246" hidden="1" customWidth="1"/>
    <col min="39" max="39" width="13.109375" style="246" hidden="1" customWidth="1"/>
    <col min="40" max="40" width="14.109375" style="246" hidden="1" customWidth="1"/>
    <col min="41" max="41" width="16.5546875" style="246" customWidth="1"/>
    <col min="42" max="42" width="19.6640625" style="246" customWidth="1"/>
    <col min="43" max="44" width="9.109375" style="246" customWidth="1"/>
    <col min="45" max="49" width="9.109375" style="246" hidden="1" customWidth="1"/>
    <col min="50" max="65" width="9.109375" style="246" customWidth="1"/>
    <col min="66" max="16384" width="9.109375" style="246"/>
  </cols>
  <sheetData>
    <row r="2" spans="1:13" ht="21" customHeight="1">
      <c r="B2" s="1340" t="s">
        <v>556</v>
      </c>
      <c r="C2" s="1341"/>
      <c r="D2" s="1341"/>
      <c r="E2" s="1341"/>
      <c r="F2" s="1342"/>
    </row>
    <row r="3" spans="1:13" ht="20.25" customHeight="1"/>
    <row r="4" spans="1:13" ht="20.25" customHeight="1"/>
    <row r="5" spans="1:13" ht="16.5" customHeight="1">
      <c r="A5" s="247">
        <v>1</v>
      </c>
      <c r="B5" s="248" t="s">
        <v>557</v>
      </c>
      <c r="M5" s="247"/>
    </row>
    <row r="6" spans="1:13" ht="17.25" customHeight="1">
      <c r="B6" s="249"/>
      <c r="C6" s="246"/>
      <c r="G6" s="250">
        <v>1</v>
      </c>
      <c r="M6" s="247"/>
    </row>
    <row r="7" spans="1:13" ht="20.25" customHeight="1">
      <c r="D7" s="252"/>
      <c r="E7" s="1343"/>
      <c r="F7" s="1343"/>
      <c r="M7" s="247" t="s">
        <v>722</v>
      </c>
    </row>
    <row r="8" spans="1:13" ht="23.25" customHeight="1">
      <c r="A8" s="247">
        <v>1</v>
      </c>
      <c r="B8" s="1327" t="s">
        <v>558</v>
      </c>
      <c r="C8" s="1327"/>
      <c r="D8" s="1327"/>
      <c r="M8" s="247"/>
    </row>
    <row r="9" spans="1:13" ht="20.25" customHeight="1">
      <c r="A9" s="247"/>
    </row>
    <row r="10" spans="1:13" ht="20.25" customHeight="1">
      <c r="A10" s="247"/>
      <c r="B10" s="1316" t="s">
        <v>559</v>
      </c>
      <c r="C10" s="1316"/>
      <c r="D10" s="1316"/>
    </row>
    <row r="11" spans="1:13" ht="21.75" customHeight="1">
      <c r="A11" s="247"/>
      <c r="B11" s="1316"/>
      <c r="C11" s="1316"/>
      <c r="D11" s="1316"/>
    </row>
    <row r="12" spans="1:13" ht="24" customHeight="1">
      <c r="A12" s="247"/>
      <c r="B12" s="1348"/>
      <c r="C12" s="1348"/>
      <c r="D12" s="1348"/>
      <c r="E12" s="253" t="s">
        <v>560</v>
      </c>
      <c r="F12" s="254"/>
      <c r="H12" s="247"/>
    </row>
    <row r="13" spans="1:13" ht="24" customHeight="1">
      <c r="A13" s="247"/>
      <c r="B13" s="255"/>
      <c r="C13" s="255"/>
      <c r="D13" s="255"/>
      <c r="E13" s="253"/>
      <c r="H13" s="247"/>
    </row>
    <row r="14" spans="1:13" ht="22.5" hidden="1" customHeight="1">
      <c r="A14" s="247"/>
    </row>
    <row r="15" spans="1:13" ht="22.5" hidden="1" customHeight="1">
      <c r="A15" s="247"/>
      <c r="B15" s="1346"/>
      <c r="C15" s="1347"/>
      <c r="D15" s="256"/>
      <c r="E15" s="1349"/>
      <c r="F15" s="1350"/>
    </row>
    <row r="16" spans="1:13" ht="22.5" hidden="1" customHeight="1">
      <c r="A16" s="247"/>
      <c r="C16" s="248"/>
      <c r="E16" s="248"/>
      <c r="F16" s="248"/>
    </row>
    <row r="17" spans="1:40" ht="22.5" hidden="1" customHeight="1">
      <c r="A17" s="247"/>
      <c r="B17" s="257"/>
      <c r="C17" s="258"/>
      <c r="D17" s="259"/>
      <c r="E17" s="1351"/>
      <c r="F17" s="1351"/>
    </row>
    <row r="18" spans="1:40" ht="22.5" hidden="1" customHeight="1">
      <c r="A18" s="247"/>
      <c r="C18" s="260"/>
      <c r="D18" s="261"/>
      <c r="E18" s="262"/>
      <c r="F18" s="262"/>
    </row>
    <row r="19" spans="1:40" ht="22.5" hidden="1" customHeight="1">
      <c r="A19" s="247"/>
      <c r="B19" s="1346"/>
      <c r="C19" s="1347"/>
      <c r="D19" s="256"/>
      <c r="E19" s="263"/>
    </row>
    <row r="20" spans="1:40" ht="21.75" customHeight="1"/>
    <row r="21" spans="1:40" ht="69" hidden="1" customHeight="1">
      <c r="A21" s="247" t="s">
        <v>636</v>
      </c>
      <c r="B21" s="1353" t="s">
        <v>635</v>
      </c>
      <c r="C21" s="1354"/>
      <c r="D21" s="1355"/>
      <c r="E21" s="1351" t="s">
        <v>891</v>
      </c>
      <c r="F21" s="1351"/>
    </row>
    <row r="22" spans="1:40" s="328" customFormat="1" hidden="1">
      <c r="A22" s="326"/>
      <c r="B22" s="327" t="s">
        <v>637</v>
      </c>
      <c r="C22" s="326"/>
      <c r="D22" s="326"/>
      <c r="E22" s="326"/>
      <c r="F22" s="326"/>
      <c r="G22" s="326"/>
      <c r="H22" s="326"/>
      <c r="AE22" s="329"/>
      <c r="AF22" s="329"/>
    </row>
    <row r="24" spans="1:40" ht="19.5" customHeight="1">
      <c r="A24" s="264" t="str">
        <f>Cover!B3</f>
        <v>SPEC. NO.: CC/NT/W-GIS/DOM/A04/24/01196</v>
      </c>
      <c r="B24" s="264"/>
      <c r="C24" s="261"/>
      <c r="D24" s="261"/>
      <c r="E24" s="261"/>
      <c r="F24" s="571" t="s">
        <v>1048</v>
      </c>
      <c r="AE24" s="251">
        <v>1</v>
      </c>
      <c r="AF24" s="251" t="s">
        <v>496</v>
      </c>
      <c r="AI24" s="247">
        <v>1</v>
      </c>
      <c r="AJ24" s="246" t="s">
        <v>497</v>
      </c>
      <c r="AM24" s="265">
        <v>1</v>
      </c>
      <c r="AN24" s="265" t="s">
        <v>395</v>
      </c>
    </row>
    <row r="25" spans="1:40">
      <c r="B25" s="245"/>
      <c r="AE25" s="251">
        <v>2</v>
      </c>
      <c r="AF25" s="251" t="s">
        <v>380</v>
      </c>
      <c r="AI25" s="247">
        <v>2</v>
      </c>
      <c r="AJ25" s="246" t="s">
        <v>381</v>
      </c>
      <c r="AM25" s="265">
        <v>2</v>
      </c>
      <c r="AN25" s="265" t="s">
        <v>396</v>
      </c>
    </row>
    <row r="26" spans="1:40" ht="19.5" customHeight="1">
      <c r="A26" s="1344" t="s">
        <v>477</v>
      </c>
      <c r="B26" s="1344"/>
      <c r="C26" s="1344"/>
      <c r="D26" s="1344"/>
      <c r="E26" s="1344"/>
      <c r="F26" s="1344"/>
      <c r="AE26" s="251">
        <v>3</v>
      </c>
      <c r="AF26" s="251" t="s">
        <v>382</v>
      </c>
      <c r="AI26" s="247">
        <v>3</v>
      </c>
      <c r="AJ26" s="246" t="s">
        <v>383</v>
      </c>
      <c r="AM26" s="266">
        <v>3</v>
      </c>
      <c r="AN26" s="266" t="s">
        <v>397</v>
      </c>
    </row>
    <row r="27" spans="1:40" ht="18" customHeight="1">
      <c r="A27" s="267"/>
      <c r="B27" s="267"/>
      <c r="C27" s="267"/>
      <c r="D27" s="267"/>
      <c r="E27" s="267"/>
      <c r="F27" s="267"/>
      <c r="AE27" s="251">
        <v>4</v>
      </c>
      <c r="AF27" s="251" t="s">
        <v>384</v>
      </c>
      <c r="AI27" s="247">
        <v>4</v>
      </c>
      <c r="AJ27" s="246" t="s">
        <v>385</v>
      </c>
      <c r="AM27" s="265">
        <v>4</v>
      </c>
      <c r="AN27" s="265" t="s">
        <v>398</v>
      </c>
    </row>
    <row r="28" spans="1:40" ht="18" customHeight="1">
      <c r="A28" s="248" t="s">
        <v>703</v>
      </c>
      <c r="C28" s="1345"/>
      <c r="D28" s="1345"/>
      <c r="E28" s="1345"/>
      <c r="F28" s="1345"/>
      <c r="AE28" s="251">
        <v>5</v>
      </c>
      <c r="AF28" s="251" t="s">
        <v>384</v>
      </c>
      <c r="AI28" s="247">
        <v>5</v>
      </c>
      <c r="AJ28" s="246" t="s">
        <v>386</v>
      </c>
      <c r="AM28" s="265">
        <v>5</v>
      </c>
      <c r="AN28" s="265" t="s">
        <v>399</v>
      </c>
    </row>
    <row r="29" spans="1:40" ht="18" customHeight="1">
      <c r="A29" s="248"/>
      <c r="C29" s="248"/>
      <c r="D29" s="248"/>
      <c r="E29" s="248"/>
      <c r="F29" s="248"/>
      <c r="AE29" s="251">
        <v>6</v>
      </c>
      <c r="AF29" s="251" t="s">
        <v>384</v>
      </c>
      <c r="AI29" s="247"/>
      <c r="AM29" s="265">
        <v>6</v>
      </c>
      <c r="AN29" s="265" t="s">
        <v>400</v>
      </c>
    </row>
    <row r="30" spans="1:40" ht="18" customHeight="1">
      <c r="A30" s="248" t="s">
        <v>485</v>
      </c>
      <c r="B30" s="1332">
        <f>'Name of Bidder'!C35</f>
        <v>0</v>
      </c>
      <c r="C30" s="1332"/>
      <c r="AE30" s="251">
        <v>7</v>
      </c>
      <c r="AF30" s="251" t="s">
        <v>384</v>
      </c>
      <c r="AG30" s="268">
        <f>DAY(B30)</f>
        <v>0</v>
      </c>
      <c r="AI30" s="247">
        <v>6</v>
      </c>
      <c r="AJ30" s="246" t="s">
        <v>387</v>
      </c>
      <c r="AM30" s="265">
        <v>7</v>
      </c>
      <c r="AN30" s="265" t="s">
        <v>401</v>
      </c>
    </row>
    <row r="31" spans="1:40" ht="18" customHeight="1">
      <c r="A31" s="248"/>
      <c r="B31" s="269"/>
      <c r="C31" s="269"/>
      <c r="AE31" s="251">
        <v>8</v>
      </c>
      <c r="AF31" s="251" t="s">
        <v>384</v>
      </c>
      <c r="AG31" s="268">
        <f>MONTH(B30)</f>
        <v>1</v>
      </c>
      <c r="AI31" s="247">
        <v>7</v>
      </c>
      <c r="AJ31" s="246" t="s">
        <v>388</v>
      </c>
      <c r="AM31" s="265">
        <v>8</v>
      </c>
      <c r="AN31" s="265" t="s">
        <v>402</v>
      </c>
    </row>
    <row r="32" spans="1:40" ht="18" customHeight="1">
      <c r="A32" s="110" t="str">
        <f>'Attach 3(JV)'!E7</f>
        <v>To:</v>
      </c>
      <c r="B32" s="270"/>
      <c r="F32" s="271"/>
      <c r="AE32" s="251">
        <v>9</v>
      </c>
      <c r="AF32" s="251" t="s">
        <v>384</v>
      </c>
      <c r="AG32" s="268" t="str">
        <f>LOOKUP(AG31,AI24:AI36,AJ24:AJ36)</f>
        <v>January</v>
      </c>
      <c r="AI32" s="247">
        <v>8</v>
      </c>
      <c r="AJ32" s="246" t="s">
        <v>389</v>
      </c>
      <c r="AM32" s="265">
        <v>9</v>
      </c>
      <c r="AN32" s="265" t="s">
        <v>403</v>
      </c>
    </row>
    <row r="33" spans="1:45" ht="18" customHeight="1">
      <c r="A33" s="110" t="str">
        <f>'Attach 3(JV)'!E8</f>
        <v>Contract Services</v>
      </c>
      <c r="B33" s="272"/>
      <c r="F33" s="271"/>
      <c r="AE33" s="251">
        <v>10</v>
      </c>
      <c r="AF33" s="251" t="s">
        <v>384</v>
      </c>
      <c r="AG33" s="268">
        <f>YEAR(B30)</f>
        <v>1900</v>
      </c>
      <c r="AI33" s="247">
        <v>9</v>
      </c>
      <c r="AJ33" s="246" t="s">
        <v>390</v>
      </c>
      <c r="AM33" s="265">
        <v>10</v>
      </c>
      <c r="AN33" s="265" t="s">
        <v>404</v>
      </c>
    </row>
    <row r="34" spans="1:45" ht="18" customHeight="1">
      <c r="A34" s="110" t="str">
        <f>'Attach 3(JV)'!E9</f>
        <v>Power Grid Corporation of India Ltd.,</v>
      </c>
      <c r="B34" s="272"/>
      <c r="F34" s="271"/>
      <c r="AE34" s="251">
        <v>11</v>
      </c>
      <c r="AF34" s="251" t="s">
        <v>384</v>
      </c>
      <c r="AI34" s="247">
        <v>10</v>
      </c>
      <c r="AJ34" s="246" t="s">
        <v>391</v>
      </c>
      <c r="AM34" s="265">
        <v>11</v>
      </c>
      <c r="AN34" s="265" t="s">
        <v>405</v>
      </c>
    </row>
    <row r="35" spans="1:45" ht="18" customHeight="1">
      <c r="A35" s="110" t="str">
        <f>'Attach 3(JV)'!E10</f>
        <v>"Saudamini", Plot No. 2, Sector 29</v>
      </c>
      <c r="B35" s="272"/>
      <c r="F35" s="271"/>
      <c r="AE35" s="251">
        <v>12</v>
      </c>
      <c r="AF35" s="251" t="s">
        <v>384</v>
      </c>
      <c r="AI35" s="247">
        <v>11</v>
      </c>
      <c r="AJ35" s="246" t="s">
        <v>392</v>
      </c>
      <c r="AM35" s="265">
        <v>12</v>
      </c>
      <c r="AN35" s="265" t="s">
        <v>406</v>
      </c>
    </row>
    <row r="36" spans="1:45" ht="18" customHeight="1" thickBot="1">
      <c r="A36" s="110" t="str">
        <f>'Attach 3(JV)'!E11</f>
        <v>Gurgaon (Haryana) - 122001</v>
      </c>
      <c r="B36" s="272"/>
      <c r="F36" s="271"/>
      <c r="AE36" s="251">
        <v>13</v>
      </c>
      <c r="AF36" s="251" t="s">
        <v>384</v>
      </c>
      <c r="AI36" s="247">
        <v>12</v>
      </c>
      <c r="AJ36" s="246" t="s">
        <v>393</v>
      </c>
      <c r="AM36" s="265">
        <v>13</v>
      </c>
      <c r="AN36" s="265" t="s">
        <v>407</v>
      </c>
    </row>
    <row r="37" spans="1:45" ht="18" customHeight="1" thickBot="1">
      <c r="A37" s="272"/>
      <c r="B37" s="272"/>
      <c r="F37" s="271"/>
      <c r="AE37" s="251">
        <v>14</v>
      </c>
      <c r="AF37" s="251" t="s">
        <v>384</v>
      </c>
      <c r="AL37" s="273" t="str">
        <f>IF(ISERROR(LOOKUP(E19,AM24:AM43,AN24:AN43)), "Zero", LOOKUP(E19,AM24:AM43,AN24:AN43))</f>
        <v>Zero</v>
      </c>
      <c r="AM37" s="265">
        <v>14</v>
      </c>
      <c r="AN37" s="265" t="s">
        <v>408</v>
      </c>
    </row>
    <row r="38" spans="1:45" ht="15.75" customHeight="1" thickBot="1">
      <c r="A38" s="248"/>
      <c r="F38" s="271"/>
      <c r="AE38" s="251">
        <v>15</v>
      </c>
      <c r="AF38" s="251" t="s">
        <v>384</v>
      </c>
      <c r="AL38" s="274" t="str">
        <f>IF(J45 &gt; 9, "("&amp;E19&amp;")", "("&amp;E19&amp;")")</f>
        <v>()</v>
      </c>
      <c r="AM38" s="275">
        <v>15</v>
      </c>
      <c r="AN38" s="265" t="s">
        <v>409</v>
      </c>
    </row>
    <row r="39" spans="1:45" ht="163.5" customHeight="1">
      <c r="A39" s="276" t="s">
        <v>415</v>
      </c>
      <c r="B39" s="277"/>
      <c r="C39" s="1352" t="str">
        <f>Cover!B2&amp;" "&amp;Cover!B3</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 SPEC. NO.: CC/NT/W-GIS/DOM/A04/24/01196</v>
      </c>
      <c r="D39" s="1352"/>
      <c r="E39" s="1352"/>
      <c r="F39" s="1352"/>
      <c r="L39" s="278"/>
      <c r="M39" s="279"/>
      <c r="N39" s="279"/>
      <c r="Q39" s="280"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251">
        <v>16</v>
      </c>
      <c r="AF39" s="251" t="s">
        <v>384</v>
      </c>
      <c r="AM39" s="265">
        <v>16</v>
      </c>
      <c r="AN39" s="265" t="s">
        <v>410</v>
      </c>
    </row>
    <row r="40" spans="1:45" ht="24.75" customHeight="1" thickBot="1">
      <c r="A40" s="245" t="s">
        <v>32</v>
      </c>
      <c r="B40" s="245"/>
      <c r="C40" s="271"/>
      <c r="D40" s="271"/>
      <c r="E40" s="271"/>
      <c r="F40" s="271"/>
      <c r="G40" s="1367"/>
      <c r="H40" s="1367"/>
      <c r="I40" s="1367"/>
      <c r="K40" s="281"/>
      <c r="L40" s="278"/>
      <c r="M40" s="279"/>
      <c r="N40" s="279"/>
      <c r="AE40" s="251">
        <v>17</v>
      </c>
      <c r="AF40" s="251" t="s">
        <v>384</v>
      </c>
      <c r="AM40" s="265">
        <v>17</v>
      </c>
      <c r="AN40" s="265" t="s">
        <v>411</v>
      </c>
      <c r="AR40" s="1362"/>
      <c r="AS40" s="1362"/>
    </row>
    <row r="41" spans="1:45" ht="162.75" customHeight="1">
      <c r="A41" s="277">
        <v>1</v>
      </c>
      <c r="B41" s="1319"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356"/>
      <c r="D41" s="1356"/>
      <c r="E41" s="1356"/>
      <c r="F41" s="1356"/>
      <c r="G41" s="247"/>
      <c r="H41" s="1361"/>
      <c r="I41" s="1361"/>
      <c r="L41" s="278"/>
      <c r="M41" s="279"/>
      <c r="N41" s="279"/>
      <c r="Z41" s="282"/>
      <c r="AA41" s="283"/>
      <c r="AB41" s="424" t="s">
        <v>24</v>
      </c>
      <c r="AC41" s="284">
        <f>Cover!G22</f>
        <v>0</v>
      </c>
      <c r="AE41" s="251">
        <v>18</v>
      </c>
      <c r="AF41" s="251" t="s">
        <v>384</v>
      </c>
      <c r="AM41" s="265">
        <v>18</v>
      </c>
      <c r="AN41" s="265" t="s">
        <v>412</v>
      </c>
    </row>
    <row r="42" spans="1:45" ht="48" customHeight="1">
      <c r="A42" s="387">
        <v>1.1000000000000001</v>
      </c>
      <c r="B42" s="1357" t="s">
        <v>776</v>
      </c>
      <c r="C42" s="1358"/>
      <c r="D42" s="1358"/>
      <c r="E42" s="1358"/>
      <c r="F42" s="1358"/>
      <c r="L42" s="278"/>
      <c r="M42" s="279"/>
      <c r="N42" s="279"/>
      <c r="AB42" s="425"/>
      <c r="AE42" s="251">
        <v>19</v>
      </c>
      <c r="AF42" s="251" t="s">
        <v>384</v>
      </c>
      <c r="AM42" s="265">
        <v>19</v>
      </c>
      <c r="AN42" s="265" t="s">
        <v>413</v>
      </c>
    </row>
    <row r="43" spans="1:45" s="245" customFormat="1" ht="32.25" customHeight="1">
      <c r="A43" s="285">
        <v>2</v>
      </c>
      <c r="B43" s="1357" t="s">
        <v>25</v>
      </c>
      <c r="C43" s="1357"/>
      <c r="D43" s="1357"/>
      <c r="E43" s="1357"/>
      <c r="F43" s="1357"/>
      <c r="L43" s="278"/>
      <c r="M43" s="279"/>
      <c r="N43" s="279"/>
      <c r="AB43" s="425"/>
      <c r="AE43" s="251">
        <v>20</v>
      </c>
      <c r="AF43" s="251" t="s">
        <v>384</v>
      </c>
      <c r="AM43" s="265">
        <v>20</v>
      </c>
      <c r="AN43" s="265" t="s">
        <v>414</v>
      </c>
    </row>
    <row r="44" spans="1:45" ht="33" customHeight="1">
      <c r="A44" s="277">
        <v>2.1</v>
      </c>
      <c r="B44" s="1356" t="s">
        <v>561</v>
      </c>
      <c r="C44" s="1356"/>
      <c r="D44" s="1356"/>
      <c r="E44" s="1356"/>
      <c r="F44" s="1356"/>
      <c r="G44" s="286"/>
      <c r="H44" s="286"/>
      <c r="I44" s="286"/>
      <c r="J44" s="286"/>
      <c r="L44" s="278"/>
      <c r="M44" s="287"/>
      <c r="N44" s="279"/>
      <c r="AB44" s="425"/>
      <c r="AE44" s="251">
        <v>21</v>
      </c>
      <c r="AF44" s="251" t="s">
        <v>496</v>
      </c>
      <c r="AM44" s="288"/>
      <c r="AN44" s="288"/>
    </row>
    <row r="45" spans="1:45" s="729" customFormat="1" ht="27" customHeight="1">
      <c r="A45" s="731" t="s">
        <v>445</v>
      </c>
      <c r="B45" s="1339" t="s">
        <v>562</v>
      </c>
      <c r="C45" s="1339"/>
      <c r="D45" s="1359" t="s">
        <v>1044</v>
      </c>
      <c r="E45" s="1359"/>
      <c r="F45" s="1359"/>
      <c r="G45" s="732"/>
      <c r="H45" s="732"/>
      <c r="I45" s="300"/>
      <c r="J45" s="300"/>
      <c r="L45" s="733"/>
      <c r="M45" s="730"/>
      <c r="N45" s="730"/>
      <c r="Z45" s="734" t="s">
        <v>416</v>
      </c>
      <c r="AB45" s="735"/>
      <c r="AE45" s="736">
        <v>22</v>
      </c>
      <c r="AF45" s="736" t="s">
        <v>384</v>
      </c>
      <c r="AM45" s="737"/>
      <c r="AN45" s="737"/>
    </row>
    <row r="46" spans="1:45" ht="46.95" hidden="1" customHeight="1">
      <c r="A46" s="289"/>
      <c r="B46" s="290"/>
      <c r="C46" s="290"/>
      <c r="D46" s="1368"/>
      <c r="E46" s="1369"/>
      <c r="F46" s="722"/>
      <c r="G46" s="291"/>
      <c r="H46" s="291"/>
      <c r="I46" s="292"/>
      <c r="J46" s="292"/>
      <c r="L46" s="278"/>
      <c r="M46" s="279"/>
      <c r="N46" s="279"/>
      <c r="Z46" s="89"/>
      <c r="AB46" s="526"/>
      <c r="AF46" s="251"/>
      <c r="AM46" s="297"/>
      <c r="AN46" s="288"/>
      <c r="AO46" s="1365"/>
      <c r="AP46" s="1366"/>
    </row>
    <row r="47" spans="1:45" ht="45.6" hidden="1" customHeight="1">
      <c r="A47" s="289"/>
      <c r="B47" s="290"/>
      <c r="C47" s="290"/>
      <c r="D47" s="1363"/>
      <c r="E47" s="1363"/>
      <c r="F47" s="1363"/>
      <c r="G47" s="1364"/>
      <c r="H47" s="1364"/>
      <c r="I47" s="292"/>
      <c r="J47" s="292"/>
      <c r="L47" s="278"/>
      <c r="M47" s="279"/>
      <c r="N47" s="279"/>
      <c r="Z47" s="89" t="s">
        <v>417</v>
      </c>
      <c r="AB47" s="526"/>
      <c r="AF47" s="251"/>
      <c r="AM47" s="297"/>
      <c r="AN47" s="288"/>
      <c r="AO47" s="1365"/>
      <c r="AP47" s="1366"/>
    </row>
    <row r="48" spans="1:45" ht="31.95" hidden="1" customHeight="1">
      <c r="A48" s="289"/>
      <c r="B48" s="290"/>
      <c r="C48" s="290"/>
      <c r="D48" s="1370"/>
      <c r="E48" s="1370"/>
      <c r="F48" s="723"/>
      <c r="G48" s="291"/>
      <c r="H48" s="291"/>
      <c r="I48" s="292"/>
      <c r="J48" s="292"/>
      <c r="L48" s="278"/>
      <c r="M48" s="279"/>
      <c r="N48" s="279"/>
      <c r="Z48" s="89" t="s">
        <v>418</v>
      </c>
      <c r="AB48" s="526"/>
      <c r="AF48" s="251"/>
      <c r="AM48" s="297"/>
      <c r="AN48" s="288"/>
    </row>
    <row r="49" spans="1:40" ht="57" hidden="1" customHeight="1">
      <c r="A49" s="289"/>
      <c r="B49" s="1317"/>
      <c r="C49" s="1317"/>
      <c r="D49" s="1363"/>
      <c r="E49" s="1363"/>
      <c r="F49" s="1363"/>
      <c r="G49" s="282"/>
      <c r="H49" s="294"/>
      <c r="I49" s="294"/>
      <c r="J49" s="294"/>
      <c r="K49" s="294"/>
      <c r="M49" s="278"/>
      <c r="N49" s="279"/>
      <c r="O49" s="279"/>
      <c r="AA49" s="293"/>
      <c r="AE49" s="251"/>
      <c r="AF49" s="251"/>
      <c r="AM49" s="288"/>
      <c r="AN49" s="288"/>
    </row>
    <row r="50" spans="1:40" ht="152.25" customHeight="1" thickBot="1">
      <c r="A50" s="289" t="s">
        <v>446</v>
      </c>
      <c r="B50" s="1317" t="s">
        <v>563</v>
      </c>
      <c r="C50" s="1317" t="s">
        <v>563</v>
      </c>
      <c r="D50" s="1319" t="s">
        <v>895</v>
      </c>
      <c r="E50" s="1356" t="s">
        <v>302</v>
      </c>
      <c r="F50" s="1356"/>
      <c r="G50" s="282"/>
      <c r="H50" s="294"/>
      <c r="I50" s="294"/>
      <c r="J50" s="294"/>
      <c r="K50" s="294"/>
      <c r="M50" s="278"/>
      <c r="N50" s="279"/>
      <c r="O50" s="279"/>
      <c r="Z50" s="246" t="s">
        <v>241</v>
      </c>
      <c r="AA50" s="293"/>
      <c r="AE50" s="251">
        <v>23</v>
      </c>
      <c r="AF50" s="251" t="s">
        <v>384</v>
      </c>
      <c r="AM50" s="288"/>
      <c r="AN50" s="288"/>
    </row>
    <row r="51" spans="1:40" ht="82.5" customHeight="1" thickBot="1">
      <c r="A51" s="289" t="s">
        <v>447</v>
      </c>
      <c r="B51" s="1317" t="s">
        <v>564</v>
      </c>
      <c r="C51" s="1317"/>
      <c r="D51" s="1319" t="s">
        <v>607</v>
      </c>
      <c r="E51" s="1360"/>
      <c r="F51" s="1360"/>
      <c r="L51" s="278"/>
      <c r="M51" s="279"/>
      <c r="N51" s="279"/>
      <c r="Z51" s="293"/>
      <c r="AB51" s="295"/>
      <c r="AE51" s="251">
        <v>24</v>
      </c>
      <c r="AF51" s="251" t="s">
        <v>384</v>
      </c>
      <c r="AM51" s="288"/>
      <c r="AN51" s="288"/>
    </row>
    <row r="52" spans="1:40" ht="66.75" customHeight="1">
      <c r="A52" s="289"/>
      <c r="B52" s="290"/>
      <c r="C52" s="290"/>
      <c r="D52" s="1319" t="s">
        <v>608</v>
      </c>
      <c r="E52" s="1360"/>
      <c r="F52" s="1360"/>
      <c r="L52" s="278"/>
      <c r="M52" s="279"/>
      <c r="N52" s="279"/>
      <c r="Z52" s="293"/>
      <c r="AB52" s="296"/>
      <c r="AE52" s="251"/>
      <c r="AF52" s="251"/>
      <c r="AM52" s="297"/>
      <c r="AN52" s="297"/>
    </row>
    <row r="53" spans="1:40" ht="123" customHeight="1">
      <c r="A53" s="289" t="s">
        <v>448</v>
      </c>
      <c r="B53" s="1317" t="s">
        <v>565</v>
      </c>
      <c r="C53" s="1317"/>
      <c r="D53" s="1319" t="s">
        <v>429</v>
      </c>
      <c r="E53" s="1338"/>
      <c r="F53" s="1338"/>
      <c r="L53" s="287"/>
      <c r="M53" s="279"/>
      <c r="N53" s="279"/>
      <c r="Z53" s="293"/>
      <c r="AB53" s="296"/>
      <c r="AE53" s="251">
        <v>25</v>
      </c>
      <c r="AF53" s="251" t="s">
        <v>384</v>
      </c>
    </row>
    <row r="54" spans="1:40" ht="66" customHeight="1">
      <c r="A54" s="289" t="s">
        <v>34</v>
      </c>
      <c r="B54" s="1317" t="s">
        <v>566</v>
      </c>
      <c r="C54" s="1317"/>
      <c r="D54" s="1319" t="s">
        <v>26</v>
      </c>
      <c r="E54" s="1338"/>
      <c r="F54" s="1338"/>
      <c r="L54" s="287"/>
      <c r="M54" s="279"/>
      <c r="N54" s="279"/>
      <c r="AB54" s="296"/>
      <c r="AE54" s="251">
        <v>26</v>
      </c>
      <c r="AF54" s="251" t="s">
        <v>384</v>
      </c>
    </row>
    <row r="55" spans="1:40" ht="101.25" customHeight="1">
      <c r="A55" s="289" t="s">
        <v>35</v>
      </c>
      <c r="B55" s="1317" t="s">
        <v>632</v>
      </c>
      <c r="C55" s="1317"/>
      <c r="D55" s="1319" t="s">
        <v>633</v>
      </c>
      <c r="E55" s="1338"/>
      <c r="F55" s="1338"/>
      <c r="L55" s="287"/>
      <c r="M55" s="279"/>
      <c r="N55" s="279"/>
      <c r="AB55" s="296"/>
      <c r="AE55" s="251"/>
      <c r="AF55" s="251"/>
    </row>
    <row r="56" spans="1:40" ht="118.5" customHeight="1">
      <c r="A56" s="289" t="s">
        <v>568</v>
      </c>
      <c r="B56" s="1317" t="s">
        <v>567</v>
      </c>
      <c r="C56" s="1317"/>
      <c r="D56" s="1319" t="s">
        <v>301</v>
      </c>
      <c r="E56" s="1338"/>
      <c r="F56" s="1338"/>
      <c r="L56" s="287"/>
      <c r="M56" s="279"/>
      <c r="N56" s="279"/>
      <c r="AB56" s="296"/>
      <c r="AE56" s="251">
        <v>27</v>
      </c>
      <c r="AF56" s="251" t="s">
        <v>384</v>
      </c>
    </row>
    <row r="57" spans="1:40" ht="66.75" customHeight="1">
      <c r="A57" s="289" t="s">
        <v>570</v>
      </c>
      <c r="B57" s="1317" t="s">
        <v>569</v>
      </c>
      <c r="C57" s="1317"/>
      <c r="D57" s="1319" t="s">
        <v>779</v>
      </c>
      <c r="E57" s="1338"/>
      <c r="F57" s="1338"/>
      <c r="L57" s="287"/>
      <c r="M57" s="279"/>
      <c r="N57" s="279"/>
      <c r="AB57" s="296"/>
      <c r="AE57" s="251">
        <v>28</v>
      </c>
      <c r="AF57" s="251" t="s">
        <v>384</v>
      </c>
    </row>
    <row r="58" spans="1:40" ht="21.75" customHeight="1">
      <c r="A58" s="289" t="s">
        <v>95</v>
      </c>
      <c r="B58" s="1317" t="s">
        <v>571</v>
      </c>
      <c r="C58" s="1317"/>
      <c r="D58" s="1319" t="s">
        <v>572</v>
      </c>
      <c r="E58" s="1338"/>
      <c r="F58" s="1338"/>
      <c r="L58" s="287"/>
      <c r="M58" s="279"/>
      <c r="N58" s="279"/>
      <c r="AB58" s="296"/>
      <c r="AE58" s="251">
        <v>29</v>
      </c>
      <c r="AF58" s="251" t="s">
        <v>384</v>
      </c>
    </row>
    <row r="59" spans="1:40" ht="21.75" customHeight="1">
      <c r="A59" s="289" t="s">
        <v>575</v>
      </c>
      <c r="B59" s="1317" t="s">
        <v>573</v>
      </c>
      <c r="C59" s="1317"/>
      <c r="D59" s="1319" t="s">
        <v>574</v>
      </c>
      <c r="E59" s="1338"/>
      <c r="F59" s="1338"/>
      <c r="L59" s="287"/>
      <c r="M59" s="279"/>
      <c r="N59" s="279"/>
    </row>
    <row r="60" spans="1:40" ht="22.5" customHeight="1">
      <c r="A60" s="289" t="s">
        <v>578</v>
      </c>
      <c r="B60" s="1317" t="s">
        <v>576</v>
      </c>
      <c r="C60" s="1317"/>
      <c r="D60" s="1319" t="s">
        <v>577</v>
      </c>
      <c r="E60" s="1319"/>
      <c r="F60" s="1319"/>
      <c r="L60" s="287"/>
      <c r="M60" s="279"/>
      <c r="N60" s="279"/>
    </row>
    <row r="61" spans="1:40" ht="24" customHeight="1">
      <c r="A61" s="289" t="s">
        <v>581</v>
      </c>
      <c r="B61" s="1317" t="s">
        <v>579</v>
      </c>
      <c r="C61" s="1317"/>
      <c r="D61" s="1319" t="s">
        <v>580</v>
      </c>
      <c r="E61" s="1319"/>
      <c r="F61" s="1319"/>
      <c r="L61" s="287"/>
      <c r="M61" s="279"/>
      <c r="N61" s="279"/>
    </row>
    <row r="62" spans="1:40" ht="35.25" customHeight="1">
      <c r="A62" s="289" t="s">
        <v>584</v>
      </c>
      <c r="B62" s="1317" t="s">
        <v>582</v>
      </c>
      <c r="C62" s="1317"/>
      <c r="D62" s="1319" t="s">
        <v>583</v>
      </c>
      <c r="E62" s="1319"/>
      <c r="F62" s="1319"/>
      <c r="L62" s="287"/>
      <c r="M62" s="279"/>
      <c r="N62" s="279"/>
    </row>
    <row r="63" spans="1:40" ht="20.25" customHeight="1">
      <c r="A63" s="289" t="s">
        <v>587</v>
      </c>
      <c r="B63" s="1317" t="s">
        <v>585</v>
      </c>
      <c r="C63" s="1317"/>
      <c r="D63" s="1319" t="s">
        <v>586</v>
      </c>
      <c r="E63" s="1319"/>
      <c r="F63" s="1319"/>
      <c r="L63" s="287"/>
      <c r="M63" s="279"/>
      <c r="N63" s="279"/>
    </row>
    <row r="64" spans="1:40" ht="33" customHeight="1">
      <c r="A64" s="289" t="s">
        <v>589</v>
      </c>
      <c r="B64" s="1317" t="s">
        <v>588</v>
      </c>
      <c r="C64" s="1317"/>
      <c r="D64" s="1319" t="s">
        <v>430</v>
      </c>
      <c r="E64" s="1319"/>
      <c r="F64" s="1319"/>
      <c r="L64" s="287"/>
      <c r="M64" s="279"/>
      <c r="N64" s="279"/>
    </row>
    <row r="65" spans="1:32" ht="62.25" customHeight="1">
      <c r="A65" s="289" t="s">
        <v>591</v>
      </c>
      <c r="B65" s="1317" t="s">
        <v>590</v>
      </c>
      <c r="C65" s="1317"/>
      <c r="D65" s="1319" t="s">
        <v>869</v>
      </c>
      <c r="E65" s="1338"/>
      <c r="F65" s="1338"/>
      <c r="L65" s="287"/>
      <c r="M65" s="279"/>
      <c r="N65" s="279"/>
    </row>
    <row r="66" spans="1:32" ht="24" customHeight="1">
      <c r="A66" s="289" t="s">
        <v>594</v>
      </c>
      <c r="B66" s="1317" t="s">
        <v>592</v>
      </c>
      <c r="C66" s="1317"/>
      <c r="D66" s="1319" t="s">
        <v>593</v>
      </c>
      <c r="E66" s="1338"/>
      <c r="F66" s="1338"/>
      <c r="L66" s="287"/>
      <c r="M66" s="279"/>
      <c r="N66" s="279"/>
    </row>
    <row r="67" spans="1:32" ht="25.5" customHeight="1">
      <c r="A67" s="289" t="s">
        <v>596</v>
      </c>
      <c r="B67" s="1317" t="s">
        <v>595</v>
      </c>
      <c r="C67" s="1317"/>
      <c r="D67" s="1319" t="s">
        <v>473</v>
      </c>
      <c r="E67" s="1338"/>
      <c r="F67" s="1338"/>
      <c r="L67" s="287"/>
      <c r="M67" s="279"/>
      <c r="N67" s="279"/>
    </row>
    <row r="68" spans="1:32" ht="22.5" customHeight="1">
      <c r="A68" s="289" t="s">
        <v>126</v>
      </c>
      <c r="B68" s="1317" t="s">
        <v>597</v>
      </c>
      <c r="C68" s="1317"/>
      <c r="D68" s="1319" t="s">
        <v>713</v>
      </c>
      <c r="E68" s="1319"/>
      <c r="F68" s="1319"/>
      <c r="L68" s="287"/>
      <c r="M68" s="279"/>
      <c r="N68" s="279"/>
    </row>
    <row r="69" spans="1:32" ht="33.75" customHeight="1">
      <c r="A69" s="289" t="s">
        <v>474</v>
      </c>
      <c r="B69" s="1317" t="s">
        <v>127</v>
      </c>
      <c r="C69" s="1317"/>
      <c r="D69" s="1319" t="s">
        <v>131</v>
      </c>
      <c r="E69" s="1319"/>
      <c r="F69" s="1319"/>
      <c r="L69" s="287"/>
      <c r="M69" s="279"/>
      <c r="N69" s="279"/>
    </row>
    <row r="70" spans="1:32" ht="61.5" customHeight="1">
      <c r="A70" s="289" t="s">
        <v>634</v>
      </c>
      <c r="B70" s="1317" t="s">
        <v>132</v>
      </c>
      <c r="C70" s="1317"/>
      <c r="D70" s="1319" t="s">
        <v>724</v>
      </c>
      <c r="E70" s="1319"/>
      <c r="F70" s="1319"/>
      <c r="L70" s="287"/>
      <c r="M70" s="279"/>
      <c r="N70" s="279"/>
    </row>
    <row r="71" spans="1:32" ht="47.4" customHeight="1">
      <c r="A71" s="289" t="s">
        <v>234</v>
      </c>
      <c r="B71" s="1317" t="s">
        <v>646</v>
      </c>
      <c r="C71" s="1317"/>
      <c r="D71" s="1316" t="s">
        <v>921</v>
      </c>
      <c r="E71" s="1316"/>
      <c r="F71" s="1316"/>
      <c r="L71" s="278"/>
      <c r="M71" s="279"/>
      <c r="N71" s="279"/>
    </row>
    <row r="72" spans="1:32" ht="100.2" customHeight="1">
      <c r="A72" s="289" t="s">
        <v>733</v>
      </c>
      <c r="B72" s="1317" t="s">
        <v>723</v>
      </c>
      <c r="C72" s="1317"/>
      <c r="D72" s="1316" t="s">
        <v>922</v>
      </c>
      <c r="E72" s="1316"/>
      <c r="F72" s="1316"/>
      <c r="L72" s="278"/>
      <c r="M72" s="279"/>
      <c r="N72" s="279"/>
    </row>
    <row r="73" spans="1:32" ht="57" customHeight="1">
      <c r="A73" s="289" t="s">
        <v>239</v>
      </c>
      <c r="B73" s="1317" t="s">
        <v>867</v>
      </c>
      <c r="C73" s="1317"/>
      <c r="D73" s="1319" t="s">
        <v>933</v>
      </c>
      <c r="E73" s="1319"/>
      <c r="F73" s="1319"/>
      <c r="L73" s="287"/>
      <c r="M73" s="279"/>
      <c r="N73" s="279"/>
    </row>
    <row r="74" spans="1:32" ht="45" customHeight="1">
      <c r="A74" s="289" t="s">
        <v>890</v>
      </c>
      <c r="B74" s="1317" t="s">
        <v>868</v>
      </c>
      <c r="C74" s="1317"/>
      <c r="D74" s="1319" t="s">
        <v>903</v>
      </c>
      <c r="E74" s="1319"/>
      <c r="F74" s="1319"/>
      <c r="L74" s="287"/>
      <c r="M74" s="279"/>
      <c r="N74" s="279"/>
    </row>
    <row r="75" spans="1:32" ht="48" customHeight="1">
      <c r="A75" s="289" t="s">
        <v>901</v>
      </c>
      <c r="B75" s="1317" t="s">
        <v>904</v>
      </c>
      <c r="C75" s="1317"/>
      <c r="D75" s="1319" t="s">
        <v>908</v>
      </c>
      <c r="E75" s="1319"/>
      <c r="F75" s="1319"/>
      <c r="L75" s="278"/>
      <c r="M75" s="279"/>
      <c r="N75" s="279"/>
    </row>
    <row r="76" spans="1:32" ht="48" customHeight="1">
      <c r="A76" s="289" t="s">
        <v>902</v>
      </c>
      <c r="B76" s="1317" t="s">
        <v>905</v>
      </c>
      <c r="C76" s="1317"/>
      <c r="D76" s="1319" t="s">
        <v>1037</v>
      </c>
      <c r="E76" s="1319"/>
      <c r="F76" s="1319"/>
      <c r="L76" s="278"/>
      <c r="M76" s="279"/>
      <c r="N76" s="279"/>
    </row>
    <row r="77" spans="1:32" ht="48" customHeight="1">
      <c r="A77" s="289" t="s">
        <v>934</v>
      </c>
      <c r="B77" s="1317" t="s">
        <v>906</v>
      </c>
      <c r="C77" s="1317"/>
      <c r="D77" s="1319" t="s">
        <v>1038</v>
      </c>
      <c r="E77" s="1319"/>
      <c r="F77" s="1319"/>
      <c r="L77" s="278"/>
      <c r="M77" s="279"/>
      <c r="N77" s="279"/>
    </row>
    <row r="78" spans="1:32" ht="60" customHeight="1">
      <c r="A78" s="289" t="s">
        <v>935</v>
      </c>
      <c r="B78" s="1317" t="s">
        <v>907</v>
      </c>
      <c r="C78" s="1317"/>
      <c r="D78" s="1316" t="s">
        <v>920</v>
      </c>
      <c r="E78" s="1316"/>
      <c r="F78" s="1316"/>
      <c r="L78" s="278"/>
      <c r="M78" s="279"/>
      <c r="N78" s="279"/>
    </row>
    <row r="79" spans="1:32" ht="21.75" customHeight="1">
      <c r="A79" s="289" t="s">
        <v>936</v>
      </c>
      <c r="B79" s="1317" t="s">
        <v>926</v>
      </c>
      <c r="C79" s="1317"/>
      <c r="D79" s="1316" t="s">
        <v>1039</v>
      </c>
      <c r="E79" s="1316"/>
      <c r="F79" s="1316"/>
      <c r="L79" s="278"/>
      <c r="M79" s="279"/>
      <c r="N79" s="279"/>
    </row>
    <row r="80" spans="1:32" s="729" customFormat="1" ht="30" customHeight="1">
      <c r="A80" s="731" t="s">
        <v>1045</v>
      </c>
      <c r="B80" s="1339" t="s">
        <v>1046</v>
      </c>
      <c r="C80" s="1339"/>
      <c r="D80" s="1320" t="s">
        <v>1047</v>
      </c>
      <c r="E80" s="1320"/>
      <c r="F80" s="1320"/>
      <c r="G80" s="728"/>
      <c r="H80" s="728"/>
      <c r="L80" s="733"/>
      <c r="M80" s="730"/>
      <c r="N80" s="730"/>
      <c r="AE80" s="267"/>
      <c r="AF80" s="267"/>
    </row>
    <row r="81" spans="1:32" ht="18" customHeight="1">
      <c r="A81" s="289"/>
      <c r="B81" s="1317"/>
      <c r="C81" s="1317"/>
      <c r="D81" s="1320"/>
      <c r="E81" s="1320"/>
      <c r="F81" s="1320"/>
      <c r="L81" s="278"/>
      <c r="M81" s="279"/>
      <c r="N81" s="279"/>
    </row>
    <row r="82" spans="1:32" ht="12.75" customHeight="1">
      <c r="A82" s="289"/>
      <c r="B82" s="1317"/>
      <c r="C82" s="1317"/>
      <c r="D82" s="1320"/>
      <c r="E82" s="1320"/>
      <c r="F82" s="1320"/>
      <c r="L82" s="278"/>
      <c r="M82" s="279"/>
      <c r="N82" s="279"/>
    </row>
    <row r="83" spans="1:32" ht="78.75" customHeight="1">
      <c r="A83" s="298">
        <v>3</v>
      </c>
      <c r="B83" s="1319" t="s">
        <v>244</v>
      </c>
      <c r="C83" s="1319"/>
      <c r="D83" s="1319"/>
      <c r="E83" s="1319"/>
      <c r="F83" s="1319"/>
      <c r="L83" s="279"/>
      <c r="M83" s="279"/>
      <c r="N83" s="287"/>
    </row>
    <row r="84" spans="1:32" ht="93.75" customHeight="1">
      <c r="A84" s="299">
        <v>3.1</v>
      </c>
      <c r="B84" s="1319" t="s">
        <v>420</v>
      </c>
      <c r="C84" s="1319"/>
      <c r="D84" s="1319"/>
      <c r="E84" s="1319"/>
      <c r="F84" s="1319"/>
      <c r="L84" s="279"/>
      <c r="M84" s="279"/>
      <c r="N84" s="279"/>
    </row>
    <row r="85" spans="1:32" ht="79.5" customHeight="1">
      <c r="A85" s="299">
        <v>3.2</v>
      </c>
      <c r="B85" s="1319" t="s">
        <v>1043</v>
      </c>
      <c r="C85" s="1319"/>
      <c r="D85" s="1319"/>
      <c r="E85" s="1319"/>
      <c r="F85" s="1319"/>
      <c r="L85" s="279"/>
      <c r="M85" s="279"/>
      <c r="N85" s="279"/>
    </row>
    <row r="86" spans="1:32" ht="72" customHeight="1">
      <c r="A86" s="277">
        <v>4</v>
      </c>
      <c r="B86" s="1319" t="s">
        <v>892</v>
      </c>
      <c r="C86" s="1319"/>
      <c r="D86" s="1319"/>
      <c r="E86" s="1319"/>
      <c r="F86" s="1319"/>
      <c r="H86" s="300"/>
      <c r="L86" s="279"/>
      <c r="M86" s="279"/>
      <c r="N86" s="279"/>
    </row>
    <row r="87" spans="1:32" ht="52.5" customHeight="1">
      <c r="A87" s="299">
        <v>4.0999999999999996</v>
      </c>
      <c r="B87" s="1319" t="s">
        <v>725</v>
      </c>
      <c r="C87" s="1319"/>
      <c r="D87" s="1319"/>
      <c r="E87" s="1319"/>
      <c r="F87" s="1319"/>
      <c r="L87" s="279"/>
      <c r="M87" s="279"/>
      <c r="N87" s="279"/>
    </row>
    <row r="88" spans="1:32" ht="22.5" customHeight="1">
      <c r="A88" s="299"/>
      <c r="B88" s="246"/>
      <c r="C88" s="246"/>
      <c r="D88" s="246"/>
      <c r="E88" s="246"/>
      <c r="F88" s="246"/>
      <c r="L88" s="279"/>
      <c r="M88" s="279"/>
      <c r="N88" s="279"/>
    </row>
    <row r="89" spans="1:32" ht="104.25" customHeight="1">
      <c r="A89" s="299">
        <v>4.2</v>
      </c>
      <c r="B89" s="1319" t="s">
        <v>893</v>
      </c>
      <c r="C89" s="1319"/>
      <c r="D89" s="1319"/>
      <c r="E89" s="1319"/>
      <c r="F89" s="1319"/>
      <c r="L89" s="279"/>
      <c r="M89" s="279"/>
      <c r="N89" s="279"/>
    </row>
    <row r="90" spans="1:32" ht="14.25" customHeight="1">
      <c r="A90" s="299"/>
      <c r="B90" s="1319"/>
      <c r="C90" s="1319"/>
      <c r="D90" s="1319"/>
      <c r="E90" s="1319"/>
      <c r="F90" s="1319"/>
      <c r="L90" s="279"/>
      <c r="M90" s="279"/>
      <c r="N90" s="279"/>
    </row>
    <row r="91" spans="1:32" ht="21.75" customHeight="1">
      <c r="A91" s="301">
        <v>5</v>
      </c>
      <c r="B91" s="1334" t="s">
        <v>33</v>
      </c>
      <c r="C91" s="1334"/>
      <c r="D91" s="1334"/>
      <c r="E91" s="1334"/>
      <c r="F91" s="1334"/>
      <c r="L91" s="279"/>
      <c r="M91" s="279"/>
      <c r="N91" s="279"/>
    </row>
    <row r="92" spans="1:32" s="245" customFormat="1" ht="16.5" customHeight="1">
      <c r="A92" s="248"/>
      <c r="B92" s="1330"/>
      <c r="C92" s="1330"/>
      <c r="D92" s="1330"/>
      <c r="E92" s="1330"/>
      <c r="F92" s="1330"/>
      <c r="H92" s="248"/>
      <c r="AE92" s="247"/>
      <c r="AF92" s="247"/>
    </row>
    <row r="93" spans="1:32" ht="16.5" customHeight="1">
      <c r="A93" s="299"/>
      <c r="B93" s="1319"/>
      <c r="C93" s="1319"/>
      <c r="D93" s="1319"/>
      <c r="E93" s="1319"/>
      <c r="F93" s="1319"/>
      <c r="L93" s="279"/>
      <c r="M93" s="279"/>
      <c r="N93" s="279"/>
    </row>
    <row r="94" spans="1:32" ht="10.5" customHeight="1">
      <c r="A94" s="299"/>
      <c r="B94" s="1319"/>
      <c r="C94" s="1319"/>
      <c r="D94" s="1319"/>
      <c r="E94" s="1319"/>
      <c r="F94" s="1319"/>
      <c r="L94" s="279"/>
      <c r="M94" s="279"/>
      <c r="N94" s="279"/>
    </row>
    <row r="95" spans="1:32" ht="12" customHeight="1">
      <c r="A95" s="302"/>
      <c r="B95" s="1319"/>
      <c r="C95" s="1319"/>
      <c r="D95" s="1319"/>
      <c r="E95" s="1319"/>
      <c r="F95" s="1319"/>
      <c r="G95" s="297"/>
      <c r="H95" s="1327"/>
      <c r="I95" s="1327"/>
      <c r="K95" s="297"/>
      <c r="L95" s="279"/>
      <c r="M95" s="279"/>
      <c r="N95" s="279"/>
      <c r="Z95" s="303" t="s">
        <v>523</v>
      </c>
    </row>
    <row r="96" spans="1:32" ht="17.25" customHeight="1">
      <c r="A96" s="299"/>
      <c r="B96" s="1319"/>
      <c r="C96" s="1319"/>
      <c r="D96" s="1319"/>
      <c r="E96" s="1319"/>
      <c r="F96" s="1319"/>
      <c r="L96" s="279"/>
      <c r="M96" s="279"/>
      <c r="N96" s="279"/>
    </row>
    <row r="97" spans="1:14" ht="232.5" customHeight="1">
      <c r="A97" s="299">
        <v>5.0999999999999996</v>
      </c>
      <c r="B97" s="1319" t="s">
        <v>894</v>
      </c>
      <c r="C97" s="1319"/>
      <c r="D97" s="1319"/>
      <c r="E97" s="1319"/>
      <c r="F97" s="1319"/>
      <c r="L97" s="279"/>
      <c r="M97" s="279"/>
      <c r="N97" s="279"/>
    </row>
    <row r="98" spans="1:14" ht="16.5" customHeight="1">
      <c r="A98" s="299"/>
      <c r="B98" s="1319"/>
      <c r="C98" s="1319"/>
      <c r="D98" s="1319"/>
      <c r="E98" s="1319"/>
      <c r="F98" s="1319"/>
      <c r="L98" s="279"/>
      <c r="M98" s="279"/>
      <c r="N98" s="279"/>
    </row>
    <row r="99" spans="1:14" ht="39.6" customHeight="1">
      <c r="A99" s="277">
        <v>6</v>
      </c>
      <c r="B99" s="1316" t="s">
        <v>133</v>
      </c>
      <c r="C99" s="1316"/>
      <c r="D99" s="1316"/>
      <c r="E99" s="1316"/>
      <c r="F99" s="1316"/>
      <c r="L99" s="279"/>
      <c r="M99" s="279"/>
      <c r="N99" s="279"/>
    </row>
    <row r="100" spans="1:14" ht="12.75" customHeight="1">
      <c r="A100" s="304"/>
      <c r="B100" s="1316"/>
      <c r="C100" s="1316"/>
      <c r="D100" s="1316"/>
      <c r="E100" s="1316"/>
      <c r="F100" s="1316"/>
      <c r="L100" s="279"/>
      <c r="M100" s="279"/>
      <c r="N100" s="279"/>
    </row>
    <row r="101" spans="1:14" ht="23.25" customHeight="1">
      <c r="A101" s="304" t="s">
        <v>445</v>
      </c>
      <c r="B101" s="1316" t="s">
        <v>134</v>
      </c>
      <c r="C101" s="1316"/>
      <c r="D101" s="1316" t="s">
        <v>1034</v>
      </c>
      <c r="E101" s="1316"/>
      <c r="F101" s="1316"/>
      <c r="L101" s="279"/>
      <c r="M101" s="279"/>
      <c r="N101" s="279"/>
    </row>
    <row r="102" spans="1:14" ht="30" customHeight="1">
      <c r="A102" s="304" t="s">
        <v>446</v>
      </c>
      <c r="B102" s="1316" t="s">
        <v>135</v>
      </c>
      <c r="C102" s="1316"/>
      <c r="D102" s="1316" t="s">
        <v>136</v>
      </c>
      <c r="E102" s="1316"/>
      <c r="F102" s="1316"/>
      <c r="L102" s="279"/>
      <c r="M102" s="279"/>
      <c r="N102" s="279"/>
    </row>
    <row r="103" spans="1:14" ht="27.75" customHeight="1">
      <c r="A103" s="304" t="s">
        <v>447</v>
      </c>
      <c r="B103" s="1337" t="s">
        <v>729</v>
      </c>
      <c r="C103" s="1337"/>
      <c r="D103" s="1336" t="s">
        <v>730</v>
      </c>
      <c r="E103" s="1336"/>
      <c r="F103" s="1336"/>
      <c r="L103" s="279"/>
      <c r="M103" s="279"/>
      <c r="N103" s="279"/>
    </row>
    <row r="104" spans="1:14" ht="42" customHeight="1">
      <c r="A104" s="304" t="s">
        <v>448</v>
      </c>
      <c r="B104" s="1316" t="s">
        <v>137</v>
      </c>
      <c r="C104" s="1316"/>
      <c r="D104" s="1316" t="s">
        <v>138</v>
      </c>
      <c r="E104" s="1316"/>
      <c r="F104" s="1316"/>
      <c r="L104" s="279"/>
      <c r="M104" s="279"/>
      <c r="N104" s="279"/>
    </row>
    <row r="105" spans="1:14" ht="24" customHeight="1">
      <c r="A105" s="304" t="s">
        <v>34</v>
      </c>
      <c r="B105" s="1316" t="s">
        <v>139</v>
      </c>
      <c r="C105" s="1316"/>
      <c r="D105" s="1316" t="s">
        <v>140</v>
      </c>
      <c r="E105" s="1316"/>
      <c r="F105" s="1316"/>
      <c r="L105" s="279"/>
      <c r="M105" s="279"/>
      <c r="N105" s="279"/>
    </row>
    <row r="106" spans="1:14" ht="21" customHeight="1">
      <c r="A106" s="304" t="s">
        <v>35</v>
      </c>
      <c r="B106" s="1316" t="s">
        <v>141</v>
      </c>
      <c r="C106" s="1316"/>
      <c r="D106" s="1316" t="s">
        <v>142</v>
      </c>
      <c r="E106" s="1316"/>
      <c r="F106" s="1316"/>
      <c r="L106" s="279"/>
      <c r="M106" s="279"/>
      <c r="N106" s="279"/>
    </row>
    <row r="107" spans="1:14" ht="21" customHeight="1">
      <c r="A107" s="304" t="s">
        <v>568</v>
      </c>
      <c r="B107" s="1316" t="s">
        <v>143</v>
      </c>
      <c r="C107" s="1316"/>
      <c r="D107" s="1316" t="s">
        <v>144</v>
      </c>
      <c r="E107" s="1316"/>
      <c r="F107" s="1316"/>
      <c r="L107" s="279"/>
      <c r="M107" s="279"/>
      <c r="N107" s="279"/>
    </row>
    <row r="108" spans="1:14" ht="22.5" customHeight="1">
      <c r="A108" s="304" t="s">
        <v>570</v>
      </c>
      <c r="B108" s="1316" t="s">
        <v>145</v>
      </c>
      <c r="C108" s="1316"/>
      <c r="D108" s="1316" t="s">
        <v>146</v>
      </c>
      <c r="E108" s="1316"/>
      <c r="F108" s="1316"/>
      <c r="L108" s="279"/>
      <c r="M108" s="279"/>
      <c r="N108" s="279"/>
    </row>
    <row r="109" spans="1:14" ht="24" customHeight="1">
      <c r="A109" s="304" t="s">
        <v>95</v>
      </c>
      <c r="B109" s="1316" t="s">
        <v>147</v>
      </c>
      <c r="C109" s="1316"/>
      <c r="D109" s="1316" t="s">
        <v>148</v>
      </c>
      <c r="E109" s="1316"/>
      <c r="F109" s="1316"/>
      <c r="L109" s="279"/>
      <c r="M109" s="279"/>
      <c r="N109" s="279"/>
    </row>
    <row r="110" spans="1:14" ht="22.5" customHeight="1">
      <c r="A110" s="304" t="s">
        <v>575</v>
      </c>
      <c r="B110" s="1316" t="s">
        <v>149</v>
      </c>
      <c r="C110" s="1316"/>
      <c r="D110" s="1316" t="s">
        <v>150</v>
      </c>
      <c r="E110" s="1316"/>
      <c r="F110" s="1316"/>
      <c r="L110" s="279"/>
      <c r="M110" s="279"/>
      <c r="N110" s="279"/>
    </row>
    <row r="111" spans="1:14" ht="23.25" customHeight="1">
      <c r="A111" s="304" t="s">
        <v>578</v>
      </c>
      <c r="B111" s="1316" t="s">
        <v>151</v>
      </c>
      <c r="C111" s="1316"/>
      <c r="D111" s="1316" t="s">
        <v>152</v>
      </c>
      <c r="E111" s="1316"/>
      <c r="F111" s="1316"/>
      <c r="L111" s="279"/>
      <c r="M111" s="279"/>
      <c r="N111" s="279"/>
    </row>
    <row r="112" spans="1:14" ht="21" customHeight="1">
      <c r="A112" s="304" t="s">
        <v>581</v>
      </c>
      <c r="B112" s="1316" t="s">
        <v>153</v>
      </c>
      <c r="C112" s="1316"/>
      <c r="D112" s="1316" t="s">
        <v>154</v>
      </c>
      <c r="E112" s="1316"/>
      <c r="F112" s="1316"/>
      <c r="L112" s="279"/>
      <c r="M112" s="279"/>
      <c r="N112" s="279"/>
    </row>
    <row r="113" spans="1:48" ht="22.5" customHeight="1">
      <c r="A113" s="304" t="s">
        <v>584</v>
      </c>
      <c r="B113" s="1316" t="s">
        <v>155</v>
      </c>
      <c r="C113" s="1316"/>
      <c r="D113" s="1316" t="s">
        <v>156</v>
      </c>
      <c r="E113" s="1316"/>
      <c r="F113" s="1316"/>
      <c r="L113" s="279"/>
      <c r="M113" s="279"/>
      <c r="N113" s="279"/>
    </row>
    <row r="114" spans="1:48" s="729" customFormat="1" ht="22.5" customHeight="1">
      <c r="A114" s="727" t="s">
        <v>587</v>
      </c>
      <c r="B114" s="1320" t="s">
        <v>1036</v>
      </c>
      <c r="C114" s="1320"/>
      <c r="D114" s="1320" t="s">
        <v>1035</v>
      </c>
      <c r="E114" s="1320"/>
      <c r="F114" s="1320"/>
      <c r="G114" s="728"/>
      <c r="H114" s="728"/>
      <c r="L114" s="730"/>
      <c r="M114" s="730"/>
      <c r="N114" s="730"/>
      <c r="AE114" s="267"/>
      <c r="AF114" s="267"/>
    </row>
    <row r="115" spans="1:48" ht="44.25" customHeight="1">
      <c r="A115" s="304" t="s">
        <v>589</v>
      </c>
      <c r="B115" s="1316" t="s">
        <v>157</v>
      </c>
      <c r="C115" s="1316"/>
      <c r="D115" s="1316" t="s">
        <v>158</v>
      </c>
      <c r="E115" s="1316"/>
      <c r="F115" s="1316"/>
      <c r="L115" s="279"/>
      <c r="M115" s="279"/>
      <c r="N115" s="279"/>
    </row>
    <row r="116" spans="1:48" ht="45" customHeight="1">
      <c r="A116" s="277"/>
      <c r="B116" s="1319" t="s">
        <v>159</v>
      </c>
      <c r="C116" s="1319"/>
      <c r="D116" s="1319"/>
      <c r="E116" s="1319"/>
      <c r="F116" s="1319"/>
      <c r="L116" s="279"/>
      <c r="M116" s="279"/>
      <c r="N116" s="279"/>
    </row>
    <row r="117" spans="1:48" ht="52.5" customHeight="1">
      <c r="A117" s="277">
        <v>7</v>
      </c>
      <c r="B117" s="1319" t="s">
        <v>160</v>
      </c>
      <c r="C117" s="1319"/>
      <c r="D117" s="1319"/>
      <c r="E117" s="1319"/>
      <c r="F117" s="1319"/>
      <c r="L117" s="279"/>
      <c r="M117" s="279"/>
      <c r="N117" s="279"/>
    </row>
    <row r="118" spans="1:48" ht="30" customHeight="1">
      <c r="A118" s="277"/>
      <c r="B118" s="246"/>
      <c r="C118" s="246"/>
      <c r="D118" s="246"/>
      <c r="E118" s="246"/>
      <c r="F118" s="246"/>
      <c r="L118" s="279"/>
      <c r="M118" s="279"/>
      <c r="N118" s="279"/>
    </row>
    <row r="119" spans="1:48" ht="61.5" customHeight="1">
      <c r="A119" s="277">
        <v>8</v>
      </c>
      <c r="B119" s="1319" t="s">
        <v>199</v>
      </c>
      <c r="C119" s="1319"/>
      <c r="D119" s="1319"/>
      <c r="E119" s="1319"/>
      <c r="F119" s="1319"/>
      <c r="L119" s="279"/>
      <c r="M119" s="279"/>
      <c r="N119" s="279"/>
    </row>
    <row r="120" spans="1:48" ht="69.75" customHeight="1">
      <c r="A120" s="277">
        <v>9</v>
      </c>
      <c r="B120" s="1319" t="s">
        <v>1031</v>
      </c>
      <c r="C120" s="1319"/>
      <c r="D120" s="1319"/>
      <c r="E120" s="1319"/>
      <c r="F120" s="1319"/>
      <c r="L120" s="279"/>
      <c r="M120" s="279"/>
      <c r="N120" s="279"/>
    </row>
    <row r="121" spans="1:48" ht="68.25" customHeight="1">
      <c r="A121" s="277">
        <v>10</v>
      </c>
      <c r="B121" s="1319" t="s">
        <v>494</v>
      </c>
      <c r="C121" s="1319"/>
      <c r="D121" s="1319"/>
      <c r="E121" s="1319"/>
      <c r="F121" s="1319"/>
      <c r="L121" s="279"/>
      <c r="M121" s="279"/>
      <c r="N121" s="279"/>
    </row>
    <row r="122" spans="1:48" ht="32.25" customHeight="1">
      <c r="A122" s="277">
        <v>11</v>
      </c>
      <c r="B122" s="1319" t="s">
        <v>495</v>
      </c>
      <c r="C122" s="1319"/>
      <c r="D122" s="1319"/>
      <c r="E122" s="1319"/>
      <c r="F122" s="1319"/>
      <c r="L122" s="279"/>
      <c r="M122" s="279"/>
      <c r="N122" s="279"/>
    </row>
    <row r="123" spans="1:48" ht="69" customHeight="1">
      <c r="A123" s="277" t="s">
        <v>631</v>
      </c>
      <c r="B123" s="1318" t="s">
        <v>464</v>
      </c>
      <c r="C123" s="1318"/>
      <c r="D123" s="1318"/>
      <c r="E123" s="1318"/>
      <c r="F123" s="1318"/>
      <c r="L123" s="279"/>
      <c r="M123" s="279"/>
      <c r="N123" s="279"/>
      <c r="AS123" s="305">
        <f>'Name of Bidder'!F7</f>
        <v>1</v>
      </c>
    </row>
    <row r="124" spans="1:48" ht="53.25" customHeight="1">
      <c r="A124" s="277">
        <v>13</v>
      </c>
      <c r="B124" s="1319" t="str">
        <f>"We are a Micro and Small Enterprise (MSE) registered with " &amp; 'Name of Bidder'!C11 &amp; ", a designated Authority of GoI under the Public Procurement Policy for MSEs order 2012 Notification dated 01/06/2020 ,26/06/2020 and 19/01/2022  read in conjunction with related notifications issued from time to time for such enterprises."</f>
        <v>We are a Micro and Small Enterprise (MSE) registered with , a designated Authority of GoI under the Public Procurement Policy for MSEs order 2012 Notification dated 01/06/2020 ,26/06/2020 and 19/01/2022  read in conjunction with related notifications issued from time to time for such enterprises.</v>
      </c>
      <c r="C124" s="1319"/>
      <c r="D124" s="1319"/>
      <c r="E124" s="1319"/>
      <c r="F124" s="1319"/>
      <c r="L124" s="279"/>
      <c r="M124" s="279"/>
      <c r="N124" s="279"/>
      <c r="AS124" s="305"/>
      <c r="AT124" s="246">
        <f>'Name of Bidder'!C10</f>
        <v>0</v>
      </c>
      <c r="AU124" s="246">
        <f>IF(AT124="No",1,2)</f>
        <v>2</v>
      </c>
      <c r="AV124" s="246">
        <f>AU124</f>
        <v>2</v>
      </c>
    </row>
    <row r="125" spans="1:48" ht="94.5" customHeight="1">
      <c r="A125" s="277">
        <v>13</v>
      </c>
      <c r="B125" s="1318" t="s">
        <v>161</v>
      </c>
      <c r="C125" s="1318"/>
      <c r="D125" s="1318"/>
      <c r="E125" s="1318"/>
      <c r="F125" s="1318"/>
      <c r="L125" s="279"/>
      <c r="M125" s="279"/>
      <c r="N125" s="279"/>
    </row>
    <row r="126" spans="1:48" ht="17.25" customHeight="1">
      <c r="B126" s="306"/>
      <c r="C126" s="307"/>
      <c r="D126" s="307"/>
      <c r="E126" s="308"/>
      <c r="F126" s="308"/>
    </row>
    <row r="127" spans="1:48" ht="19.5" customHeight="1">
      <c r="B127" s="309" t="s">
        <v>162</v>
      </c>
      <c r="C127" s="310"/>
      <c r="D127" s="311"/>
      <c r="E127" s="311"/>
      <c r="F127" s="311"/>
    </row>
    <row r="128" spans="1:48" ht="16.5" customHeight="1">
      <c r="B128" s="309"/>
      <c r="C128" s="310"/>
      <c r="D128" s="311"/>
      <c r="E128" s="311"/>
      <c r="F128" s="311"/>
    </row>
    <row r="129" spans="1:32" ht="21" customHeight="1">
      <c r="B129" s="312"/>
      <c r="C129" s="311"/>
      <c r="D129" s="311"/>
      <c r="E129" s="309"/>
      <c r="F129" s="313" t="s">
        <v>394</v>
      </c>
    </row>
    <row r="130" spans="1:32" ht="15.75" customHeight="1">
      <c r="B130" s="312"/>
      <c r="C130" s="311"/>
      <c r="D130" s="311"/>
      <c r="E130" s="309"/>
      <c r="F130" s="313"/>
    </row>
    <row r="131" spans="1:32" ht="21" customHeight="1">
      <c r="B131" s="312"/>
      <c r="C131" s="311"/>
      <c r="E131" s="1331" t="str">
        <f>"For and on behalf of : "&amp;'Attach 3(JV)'!A8</f>
        <v>For and on behalf of : 0</v>
      </c>
      <c r="F131" s="1331"/>
    </row>
    <row r="132" spans="1:32" ht="15.75" customHeight="1">
      <c r="A132" s="246"/>
      <c r="B132" s="246"/>
      <c r="C132" s="314"/>
      <c r="D132" s="246"/>
      <c r="E132" s="315"/>
      <c r="F132" s="248"/>
    </row>
    <row r="133" spans="1:32" ht="38.25" customHeight="1">
      <c r="A133" s="248" t="s">
        <v>228</v>
      </c>
      <c r="B133" s="1335">
        <f>'Name of Bidder'!C35</f>
        <v>0</v>
      </c>
      <c r="C133" s="1335"/>
      <c r="D133" s="316" t="s">
        <v>164</v>
      </c>
      <c r="E133" s="316"/>
      <c r="F133" s="249">
        <f>'Name of Bidder'!C32</f>
        <v>0</v>
      </c>
    </row>
    <row r="134" spans="1:32" ht="18.75" customHeight="1">
      <c r="A134" s="248" t="s">
        <v>163</v>
      </c>
      <c r="B134" s="1332">
        <f>'Name of Bidder'!C36</f>
        <v>0</v>
      </c>
      <c r="C134" s="1332"/>
      <c r="D134" s="1333" t="s">
        <v>484</v>
      </c>
      <c r="E134" s="1333"/>
      <c r="F134" s="249">
        <f>'Name of Bidder'!C33</f>
        <v>0</v>
      </c>
    </row>
    <row r="135" spans="1:32" s="245" customFormat="1" ht="18.75" customHeight="1">
      <c r="F135" s="249"/>
      <c r="AE135" s="247"/>
      <c r="AF135" s="247"/>
    </row>
    <row r="136" spans="1:32" ht="15.75" customHeight="1">
      <c r="B136" s="245"/>
      <c r="D136" s="246"/>
      <c r="E136" s="315"/>
    </row>
    <row r="137" spans="1:32" s="245" customFormat="1" ht="18.75" customHeight="1">
      <c r="A137" s="317" t="s">
        <v>165</v>
      </c>
      <c r="B137" s="318"/>
      <c r="C137" s="319"/>
      <c r="D137" s="309"/>
      <c r="E137" s="313"/>
      <c r="F137" s="309"/>
      <c r="H137" s="248"/>
      <c r="AE137" s="247"/>
      <c r="AF137" s="247"/>
    </row>
    <row r="138" spans="1:32" s="245" customFormat="1" ht="18.75" customHeight="1">
      <c r="A138" s="1321" t="s">
        <v>65</v>
      </c>
      <c r="B138" s="1321"/>
      <c r="C138" s="1321"/>
      <c r="D138" s="1324"/>
      <c r="E138" s="1324"/>
      <c r="F138" s="1324"/>
      <c r="H138" s="248"/>
      <c r="AE138" s="247"/>
      <c r="AF138" s="247"/>
    </row>
    <row r="139" spans="1:32" s="245" customFormat="1" ht="18.75" customHeight="1">
      <c r="A139" s="1326"/>
      <c r="B139" s="1326"/>
      <c r="C139" s="1326"/>
      <c r="D139" s="320"/>
      <c r="E139" s="320"/>
      <c r="F139" s="320"/>
      <c r="H139" s="248"/>
      <c r="AE139" s="247"/>
      <c r="AF139" s="247"/>
    </row>
    <row r="140" spans="1:32" s="245" customFormat="1" ht="18.75" customHeight="1">
      <c r="A140" s="1322"/>
      <c r="B140" s="1322"/>
      <c r="C140" s="1322"/>
      <c r="D140" s="320"/>
      <c r="E140" s="320"/>
      <c r="F140" s="320"/>
      <c r="H140" s="248"/>
      <c r="AE140" s="247"/>
      <c r="AF140" s="247"/>
    </row>
    <row r="141" spans="1:32" s="245" customFormat="1" ht="18.75" customHeight="1">
      <c r="A141" s="1323" t="s">
        <v>66</v>
      </c>
      <c r="B141" s="1323"/>
      <c r="C141" s="1323"/>
      <c r="D141" s="1324"/>
      <c r="E141" s="1324"/>
      <c r="F141" s="1324"/>
      <c r="H141" s="248"/>
      <c r="AE141" s="247"/>
      <c r="AF141" s="247"/>
    </row>
    <row r="142" spans="1:32" s="245" customFormat="1" ht="18.75" customHeight="1">
      <c r="A142" s="1323" t="s">
        <v>248</v>
      </c>
      <c r="B142" s="1323"/>
      <c r="C142" s="1323"/>
      <c r="D142" s="1325"/>
      <c r="E142" s="1325"/>
      <c r="F142" s="1325"/>
      <c r="H142" s="248"/>
      <c r="AE142" s="247"/>
      <c r="AF142" s="247"/>
    </row>
    <row r="143" spans="1:32" s="245" customFormat="1" ht="18.75" customHeight="1">
      <c r="A143" s="1323" t="s">
        <v>67</v>
      </c>
      <c r="B143" s="1323"/>
      <c r="C143" s="1323"/>
      <c r="D143" s="1324"/>
      <c r="E143" s="1324"/>
      <c r="F143" s="1324"/>
      <c r="H143" s="248"/>
      <c r="AE143" s="247"/>
      <c r="AF143" s="247"/>
    </row>
    <row r="144" spans="1:32" s="245" customFormat="1" ht="18.75" customHeight="1">
      <c r="A144" s="1321" t="s">
        <v>68</v>
      </c>
      <c r="B144" s="1321"/>
      <c r="C144" s="1321"/>
      <c r="D144" s="320"/>
      <c r="E144" s="320"/>
      <c r="F144" s="320"/>
      <c r="H144" s="248"/>
      <c r="AE144" s="247"/>
      <c r="AF144" s="247"/>
    </row>
    <row r="145" spans="1:32" s="245" customFormat="1" ht="18.75" customHeight="1">
      <c r="A145" s="1326"/>
      <c r="B145" s="1326"/>
      <c r="C145" s="1326"/>
      <c r="D145" s="320"/>
      <c r="E145" s="320"/>
      <c r="F145" s="320"/>
      <c r="H145" s="248"/>
      <c r="AE145" s="247"/>
      <c r="AF145" s="247"/>
    </row>
    <row r="146" spans="1:32" s="245" customFormat="1" ht="18.75" customHeight="1">
      <c r="A146" s="1322"/>
      <c r="B146" s="1322"/>
      <c r="C146" s="1322"/>
      <c r="D146" s="1324"/>
      <c r="E146" s="1324"/>
      <c r="F146" s="1324"/>
      <c r="H146" s="248"/>
      <c r="AE146" s="247"/>
      <c r="AF146" s="247"/>
    </row>
    <row r="147" spans="1:32" s="245" customFormat="1" ht="24" customHeight="1">
      <c r="A147" s="317"/>
      <c r="B147" s="317"/>
      <c r="C147" s="317"/>
      <c r="D147" s="321"/>
      <c r="E147" s="321"/>
      <c r="F147" s="321"/>
      <c r="H147" s="248"/>
      <c r="AE147" s="247"/>
      <c r="AF147" s="247"/>
    </row>
    <row r="148" spans="1:32" s="245" customFormat="1" ht="24" customHeight="1">
      <c r="A148" s="315"/>
      <c r="B148" s="1327"/>
      <c r="C148" s="1327"/>
      <c r="D148" s="1327"/>
      <c r="E148" s="1327"/>
      <c r="F148" s="1327"/>
      <c r="H148" s="248"/>
      <c r="AE148" s="247"/>
      <c r="AF148" s="247"/>
    </row>
    <row r="149" spans="1:32" s="245" customFormat="1" ht="21" customHeight="1">
      <c r="A149" s="289"/>
      <c r="B149" s="1328"/>
      <c r="C149" s="1328"/>
      <c r="D149" s="1328"/>
      <c r="E149" s="1328"/>
      <c r="F149" s="1328"/>
      <c r="H149" s="248"/>
      <c r="AE149" s="247"/>
      <c r="AF149" s="247"/>
    </row>
    <row r="150" spans="1:32" s="245" customFormat="1" ht="24" hidden="1" customHeight="1">
      <c r="A150" s="289"/>
      <c r="B150" s="1316"/>
      <c r="C150" s="1316"/>
      <c r="D150" s="1316"/>
      <c r="E150" s="1316"/>
      <c r="F150" s="1316"/>
      <c r="H150" s="248"/>
      <c r="AE150" s="247"/>
      <c r="AF150" s="247"/>
    </row>
    <row r="151" spans="1:32" ht="51" customHeight="1">
      <c r="A151" s="289"/>
      <c r="B151" s="1316"/>
      <c r="C151" s="1316"/>
      <c r="D151" s="1316"/>
      <c r="E151" s="1316"/>
      <c r="F151" s="1316"/>
    </row>
    <row r="152" spans="1:32" ht="46.5" customHeight="1">
      <c r="A152" s="289"/>
      <c r="B152" s="1316"/>
      <c r="C152" s="1316"/>
      <c r="D152" s="1316"/>
      <c r="E152" s="1316"/>
      <c r="F152" s="1316"/>
    </row>
    <row r="153" spans="1:32" ht="15.75" customHeight="1">
      <c r="A153" s="248"/>
      <c r="B153" s="255"/>
      <c r="C153" s="252"/>
      <c r="D153" s="252"/>
      <c r="E153" s="252"/>
      <c r="F153" s="252"/>
    </row>
    <row r="154" spans="1:32" ht="30.75" customHeight="1">
      <c r="A154" s="1329"/>
      <c r="B154" s="1329"/>
      <c r="C154" s="1329"/>
      <c r="D154" s="1329"/>
      <c r="E154" s="1329"/>
      <c r="F154" s="1329"/>
    </row>
    <row r="155" spans="1:32" ht="24" customHeight="1">
      <c r="A155" s="248"/>
    </row>
    <row r="156" spans="1:32" ht="24" customHeight="1">
      <c r="A156" s="248"/>
    </row>
    <row r="157" spans="1:32" ht="24" customHeight="1">
      <c r="A157" s="248"/>
    </row>
    <row r="158" spans="1:32" ht="24" customHeight="1">
      <c r="A158" s="248"/>
    </row>
    <row r="159" spans="1:32" ht="24" customHeight="1">
      <c r="A159" s="248"/>
    </row>
    <row r="160" spans="1:32" ht="24" customHeight="1">
      <c r="A160" s="248"/>
    </row>
    <row r="161" spans="1:1" ht="24" customHeight="1">
      <c r="A161" s="248"/>
    </row>
    <row r="162" spans="1:1" ht="24" customHeight="1">
      <c r="A162" s="248"/>
    </row>
    <row r="163" spans="1:1" ht="24" customHeight="1"/>
    <row r="164" spans="1:1" ht="24" customHeight="1"/>
    <row r="165" spans="1:1" ht="24" customHeight="1"/>
    <row r="166" spans="1:1" ht="24" customHeight="1"/>
    <row r="167" spans="1:1" ht="24" customHeight="1"/>
    <row r="168" spans="1:1" ht="24" customHeight="1"/>
    <row r="169" spans="1:1" ht="24" customHeight="1"/>
    <row r="170" spans="1:1" ht="24" customHeight="1"/>
  </sheetData>
  <sheetProtection algorithmName="SHA-512" hashValue="59NBiZgZ5fgtycLxglYB+d3L/fBxdUmOnLdLuf60MqunmDwnBLvgqi1XvF974lLZLKDLD2wcYyo16ufIHf/CHw==" saltValue="p7OEhrkXC2rgPuqSyoAiPg==" spinCount="100000" sheet="1" formatColumns="0" formatRows="0" selectLockedCells="1"/>
  <customSheetViews>
    <customSheetView guid="{70FB5D55-1DD3-4C31-AE80-FEFCEF8A40E9}" scale="90" showPageBreaks="1" showGridLines="0" zeroValues="0" printArea="1" hiddenRows="1" hiddenColumns="1" view="pageBreakPreview" topLeftCell="A108">
      <selection activeCell="D135" sqref="D135:F135"/>
      <rowBreaks count="1" manualBreakCount="1">
        <brk id="88" max="16383" man="1"/>
      </rowBreaks>
      <pageMargins left="0.76" right="0.25" top="0.61" bottom="0.45" header="0.35" footer="0.26"/>
      <pageSetup scale="67" fitToHeight="3" orientation="portrait" r:id="rId1"/>
      <headerFooter alignWithMargins="0">
        <oddFooter>&amp;R&amp;"Arial,Bold"&amp;11Page &amp;P of &amp;N</oddFooter>
      </headerFooter>
    </customSheetView>
    <customSheetView guid="{6C1F68FF-383D-48BB-B0E5-5F71EA481BD7}" showPageBreaks="1" showGridLines="0" zeroValues="0" printArea="1" hiddenRows="1" hiddenColumns="1" view="pageBreakPreview">
      <selection activeCell="D134" sqref="D134:F134"/>
      <rowBreaks count="1" manualBreakCount="1">
        <brk id="87" max="16383" man="1"/>
      </rowBreaks>
      <pageMargins left="0.76" right="0.25" top="0.61" bottom="0.45" header="0.35" footer="0.26"/>
      <pageSetup scale="67" fitToHeight="3" orientation="portrait" r:id="rId2"/>
      <headerFooter alignWithMargins="0">
        <oddFooter>&amp;R&amp;"Arial,Bold"&amp;11Page &amp;P of &amp;N</oddFooter>
      </headerFooter>
    </customSheetView>
    <customSheetView guid="{24767711-6F0F-4960-B6A0-5D16317C52CA}" showPageBreaks="1" showGridLines="0" zeroValues="0" printArea="1" hiddenRows="1" hiddenColumns="1" view="pageBreakPreview" topLeftCell="A118">
      <selection activeCell="D134" sqref="D134:F134"/>
      <rowBreaks count="1" manualBreakCount="1">
        <brk id="87" max="16383" man="1"/>
      </rowBreaks>
      <pageMargins left="0.76" right="0.25" top="0.61" bottom="0.45" header="0.35" footer="0.26"/>
      <pageSetup scale="67" fitToHeight="3" orientation="portrait" r:id="rId3"/>
      <headerFooter alignWithMargins="0">
        <oddFooter>&amp;R&amp;"Arial,Bold"&amp;11Page &amp;P of &amp;N</oddFooter>
      </headerFooter>
    </customSheetView>
    <customSheetView guid="{265106DA-0305-46BE-8A98-0935A189448A}" scale="90" showPageBreaks="1" showGridLines="0" zeroValues="0" printArea="1" hiddenRows="1" hiddenColumns="1" view="pageBreakPreview">
      <selection activeCell="B12" sqref="B12:D12"/>
      <rowBreaks count="1" manualBreakCount="1">
        <brk id="86" max="16383" man="1"/>
      </rowBreaks>
      <pageMargins left="0.76" right="0.25" top="0.61" bottom="0.45" header="0.35" footer="0.26"/>
      <pageSetup scale="68" fitToHeight="3" orientation="portrait" r:id="rId4"/>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5"/>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6"/>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6">
      <selection activeCell="C28" sqref="C28:F28"/>
      <rowBreaks count="6" manualBreakCount="6">
        <brk id="47" max="5" man="1"/>
        <brk id="61" max="5" man="1"/>
        <brk id="76"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9"/>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0"/>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1"/>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12"/>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3"/>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4"/>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5"/>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6"/>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selection activeCell="E19" sqref="E19"/>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26C9F440-2701-423F-9FDB-7DFF079DC7F8}" scale="90" showPageBreaks="1" showGridLines="0" zeroValues="0" printArea="1" hiddenRows="1" hiddenColumns="1" view="pageBreakPreview" topLeftCell="A71">
      <selection activeCell="AO47" sqref="AO47"/>
      <rowBreaks count="1" manualBreakCount="1">
        <brk id="86" max="16383" man="1"/>
      </rowBreaks>
      <pageMargins left="0.76" right="0.25" top="0.61" bottom="0.45" header="0.35" footer="0.26"/>
      <pageSetup scale="67" fitToHeight="3" orientation="portrait" r:id="rId30"/>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75">
      <selection activeCell="AO47" sqref="AO47"/>
      <rowBreaks count="1" manualBreakCount="1">
        <brk id="86" max="16383" man="1"/>
      </rowBreaks>
      <pageMargins left="0.76" right="0.25" top="0.61" bottom="0.45" header="0.35" footer="0.26"/>
      <pageSetup scale="67" fitToHeight="3" orientation="portrait" r:id="rId31"/>
      <headerFooter alignWithMargins="0">
        <oddFooter>&amp;R&amp;"Arial,Bold"&amp;11Page &amp;P of &amp;N</oddFooter>
      </headerFooter>
    </customSheetView>
    <customSheetView guid="{9E668EC9-7875-454E-BDE6-15A2D20AC8D2}" scale="90" showPageBreaks="1" showGridLines="0" zeroValues="0" printArea="1" hiddenRows="1" hiddenColumns="1" view="pageBreakPreview" topLeftCell="A45">
      <selection activeCell="AO47" sqref="AO47"/>
      <rowBreaks count="1" manualBreakCount="1">
        <brk id="86" max="16383" man="1"/>
      </rowBreaks>
      <pageMargins left="0.76" right="0.25" top="0.61" bottom="0.45" header="0.35" footer="0.26"/>
      <pageSetup scale="67" fitToHeight="3" orientation="portrait" r:id="rId32"/>
      <headerFooter alignWithMargins="0">
        <oddFooter>&amp;R&amp;"Arial,Bold"&amp;11Page &amp;P of &amp;N</oddFooter>
      </headerFooter>
    </customSheetView>
    <customSheetView guid="{72E27F64-009C-4321-B742-209DBE340E6D}"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33"/>
      <headerFooter alignWithMargins="0">
        <oddFooter>&amp;R&amp;"Arial,Bold"&amp;11Page &amp;P of &amp;N</oddFooter>
      </headerFooter>
    </customSheetView>
    <customSheetView guid="{0FC51CD5-DCF7-4595-9A9F-DDC9120F829F}"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34"/>
      <headerFooter alignWithMargins="0">
        <oddFooter>&amp;R&amp;"Arial,Bold"&amp;11Page &amp;P of &amp;N</oddFooter>
      </headerFooter>
    </customSheetView>
  </customSheetViews>
  <mergeCells count="178">
    <mergeCell ref="H41:I41"/>
    <mergeCell ref="B41:F41"/>
    <mergeCell ref="D53:F53"/>
    <mergeCell ref="B55:C55"/>
    <mergeCell ref="AR40:AS40"/>
    <mergeCell ref="D47:F47"/>
    <mergeCell ref="G47:H47"/>
    <mergeCell ref="AO46:AP46"/>
    <mergeCell ref="G40:I40"/>
    <mergeCell ref="AO47:AP47"/>
    <mergeCell ref="D46:E46"/>
    <mergeCell ref="D48:E48"/>
    <mergeCell ref="B49:C49"/>
    <mergeCell ref="D49:F49"/>
    <mergeCell ref="B30:C30"/>
    <mergeCell ref="C39:F39"/>
    <mergeCell ref="E21:F21"/>
    <mergeCell ref="B21:D21"/>
    <mergeCell ref="B19:C19"/>
    <mergeCell ref="B124:F124"/>
    <mergeCell ref="B83:F83"/>
    <mergeCell ref="B72:C72"/>
    <mergeCell ref="D74:F74"/>
    <mergeCell ref="D50:F50"/>
    <mergeCell ref="B54:C54"/>
    <mergeCell ref="B42:F42"/>
    <mergeCell ref="B43:F43"/>
    <mergeCell ref="B44:F44"/>
    <mergeCell ref="B45:C45"/>
    <mergeCell ref="D45:F45"/>
    <mergeCell ref="B50:C50"/>
    <mergeCell ref="B51:C51"/>
    <mergeCell ref="D51:F51"/>
    <mergeCell ref="B58:C58"/>
    <mergeCell ref="D54:F54"/>
    <mergeCell ref="D58:F58"/>
    <mergeCell ref="D52:F52"/>
    <mergeCell ref="B56:C56"/>
    <mergeCell ref="B2:F2"/>
    <mergeCell ref="E7:F7"/>
    <mergeCell ref="B8:D8"/>
    <mergeCell ref="A26:F26"/>
    <mergeCell ref="C28:F28"/>
    <mergeCell ref="B15:C15"/>
    <mergeCell ref="B10:D11"/>
    <mergeCell ref="B12:D12"/>
    <mergeCell ref="E15:F15"/>
    <mergeCell ref="E17:F17"/>
    <mergeCell ref="D56:F56"/>
    <mergeCell ref="B53:C53"/>
    <mergeCell ref="D55:F55"/>
    <mergeCell ref="B57:C57"/>
    <mergeCell ref="D57:F57"/>
    <mergeCell ref="B61:C61"/>
    <mergeCell ref="D61:F61"/>
    <mergeCell ref="B59:C59"/>
    <mergeCell ref="D59:F59"/>
    <mergeCell ref="B60:C60"/>
    <mergeCell ref="D60:F60"/>
    <mergeCell ref="D64:F64"/>
    <mergeCell ref="B62:C62"/>
    <mergeCell ref="D62:F62"/>
    <mergeCell ref="D67:F67"/>
    <mergeCell ref="D65:F65"/>
    <mergeCell ref="B63:C63"/>
    <mergeCell ref="D63:F63"/>
    <mergeCell ref="B65:C65"/>
    <mergeCell ref="B68:C68"/>
    <mergeCell ref="B64:C64"/>
    <mergeCell ref="D70:F70"/>
    <mergeCell ref="B69:C69"/>
    <mergeCell ref="B73:C73"/>
    <mergeCell ref="D71:F71"/>
    <mergeCell ref="B66:C66"/>
    <mergeCell ref="D66:F66"/>
    <mergeCell ref="B67:C67"/>
    <mergeCell ref="D68:F68"/>
    <mergeCell ref="B80:C80"/>
    <mergeCell ref="B70:C70"/>
    <mergeCell ref="D69:F69"/>
    <mergeCell ref="B71:C71"/>
    <mergeCell ref="B77:C77"/>
    <mergeCell ref="D73:F73"/>
    <mergeCell ref="B76:C76"/>
    <mergeCell ref="D77:F77"/>
    <mergeCell ref="B75:C75"/>
    <mergeCell ref="D76:F76"/>
    <mergeCell ref="D72:F72"/>
    <mergeCell ref="H95:I95"/>
    <mergeCell ref="B96:F96"/>
    <mergeCell ref="B97:F97"/>
    <mergeCell ref="B98:F98"/>
    <mergeCell ref="B95:F95"/>
    <mergeCell ref="D103:F103"/>
    <mergeCell ref="B99:F99"/>
    <mergeCell ref="B100:F100"/>
    <mergeCell ref="B103:C103"/>
    <mergeCell ref="B101:C101"/>
    <mergeCell ref="A154:F154"/>
    <mergeCell ref="B85:F85"/>
    <mergeCell ref="D101:F101"/>
    <mergeCell ref="B102:C102"/>
    <mergeCell ref="D102:F102"/>
    <mergeCell ref="B90:F90"/>
    <mergeCell ref="B92:F92"/>
    <mergeCell ref="B86:F86"/>
    <mergeCell ref="B106:C106"/>
    <mergeCell ref="D106:F106"/>
    <mergeCell ref="B105:C105"/>
    <mergeCell ref="D105:F105"/>
    <mergeCell ref="B107:C107"/>
    <mergeCell ref="B108:C108"/>
    <mergeCell ref="D108:F108"/>
    <mergeCell ref="E131:F131"/>
    <mergeCell ref="B134:C134"/>
    <mergeCell ref="D134:E134"/>
    <mergeCell ref="B87:F87"/>
    <mergeCell ref="B93:F93"/>
    <mergeCell ref="B89:F89"/>
    <mergeCell ref="B91:F91"/>
    <mergeCell ref="B94:F94"/>
    <mergeCell ref="B133:C133"/>
    <mergeCell ref="A138:C138"/>
    <mergeCell ref="A140:C140"/>
    <mergeCell ref="A141:C141"/>
    <mergeCell ref="D141:F141"/>
    <mergeCell ref="A142:C142"/>
    <mergeCell ref="D142:F142"/>
    <mergeCell ref="A139:C139"/>
    <mergeCell ref="D138:F138"/>
    <mergeCell ref="B152:F152"/>
    <mergeCell ref="D143:F143"/>
    <mergeCell ref="A144:C144"/>
    <mergeCell ref="A145:C145"/>
    <mergeCell ref="A146:C146"/>
    <mergeCell ref="A143:C143"/>
    <mergeCell ref="D146:F146"/>
    <mergeCell ref="B148:F148"/>
    <mergeCell ref="B149:F149"/>
    <mergeCell ref="B151:F151"/>
    <mergeCell ref="B150:F150"/>
    <mergeCell ref="D107:F107"/>
    <mergeCell ref="B109:C109"/>
    <mergeCell ref="B104:C104"/>
    <mergeCell ref="D104:F104"/>
    <mergeCell ref="D109:F109"/>
    <mergeCell ref="B84:F84"/>
    <mergeCell ref="D75:F75"/>
    <mergeCell ref="B74:C74"/>
    <mergeCell ref="D82:F82"/>
    <mergeCell ref="B81:C81"/>
    <mergeCell ref="D81:F81"/>
    <mergeCell ref="B82:C82"/>
    <mergeCell ref="D80:F80"/>
    <mergeCell ref="B113:C113"/>
    <mergeCell ref="D113:F113"/>
    <mergeCell ref="B78:C78"/>
    <mergeCell ref="D78:F78"/>
    <mergeCell ref="B125:F125"/>
    <mergeCell ref="B123:F123"/>
    <mergeCell ref="D110:F110"/>
    <mergeCell ref="B117:F117"/>
    <mergeCell ref="B119:F119"/>
    <mergeCell ref="B122:F122"/>
    <mergeCell ref="D114:F114"/>
    <mergeCell ref="D111:F111"/>
    <mergeCell ref="B115:C115"/>
    <mergeCell ref="D115:F115"/>
    <mergeCell ref="B120:F120"/>
    <mergeCell ref="B121:F121"/>
    <mergeCell ref="B110:C110"/>
    <mergeCell ref="B112:C112"/>
    <mergeCell ref="D112:F112"/>
    <mergeCell ref="B111:C111"/>
    <mergeCell ref="B114:C114"/>
    <mergeCell ref="B116:F116"/>
    <mergeCell ref="B79:C79"/>
    <mergeCell ref="D79:F79"/>
  </mergeCells>
  <phoneticPr fontId="17" type="noConversion"/>
  <conditionalFormatting sqref="A93">
    <cfRule type="expression" dxfId="8" priority="38" stopIfTrue="1">
      <formula>G6=1</formula>
    </cfRule>
  </conditionalFormatting>
  <conditionalFormatting sqref="B90:F90 B93:F96">
    <cfRule type="expression" dxfId="7" priority="35" stopIfTrue="1">
      <formula>$G$6=1</formula>
    </cfRule>
  </conditionalFormatting>
  <conditionalFormatting sqref="B97:F98">
    <cfRule type="expression" dxfId="6" priority="59" stopIfTrue="1">
      <formula>$G$6=2</formula>
    </cfRule>
  </conditionalFormatting>
  <conditionalFormatting sqref="B124:F124">
    <cfRule type="expression" dxfId="5" priority="3" stopIfTrue="1">
      <formula>$AV$124&lt;2</formula>
    </cfRule>
  </conditionalFormatting>
  <conditionalFormatting sqref="D48">
    <cfRule type="expression" dxfId="4" priority="1" stopIfTrue="1">
      <formula>$L$91=1</formula>
    </cfRule>
  </conditionalFormatting>
  <conditionalFormatting sqref="D52:F52 B123:F123">
    <cfRule type="expression" dxfId="3" priority="72" stopIfTrue="1">
      <formula>$AS$123&lt;2</formula>
    </cfRule>
  </conditionalFormatting>
  <conditionalFormatting sqref="E7:F7">
    <cfRule type="expression" dxfId="2" priority="45" stopIfTrue="1">
      <formula>G6=2</formula>
    </cfRule>
  </conditionalFormatting>
  <conditionalFormatting sqref="F46">
    <cfRule type="expression" dxfId="1" priority="2" stopIfTrue="1">
      <formula>$L$91=1</formula>
    </cfRule>
  </conditionalFormatting>
  <conditionalFormatting sqref="H95:I95">
    <cfRule type="expression" dxfId="0" priority="47" stopIfTrue="1">
      <formula>H86=3</formula>
    </cfRule>
  </conditionalFormatting>
  <dataValidations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$Z$45:$Z$53</formula1>
    </dataValidation>
  </dataValidations>
  <pageMargins left="0.76" right="0.25" top="0.61" bottom="0.45" header="0.35" footer="0.26"/>
  <pageSetup scale="67" fitToHeight="3" orientation="portrait" r:id="rId35"/>
  <headerFooter alignWithMargins="0">
    <oddFooter>&amp;R&amp;"Arial,Bold"&amp;11Page &amp;P of &amp;N</oddFooter>
  </headerFooter>
  <rowBreaks count="1" manualBreakCount="1">
    <brk id="90" max="16383" man="1"/>
  </rowBreaks>
  <ignoredErrors>
    <ignoredError sqref="B41" emptyCellReference="1"/>
  </ignoredErrors>
  <drawing r:id="rId36"/>
  <legacyDrawing r:id="rId37"/>
  <mc:AlternateContent xmlns:mc="http://schemas.openxmlformats.org/markup-compatibility/2006">
    <mc:Choice Requires="x14">
      <controls>
        <mc:AlternateContent xmlns:mc="http://schemas.openxmlformats.org/markup-compatibility/2006">
          <mc:Choice Requires="x14">
            <control shapeId="62465" r:id="rId38" name="Option Button 1">
              <controlPr locked="0" defaultSize="0" autoFill="0" autoLine="0" autoPict="0" altText="Domestic Bidder">
                <anchor moveWithCells="1">
                  <from>
                    <xdr:col>1</xdr:col>
                    <xdr:colOff>38100</xdr:colOff>
                    <xdr:row>5</xdr:row>
                    <xdr:rowOff>38100</xdr:rowOff>
                  </from>
                  <to>
                    <xdr:col>2</xdr:col>
                    <xdr:colOff>251460</xdr:colOff>
                    <xdr:row>6</xdr:row>
                    <xdr:rowOff>60960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56" workbookViewId="0">
      <selection activeCell="A120" sqref="A1:IV65536"/>
    </sheetView>
  </sheetViews>
  <sheetFormatPr defaultColWidth="9.109375" defaultRowHeight="13.2"/>
  <cols>
    <col min="1" max="1" width="5.109375" style="1" customWidth="1"/>
    <col min="2" max="2" width="13.33203125" style="1" customWidth="1"/>
    <col min="3" max="3" width="9.109375" style="1" hidden="1" customWidth="1"/>
    <col min="4" max="4" width="10.33203125" style="1" customWidth="1"/>
    <col min="5" max="5" width="3.44140625" style="1" customWidth="1"/>
    <col min="6" max="6" width="5.5546875" style="1" hidden="1" customWidth="1"/>
    <col min="7" max="7" width="11.44140625" style="1" hidden="1" customWidth="1"/>
    <col min="8" max="8" width="9.109375" style="1" hidden="1" customWidth="1"/>
    <col min="9" max="9" width="10" style="1" hidden="1" customWidth="1"/>
    <col min="10" max="10" width="3.33203125" style="1" hidden="1" customWidth="1"/>
    <col min="11" max="11" width="5" style="1" hidden="1" customWidth="1"/>
    <col min="12" max="12" width="11.33203125" style="1" hidden="1" customWidth="1"/>
    <col min="13" max="13" width="9.109375" style="1" hidden="1" customWidth="1"/>
    <col min="14" max="14" width="10.33203125" style="1" hidden="1" customWidth="1"/>
    <col min="15" max="15" width="3.6640625" style="1" hidden="1" customWidth="1"/>
    <col min="16" max="16" width="6.44140625" style="1" hidden="1" customWidth="1"/>
    <col min="17" max="17" width="11.109375" style="1" hidden="1" customWidth="1"/>
    <col min="18" max="18" width="9.109375" style="1" hidden="1" customWidth="1"/>
    <col min="19" max="19" width="9.33203125" style="1" hidden="1" customWidth="1"/>
    <col min="20" max="20" width="3.33203125" style="1" hidden="1" customWidth="1"/>
    <col min="21" max="21" width="6.109375" style="1" hidden="1" customWidth="1"/>
    <col min="22" max="22" width="8.5546875" style="1" customWidth="1"/>
    <col min="23" max="23" width="8.44140625" style="1" customWidth="1"/>
    <col min="24" max="24" width="8.88671875" style="1" customWidth="1"/>
    <col min="25" max="16384" width="9.109375" style="1"/>
  </cols>
  <sheetData>
    <row r="1" spans="1:27" ht="13.8" hidden="1" thickBot="1">
      <c r="A1" s="2"/>
      <c r="B1" s="3"/>
      <c r="C1" s="3"/>
      <c r="D1" s="4"/>
      <c r="F1" s="2"/>
      <c r="G1" s="3"/>
      <c r="H1" s="3"/>
      <c r="I1" s="4"/>
      <c r="K1" s="2"/>
      <c r="L1" s="3"/>
      <c r="M1" s="3"/>
      <c r="N1" s="4"/>
      <c r="P1" s="2"/>
      <c r="Q1" s="3"/>
      <c r="R1" s="3"/>
      <c r="S1" s="4"/>
    </row>
    <row r="2" spans="1:27" ht="13.8" hidden="1" thickBot="1">
      <c r="A2" s="5"/>
      <c r="D2" s="6"/>
      <c r="F2" s="5"/>
      <c r="I2" s="6"/>
      <c r="K2" s="5"/>
      <c r="N2" s="6"/>
      <c r="P2" s="5"/>
      <c r="S2" s="6"/>
      <c r="U2" s="7" t="s">
        <v>119</v>
      </c>
    </row>
    <row r="3" spans="1:27" ht="13.8" hidden="1" thickBot="1">
      <c r="A3" s="1375">
        <v>155885</v>
      </c>
      <c r="B3" s="1376"/>
      <c r="C3" s="8"/>
      <c r="D3" s="9"/>
      <c r="E3" s="8"/>
      <c r="F3" s="1375">
        <v>4960</v>
      </c>
      <c r="G3" s="1376"/>
      <c r="H3" s="8"/>
      <c r="I3" s="9"/>
      <c r="K3" s="1375">
        <v>10352</v>
      </c>
      <c r="L3" s="1376"/>
      <c r="M3" s="8"/>
      <c r="N3" s="9"/>
      <c r="P3" s="1375">
        <v>691647</v>
      </c>
      <c r="Q3" s="1376"/>
      <c r="R3" s="8"/>
      <c r="S3" s="9"/>
      <c r="U3" s="7" t="s">
        <v>120</v>
      </c>
    </row>
    <row r="4" spans="1:27" hidden="1">
      <c r="A4" s="1382"/>
      <c r="B4" s="1383"/>
      <c r="C4" s="8"/>
      <c r="D4" s="9"/>
      <c r="E4" s="8"/>
      <c r="F4" s="10"/>
      <c r="G4" s="8"/>
      <c r="H4" s="8"/>
      <c r="I4" s="9"/>
      <c r="K4" s="10"/>
      <c r="L4" s="8"/>
      <c r="M4" s="8"/>
      <c r="N4" s="9"/>
      <c r="P4" s="10"/>
      <c r="Q4" s="8"/>
      <c r="R4" s="8"/>
      <c r="S4" s="9"/>
      <c r="U4" s="7" t="s">
        <v>121</v>
      </c>
    </row>
    <row r="5" spans="1:27" hidden="1">
      <c r="A5" s="10"/>
      <c r="B5" s="11"/>
      <c r="C5" s="11"/>
      <c r="D5" s="12"/>
      <c r="E5" s="11"/>
      <c r="F5" s="10"/>
      <c r="G5" s="11"/>
      <c r="H5" s="11"/>
      <c r="I5" s="12"/>
      <c r="K5" s="10"/>
      <c r="L5" s="11"/>
      <c r="M5" s="11"/>
      <c r="N5" s="12"/>
      <c r="P5" s="10"/>
      <c r="Q5" s="11"/>
      <c r="R5" s="11"/>
      <c r="S5" s="12"/>
      <c r="U5" s="7" t="s">
        <v>166</v>
      </c>
    </row>
    <row r="6" spans="1:27" ht="51.75" hidden="1" customHeight="1" thickBot="1">
      <c r="A6" s="1377" t="str">
        <f>IF(OR((A3&gt;9999999999),(A3&lt;0)),"Invalid Entry - More than 1000 crore OR -ve value",IF(A3=0, "",+CONCATENATE(U2,B13,D13,B12,D12,B11,D11,B10,D10,B9,D9,B8," Only")))</f>
        <v>USD One Lac Fifty Five Thousand Eight Hundred Eighty Five Only</v>
      </c>
      <c r="B6" s="1378"/>
      <c r="C6" s="1378"/>
      <c r="D6" s="1379"/>
      <c r="E6" s="13"/>
      <c r="F6" s="1377" t="str">
        <f>IF(OR((F3&gt;9999999999),(F3&lt;0)),"Invalid Entry - More than 1000 crore OR -ve value",IF(F3=0, "",+CONCATENATE(U3, G13,I13,G12,I12,G11,I11,G10,I10,G9,I9,G8," Only")))</f>
        <v>EURO Four Thousand Nine Hundred Sixty Only</v>
      </c>
      <c r="G6" s="1378"/>
      <c r="H6" s="1378"/>
      <c r="I6" s="1379"/>
      <c r="J6" s="13"/>
      <c r="K6" s="1377" t="str">
        <f>IF(OR((K3&gt;9999999999),(K3&lt;0)),"Invalid Entry - More than 1000 crore OR -ve value",IF(K3=0, "",+CONCATENATE(U4, L13,N13,L12,N12,L11,N11,L10,N10,L9,N9,L8," Only")))</f>
        <v>RMB Ten Thousand Three Hundred Fifty Two Only</v>
      </c>
      <c r="L6" s="1378"/>
      <c r="M6" s="1378"/>
      <c r="N6" s="1379"/>
      <c r="P6" s="1377" t="str">
        <f>IF(OR((P3&gt;9999999999),(P3&lt;0)),"Invalid Entry - More than 1000 crore OR -ve value",IF(P3=0, "",+CONCATENATE(U5, Q13,S13,Q12,S12,Q11,S11,Q10,S10,Q9,S9,Q8," Only")))</f>
        <v>INR Six Lac Ninety One Thousand Six Hundred Forty Seven Only</v>
      </c>
      <c r="Q6" s="1378"/>
      <c r="R6" s="1378"/>
      <c r="S6" s="1379"/>
      <c r="U6" s="1371" t="str">
        <f>VLOOKUP(1,T30:Y45,6,FALSE)</f>
        <v>USD 155885/- + EURO 4960/- + RMB 10352/- + INR 691647/-</v>
      </c>
      <c r="V6" s="1371"/>
      <c r="W6" s="1371"/>
      <c r="X6" s="1371"/>
      <c r="Y6" s="1371"/>
      <c r="Z6" s="1371"/>
      <c r="AA6" s="1371"/>
    </row>
    <row r="7" spans="1:27" ht="70.5" hidden="1" customHeight="1" thickBot="1">
      <c r="A7" s="10"/>
      <c r="B7" s="11"/>
      <c r="C7" s="11"/>
      <c r="D7" s="12"/>
      <c r="E7" s="11"/>
      <c r="F7" s="10"/>
      <c r="G7" s="11"/>
      <c r="H7" s="11"/>
      <c r="I7" s="12"/>
      <c r="K7" s="10"/>
      <c r="L7" s="11"/>
      <c r="M7" s="11"/>
      <c r="N7" s="12"/>
      <c r="P7" s="10"/>
      <c r="Q7" s="11"/>
      <c r="R7" s="11"/>
      <c r="S7" s="12"/>
      <c r="U7" s="1372" t="str">
        <f>VLOOKUP(1,T10:Y25,6,FALSE)</f>
        <v>USD One Lac Fifty Five Thousand Eight Hundred Eighty Five Only plus EURO Four Thousand Nine Hundred Sixty Only plus RMB Ten Thousand Three Hundred Fifty Two Only plus INR Six Lac Ninety One Thousand Six Hundred Forty Seven Only</v>
      </c>
      <c r="V7" s="1373"/>
      <c r="W7" s="1373"/>
      <c r="X7" s="1373"/>
      <c r="Y7" s="1373"/>
      <c r="Z7" s="1373"/>
      <c r="AA7" s="1374"/>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167</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70</v>
      </c>
      <c r="C15" s="11"/>
      <c r="D15" s="12"/>
      <c r="E15" s="11"/>
      <c r="F15" s="22">
        <v>1</v>
      </c>
      <c r="G15" s="23" t="s">
        <v>70</v>
      </c>
      <c r="H15" s="11"/>
      <c r="I15" s="12"/>
      <c r="K15" s="22">
        <v>1</v>
      </c>
      <c r="L15" s="23" t="s">
        <v>70</v>
      </c>
      <c r="M15" s="11"/>
      <c r="N15" s="12"/>
      <c r="P15" s="22">
        <v>1</v>
      </c>
      <c r="Q15" s="23" t="s">
        <v>70</v>
      </c>
      <c r="R15" s="11"/>
      <c r="S15" s="12"/>
      <c r="T15" s="16">
        <f t="shared" si="4"/>
        <v>0</v>
      </c>
      <c r="U15" s="1">
        <v>0</v>
      </c>
      <c r="V15" s="1">
        <v>1</v>
      </c>
      <c r="W15" s="1">
        <v>0</v>
      </c>
      <c r="X15" s="1">
        <v>1</v>
      </c>
      <c r="Y15" s="18" t="str">
        <f>IF(AND($A$3=0,$F$3&gt;0,$K$3=0,$P$3&gt;0),$F$6&amp;$AA$10&amp;$P$6, "")</f>
        <v/>
      </c>
    </row>
    <row r="16" spans="1:27" hidden="1">
      <c r="A16" s="22">
        <v>2</v>
      </c>
      <c r="B16" s="23" t="s">
        <v>71</v>
      </c>
      <c r="C16" s="11"/>
      <c r="D16" s="12"/>
      <c r="E16" s="11"/>
      <c r="F16" s="22">
        <v>2</v>
      </c>
      <c r="G16" s="23" t="s">
        <v>71</v>
      </c>
      <c r="H16" s="11"/>
      <c r="I16" s="12"/>
      <c r="K16" s="22">
        <v>2</v>
      </c>
      <c r="L16" s="23" t="s">
        <v>71</v>
      </c>
      <c r="M16" s="11"/>
      <c r="N16" s="12"/>
      <c r="P16" s="22">
        <v>2</v>
      </c>
      <c r="Q16" s="23" t="s">
        <v>71</v>
      </c>
      <c r="R16" s="11"/>
      <c r="S16" s="12"/>
      <c r="T16" s="16">
        <f t="shared" si="4"/>
        <v>0</v>
      </c>
      <c r="U16" s="1">
        <v>0</v>
      </c>
      <c r="V16" s="1">
        <v>1</v>
      </c>
      <c r="W16" s="1">
        <v>1</v>
      </c>
      <c r="X16" s="1">
        <v>0</v>
      </c>
      <c r="Y16" s="18" t="str">
        <f>IF(AND($A$3=0,$F$3&gt;0,$K$3&gt;0,$P$3=0),$F$6&amp;$AA$10&amp;$K$6, "")</f>
        <v/>
      </c>
    </row>
    <row r="17" spans="1:27" hidden="1">
      <c r="A17" s="22">
        <v>3</v>
      </c>
      <c r="B17" s="23" t="s">
        <v>72</v>
      </c>
      <c r="C17" s="11"/>
      <c r="D17" s="12"/>
      <c r="E17" s="11"/>
      <c r="F17" s="22">
        <v>3</v>
      </c>
      <c r="G17" s="23" t="s">
        <v>72</v>
      </c>
      <c r="H17" s="11"/>
      <c r="I17" s="12"/>
      <c r="K17" s="22">
        <v>3</v>
      </c>
      <c r="L17" s="23" t="s">
        <v>72</v>
      </c>
      <c r="M17" s="11"/>
      <c r="N17" s="12"/>
      <c r="P17" s="22">
        <v>3</v>
      </c>
      <c r="Q17" s="23" t="s">
        <v>72</v>
      </c>
      <c r="R17" s="11"/>
      <c r="S17" s="12"/>
      <c r="T17" s="16">
        <f t="shared" si="4"/>
        <v>0</v>
      </c>
      <c r="U17" s="1">
        <v>0</v>
      </c>
      <c r="V17" s="1">
        <v>1</v>
      </c>
      <c r="W17" s="1">
        <v>1</v>
      </c>
      <c r="X17" s="1">
        <v>1</v>
      </c>
      <c r="Y17" s="24" t="str">
        <f>IF(AND($A$3=0,$F$3&gt;0,$K$3&gt;0,$P$3&gt;0),$F$6&amp;$AA$10&amp;$K$6&amp;$AA$10&amp;$P$6, "")</f>
        <v/>
      </c>
    </row>
    <row r="18" spans="1:27" hidden="1">
      <c r="A18" s="22">
        <v>4</v>
      </c>
      <c r="B18" s="23" t="s">
        <v>524</v>
      </c>
      <c r="C18" s="11"/>
      <c r="D18" s="12"/>
      <c r="E18" s="11"/>
      <c r="F18" s="22">
        <v>4</v>
      </c>
      <c r="G18" s="23" t="s">
        <v>524</v>
      </c>
      <c r="H18" s="11"/>
      <c r="I18" s="12"/>
      <c r="K18" s="22">
        <v>4</v>
      </c>
      <c r="L18" s="23" t="s">
        <v>524</v>
      </c>
      <c r="M18" s="11"/>
      <c r="N18" s="12"/>
      <c r="P18" s="22">
        <v>4</v>
      </c>
      <c r="Q18" s="23" t="s">
        <v>524</v>
      </c>
      <c r="R18" s="11"/>
      <c r="S18" s="12"/>
      <c r="T18" s="16">
        <f t="shared" si="4"/>
        <v>0</v>
      </c>
      <c r="U18" s="1">
        <v>1</v>
      </c>
      <c r="V18" s="1">
        <v>0</v>
      </c>
      <c r="W18" s="1">
        <v>0</v>
      </c>
      <c r="X18" s="1">
        <v>0</v>
      </c>
      <c r="Y18" s="17" t="str">
        <f>IF(AND($A$3&gt;0,$F$3=0,$K$3=0,$P$3=0), $A$6, "")</f>
        <v/>
      </c>
    </row>
    <row r="19" spans="1:27" hidden="1">
      <c r="A19" s="22">
        <v>5</v>
      </c>
      <c r="B19" s="23" t="s">
        <v>525</v>
      </c>
      <c r="C19" s="11"/>
      <c r="D19" s="12"/>
      <c r="E19" s="11"/>
      <c r="F19" s="22">
        <v>5</v>
      </c>
      <c r="G19" s="23" t="s">
        <v>525</v>
      </c>
      <c r="H19" s="11"/>
      <c r="I19" s="12"/>
      <c r="K19" s="22">
        <v>5</v>
      </c>
      <c r="L19" s="23" t="s">
        <v>525</v>
      </c>
      <c r="M19" s="11"/>
      <c r="N19" s="12"/>
      <c r="P19" s="22">
        <v>5</v>
      </c>
      <c r="Q19" s="23" t="s">
        <v>525</v>
      </c>
      <c r="R19" s="11"/>
      <c r="S19" s="12"/>
      <c r="T19" s="16">
        <f t="shared" si="4"/>
        <v>0</v>
      </c>
      <c r="U19" s="1">
        <v>1</v>
      </c>
      <c r="V19" s="1">
        <v>0</v>
      </c>
      <c r="W19" s="1">
        <v>0</v>
      </c>
      <c r="X19" s="1">
        <v>1</v>
      </c>
      <c r="Y19" s="18" t="str">
        <f>IF(AND($A$3&gt;0,$F$3=0,$K$3=0,$P$3&gt;0),$A$6&amp;$AA$10&amp;$P$6, "")</f>
        <v/>
      </c>
    </row>
    <row r="20" spans="1:27" hidden="1">
      <c r="A20" s="22">
        <v>6</v>
      </c>
      <c r="B20" s="23" t="s">
        <v>526</v>
      </c>
      <c r="C20" s="11"/>
      <c r="D20" s="12"/>
      <c r="E20" s="11"/>
      <c r="F20" s="22">
        <v>6</v>
      </c>
      <c r="G20" s="23" t="s">
        <v>526</v>
      </c>
      <c r="H20" s="11"/>
      <c r="I20" s="12"/>
      <c r="K20" s="22">
        <v>6</v>
      </c>
      <c r="L20" s="23" t="s">
        <v>526</v>
      </c>
      <c r="M20" s="11"/>
      <c r="N20" s="12"/>
      <c r="P20" s="22">
        <v>6</v>
      </c>
      <c r="Q20" s="23" t="s">
        <v>526</v>
      </c>
      <c r="R20" s="11"/>
      <c r="S20" s="12"/>
      <c r="T20" s="16">
        <f t="shared" si="4"/>
        <v>0</v>
      </c>
      <c r="U20" s="1">
        <v>1</v>
      </c>
      <c r="V20" s="1">
        <v>0</v>
      </c>
      <c r="W20" s="1">
        <v>1</v>
      </c>
      <c r="X20" s="1">
        <v>0</v>
      </c>
      <c r="Y20" s="18" t="str">
        <f>IF(AND($A$3&gt;0,$F$3=0,$K$3&gt;0,$P$3=0),$A$6&amp;$AA$10&amp;$K$6, "")</f>
        <v/>
      </c>
    </row>
    <row r="21" spans="1:27" hidden="1">
      <c r="A21" s="22">
        <v>7</v>
      </c>
      <c r="B21" s="23" t="s">
        <v>527</v>
      </c>
      <c r="C21" s="11"/>
      <c r="D21" s="12"/>
      <c r="E21" s="11"/>
      <c r="F21" s="22">
        <v>7</v>
      </c>
      <c r="G21" s="23" t="s">
        <v>527</v>
      </c>
      <c r="H21" s="11"/>
      <c r="I21" s="12"/>
      <c r="K21" s="22">
        <v>7</v>
      </c>
      <c r="L21" s="23" t="s">
        <v>527</v>
      </c>
      <c r="M21" s="11"/>
      <c r="N21" s="12"/>
      <c r="P21" s="22">
        <v>7</v>
      </c>
      <c r="Q21" s="23" t="s">
        <v>527</v>
      </c>
      <c r="R21" s="11"/>
      <c r="S21" s="12"/>
      <c r="T21" s="16">
        <f t="shared" si="4"/>
        <v>0</v>
      </c>
      <c r="U21" s="1">
        <v>1</v>
      </c>
      <c r="V21" s="1">
        <v>0</v>
      </c>
      <c r="W21" s="1">
        <v>1</v>
      </c>
      <c r="X21" s="1">
        <v>1</v>
      </c>
      <c r="Y21" s="18" t="str">
        <f>IF(AND($A$3&gt;0,$F$3=0,$K$3&gt;0,$P$3&gt;0),$A$6&amp;$AA$10&amp;$K$6&amp;$AA$10&amp;$P$6, "")</f>
        <v/>
      </c>
    </row>
    <row r="22" spans="1:27" hidden="1">
      <c r="A22" s="22">
        <v>8</v>
      </c>
      <c r="B22" s="23" t="s">
        <v>528</v>
      </c>
      <c r="C22" s="11"/>
      <c r="D22" s="12"/>
      <c r="E22" s="11"/>
      <c r="F22" s="22">
        <v>8</v>
      </c>
      <c r="G22" s="23" t="s">
        <v>528</v>
      </c>
      <c r="H22" s="11"/>
      <c r="I22" s="12"/>
      <c r="K22" s="22">
        <v>8</v>
      </c>
      <c r="L22" s="23" t="s">
        <v>528</v>
      </c>
      <c r="M22" s="11"/>
      <c r="N22" s="12"/>
      <c r="P22" s="22">
        <v>8</v>
      </c>
      <c r="Q22" s="23" t="s">
        <v>528</v>
      </c>
      <c r="R22" s="11"/>
      <c r="S22" s="12"/>
      <c r="T22" s="16">
        <f t="shared" si="4"/>
        <v>0</v>
      </c>
      <c r="U22" s="1">
        <v>1</v>
      </c>
      <c r="V22" s="1">
        <v>1</v>
      </c>
      <c r="W22" s="1">
        <v>0</v>
      </c>
      <c r="X22" s="1">
        <v>0</v>
      </c>
      <c r="Y22" s="18" t="str">
        <f>IF(AND($A$3&gt;0,$F$3&gt;0,$K$3=0,$P$3=0),$A$6&amp;$AA$10&amp;$F$6, "")</f>
        <v/>
      </c>
    </row>
    <row r="23" spans="1:27" hidden="1">
      <c r="A23" s="22">
        <v>9</v>
      </c>
      <c r="B23" s="23" t="s">
        <v>529</v>
      </c>
      <c r="C23" s="11"/>
      <c r="D23" s="12"/>
      <c r="E23" s="11"/>
      <c r="F23" s="22">
        <v>9</v>
      </c>
      <c r="G23" s="23" t="s">
        <v>529</v>
      </c>
      <c r="H23" s="11"/>
      <c r="I23" s="12"/>
      <c r="K23" s="22">
        <v>9</v>
      </c>
      <c r="L23" s="23" t="s">
        <v>529</v>
      </c>
      <c r="M23" s="11"/>
      <c r="N23" s="12"/>
      <c r="P23" s="22">
        <v>9</v>
      </c>
      <c r="Q23" s="23" t="s">
        <v>529</v>
      </c>
      <c r="R23" s="11"/>
      <c r="S23" s="12"/>
      <c r="T23" s="16">
        <f t="shared" si="4"/>
        <v>0</v>
      </c>
      <c r="U23" s="1">
        <v>1</v>
      </c>
      <c r="V23" s="1">
        <v>1</v>
      </c>
      <c r="W23" s="1">
        <v>0</v>
      </c>
      <c r="X23" s="1">
        <v>1</v>
      </c>
      <c r="Y23" s="18" t="str">
        <f>IF(AND($A$3&gt;0,$F$3&gt;0,$K$3=0,$P$3&gt;0),$A$6&amp;$AA$10&amp;$F$6&amp;$AA$10&amp;$P$6, "")</f>
        <v/>
      </c>
    </row>
    <row r="24" spans="1:27" hidden="1">
      <c r="A24" s="22">
        <v>10</v>
      </c>
      <c r="B24" s="23" t="s">
        <v>530</v>
      </c>
      <c r="C24" s="11"/>
      <c r="D24" s="12"/>
      <c r="E24" s="11"/>
      <c r="F24" s="22">
        <v>10</v>
      </c>
      <c r="G24" s="23" t="s">
        <v>530</v>
      </c>
      <c r="H24" s="11"/>
      <c r="I24" s="12"/>
      <c r="K24" s="22">
        <v>10</v>
      </c>
      <c r="L24" s="23" t="s">
        <v>530</v>
      </c>
      <c r="M24" s="11"/>
      <c r="N24" s="12"/>
      <c r="P24" s="22">
        <v>10</v>
      </c>
      <c r="Q24" s="23" t="s">
        <v>530</v>
      </c>
      <c r="R24" s="11"/>
      <c r="S24" s="12"/>
      <c r="T24" s="16">
        <f t="shared" si="4"/>
        <v>0</v>
      </c>
      <c r="U24" s="1">
        <v>1</v>
      </c>
      <c r="V24" s="1">
        <v>1</v>
      </c>
      <c r="W24" s="1">
        <v>1</v>
      </c>
      <c r="X24" s="1">
        <v>0</v>
      </c>
      <c r="Y24" s="18" t="str">
        <f>IF(AND($A$3&gt;0,$F$3&gt;0,$K$3&gt;0,$P$3=0),$A$6&amp;$AA$10&amp;$F$6&amp;$AA$10&amp;$K$6, "")</f>
        <v/>
      </c>
    </row>
    <row r="25" spans="1:27" hidden="1">
      <c r="A25" s="22">
        <v>11</v>
      </c>
      <c r="B25" s="23" t="s">
        <v>531</v>
      </c>
      <c r="C25" s="11"/>
      <c r="D25" s="12"/>
      <c r="E25" s="11"/>
      <c r="F25" s="22">
        <v>11</v>
      </c>
      <c r="G25" s="23" t="s">
        <v>531</v>
      </c>
      <c r="H25" s="11"/>
      <c r="I25" s="12"/>
      <c r="K25" s="22">
        <v>11</v>
      </c>
      <c r="L25" s="23" t="s">
        <v>531</v>
      </c>
      <c r="M25" s="11"/>
      <c r="N25" s="12"/>
      <c r="P25" s="22">
        <v>11</v>
      </c>
      <c r="Q25" s="23" t="s">
        <v>531</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532</v>
      </c>
      <c r="C26" s="11"/>
      <c r="D26" s="12"/>
      <c r="E26" s="11"/>
      <c r="F26" s="22">
        <v>12</v>
      </c>
      <c r="G26" s="23" t="s">
        <v>532</v>
      </c>
      <c r="H26" s="11"/>
      <c r="I26" s="12"/>
      <c r="K26" s="22">
        <v>12</v>
      </c>
      <c r="L26" s="23" t="s">
        <v>532</v>
      </c>
      <c r="M26" s="11"/>
      <c r="N26" s="12"/>
      <c r="P26" s="22">
        <v>12</v>
      </c>
      <c r="Q26" s="23" t="s">
        <v>532</v>
      </c>
      <c r="R26" s="11"/>
      <c r="S26" s="12"/>
    </row>
    <row r="27" spans="1:27" hidden="1">
      <c r="A27" s="22">
        <v>13</v>
      </c>
      <c r="B27" s="23" t="s">
        <v>533</v>
      </c>
      <c r="C27" s="11"/>
      <c r="D27" s="12"/>
      <c r="E27" s="11"/>
      <c r="F27" s="22">
        <v>13</v>
      </c>
      <c r="G27" s="23" t="s">
        <v>533</v>
      </c>
      <c r="H27" s="11"/>
      <c r="I27" s="12"/>
      <c r="K27" s="22">
        <v>13</v>
      </c>
      <c r="L27" s="23" t="s">
        <v>533</v>
      </c>
      <c r="M27" s="11"/>
      <c r="N27" s="12"/>
      <c r="P27" s="22">
        <v>13</v>
      </c>
      <c r="Q27" s="23" t="s">
        <v>533</v>
      </c>
      <c r="R27" s="11"/>
      <c r="S27" s="12"/>
    </row>
    <row r="28" spans="1:27" hidden="1">
      <c r="A28" s="22">
        <v>14</v>
      </c>
      <c r="B28" s="23" t="s">
        <v>534</v>
      </c>
      <c r="C28" s="11"/>
      <c r="D28" s="12"/>
      <c r="E28" s="11"/>
      <c r="F28" s="22">
        <v>14</v>
      </c>
      <c r="G28" s="23" t="s">
        <v>534</v>
      </c>
      <c r="H28" s="11"/>
      <c r="I28" s="12"/>
      <c r="K28" s="22">
        <v>14</v>
      </c>
      <c r="L28" s="23" t="s">
        <v>534</v>
      </c>
      <c r="M28" s="11"/>
      <c r="N28" s="12"/>
      <c r="P28" s="22">
        <v>14</v>
      </c>
      <c r="Q28" s="23" t="s">
        <v>534</v>
      </c>
      <c r="R28" s="11"/>
      <c r="S28" s="12"/>
    </row>
    <row r="29" spans="1:27" hidden="1">
      <c r="A29" s="22">
        <v>15</v>
      </c>
      <c r="B29" s="23" t="s">
        <v>535</v>
      </c>
      <c r="C29" s="11"/>
      <c r="D29" s="12"/>
      <c r="E29" s="11"/>
      <c r="F29" s="22">
        <v>15</v>
      </c>
      <c r="G29" s="23" t="s">
        <v>535</v>
      </c>
      <c r="H29" s="11"/>
      <c r="I29" s="12"/>
      <c r="K29" s="22">
        <v>15</v>
      </c>
      <c r="L29" s="23" t="s">
        <v>535</v>
      </c>
      <c r="M29" s="11"/>
      <c r="N29" s="12"/>
      <c r="P29" s="22">
        <v>15</v>
      </c>
      <c r="Q29" s="23" t="s">
        <v>535</v>
      </c>
      <c r="R29" s="11"/>
      <c r="S29" s="12"/>
    </row>
    <row r="30" spans="1:27" hidden="1">
      <c r="A30" s="22">
        <v>16</v>
      </c>
      <c r="B30" s="23" t="s">
        <v>536</v>
      </c>
      <c r="C30" s="11"/>
      <c r="D30" s="12"/>
      <c r="E30" s="11"/>
      <c r="F30" s="22">
        <v>16</v>
      </c>
      <c r="G30" s="23" t="s">
        <v>536</v>
      </c>
      <c r="H30" s="11"/>
      <c r="I30" s="12"/>
      <c r="K30" s="22">
        <v>16</v>
      </c>
      <c r="L30" s="23" t="s">
        <v>536</v>
      </c>
      <c r="M30" s="11"/>
      <c r="N30" s="12"/>
      <c r="P30" s="22">
        <v>16</v>
      </c>
      <c r="Q30" s="23" t="s">
        <v>536</v>
      </c>
      <c r="R30" s="11"/>
      <c r="S30" s="12"/>
      <c r="T30" s="16">
        <f>IF(Y30="",0, 1)</f>
        <v>0</v>
      </c>
      <c r="U30" s="1">
        <v>0</v>
      </c>
      <c r="V30" s="1">
        <v>0</v>
      </c>
      <c r="W30" s="1">
        <v>0</v>
      </c>
      <c r="X30" s="1">
        <v>0</v>
      </c>
      <c r="Y30" s="17" t="str">
        <f>IF(AND($A$3=0,$F$3=0,$K$3=0,$P$3=0)," 0/-", "")</f>
        <v/>
      </c>
      <c r="AA30" s="1" t="s">
        <v>168</v>
      </c>
    </row>
    <row r="31" spans="1:27" hidden="1">
      <c r="A31" s="22">
        <v>17</v>
      </c>
      <c r="B31" s="23" t="s">
        <v>537</v>
      </c>
      <c r="C31" s="11"/>
      <c r="D31" s="12"/>
      <c r="E31" s="11"/>
      <c r="F31" s="22">
        <v>17</v>
      </c>
      <c r="G31" s="23" t="s">
        <v>537</v>
      </c>
      <c r="H31" s="11"/>
      <c r="I31" s="12"/>
      <c r="K31" s="22">
        <v>17</v>
      </c>
      <c r="L31" s="23" t="s">
        <v>537</v>
      </c>
      <c r="M31" s="11"/>
      <c r="N31" s="12"/>
      <c r="P31" s="22">
        <v>17</v>
      </c>
      <c r="Q31" s="23" t="s">
        <v>537</v>
      </c>
      <c r="R31" s="11"/>
      <c r="S31" s="12"/>
      <c r="T31" s="16">
        <f t="shared" ref="T31:T45" si="5">IF(Y31="",0, 1)</f>
        <v>0</v>
      </c>
      <c r="U31" s="1">
        <v>0</v>
      </c>
      <c r="V31" s="1">
        <v>0</v>
      </c>
      <c r="W31" s="1">
        <v>0</v>
      </c>
      <c r="X31" s="1">
        <v>1</v>
      </c>
      <c r="Y31" s="18" t="str">
        <f>IF(AND($A$3=0,$F$3=0,$K$3=0,$P$3&gt;0),$U$5&amp;$P$3&amp;$AA$32, "")</f>
        <v/>
      </c>
      <c r="AA31" s="1" t="s">
        <v>169</v>
      </c>
    </row>
    <row r="32" spans="1:27" hidden="1">
      <c r="A32" s="22">
        <v>18</v>
      </c>
      <c r="B32" s="23" t="s">
        <v>538</v>
      </c>
      <c r="C32" s="11"/>
      <c r="D32" s="12"/>
      <c r="E32" s="11"/>
      <c r="F32" s="22">
        <v>18</v>
      </c>
      <c r="G32" s="23" t="s">
        <v>538</v>
      </c>
      <c r="H32" s="11"/>
      <c r="I32" s="12"/>
      <c r="K32" s="22">
        <v>18</v>
      </c>
      <c r="L32" s="23" t="s">
        <v>538</v>
      </c>
      <c r="M32" s="11"/>
      <c r="N32" s="12"/>
      <c r="P32" s="22">
        <v>18</v>
      </c>
      <c r="Q32" s="23" t="s">
        <v>538</v>
      </c>
      <c r="R32" s="11"/>
      <c r="S32" s="12"/>
      <c r="T32" s="16">
        <f t="shared" si="5"/>
        <v>0</v>
      </c>
      <c r="U32" s="1">
        <v>0</v>
      </c>
      <c r="V32" s="1">
        <v>0</v>
      </c>
      <c r="W32" s="1">
        <v>1</v>
      </c>
      <c r="X32" s="1">
        <v>0</v>
      </c>
      <c r="Y32" s="18" t="str">
        <f>IF(AND($A$3=0,$F$3=0,$K$3&gt;0,$P$3=0),$U$4&amp;$K$3&amp;$AA$32, "")</f>
        <v/>
      </c>
      <c r="AA32" s="1" t="s">
        <v>170</v>
      </c>
    </row>
    <row r="33" spans="1:25" hidden="1">
      <c r="A33" s="22">
        <v>19</v>
      </c>
      <c r="B33" s="23" t="s">
        <v>539</v>
      </c>
      <c r="C33" s="11"/>
      <c r="D33" s="12"/>
      <c r="E33" s="11"/>
      <c r="F33" s="22">
        <v>19</v>
      </c>
      <c r="G33" s="23" t="s">
        <v>539</v>
      </c>
      <c r="H33" s="11"/>
      <c r="I33" s="12"/>
      <c r="K33" s="22">
        <v>19</v>
      </c>
      <c r="L33" s="23" t="s">
        <v>539</v>
      </c>
      <c r="M33" s="11"/>
      <c r="N33" s="12"/>
      <c r="P33" s="22">
        <v>19</v>
      </c>
      <c r="Q33" s="23" t="s">
        <v>539</v>
      </c>
      <c r="R33" s="11"/>
      <c r="S33" s="12"/>
      <c r="T33" s="16">
        <f t="shared" si="5"/>
        <v>0</v>
      </c>
      <c r="U33" s="1">
        <v>0</v>
      </c>
      <c r="V33" s="1">
        <v>0</v>
      </c>
      <c r="W33" s="1">
        <v>1</v>
      </c>
      <c r="X33" s="1">
        <v>1</v>
      </c>
      <c r="Y33" s="18" t="str">
        <f>IF(AND($A$3=0,$F$3=0,$K$3&gt;0,$P$3&gt;0),$U$4&amp;$K$3&amp;$AA$31&amp;$U$5&amp;$P$3&amp;$AA$32, "")</f>
        <v/>
      </c>
    </row>
    <row r="34" spans="1:25" hidden="1">
      <c r="A34" s="22">
        <v>20</v>
      </c>
      <c r="B34" s="23" t="s">
        <v>540</v>
      </c>
      <c r="C34" s="11"/>
      <c r="D34" s="12"/>
      <c r="E34" s="11"/>
      <c r="F34" s="22">
        <v>20</v>
      </c>
      <c r="G34" s="23" t="s">
        <v>540</v>
      </c>
      <c r="H34" s="11"/>
      <c r="I34" s="12"/>
      <c r="K34" s="22">
        <v>20</v>
      </c>
      <c r="L34" s="23" t="s">
        <v>540</v>
      </c>
      <c r="M34" s="11"/>
      <c r="N34" s="12"/>
      <c r="P34" s="22">
        <v>20</v>
      </c>
      <c r="Q34" s="23" t="s">
        <v>540</v>
      </c>
      <c r="R34" s="11"/>
      <c r="S34" s="12"/>
      <c r="T34" s="16">
        <f t="shared" si="5"/>
        <v>0</v>
      </c>
      <c r="U34" s="1">
        <v>0</v>
      </c>
      <c r="V34" s="1">
        <v>1</v>
      </c>
      <c r="W34" s="1">
        <v>0</v>
      </c>
      <c r="X34" s="1">
        <v>0</v>
      </c>
      <c r="Y34" s="18" t="str">
        <f>IF(AND($A$3=0,$F$3&gt;0,$K$3=0,$P$3=0),$U$3&amp;$F$3&amp;$AA$32, "")</f>
        <v/>
      </c>
    </row>
    <row r="35" spans="1:25" hidden="1">
      <c r="A35" s="22">
        <v>21</v>
      </c>
      <c r="B35" s="23" t="s">
        <v>541</v>
      </c>
      <c r="C35" s="11"/>
      <c r="D35" s="12"/>
      <c r="E35" s="11"/>
      <c r="F35" s="22">
        <v>21</v>
      </c>
      <c r="G35" s="23" t="s">
        <v>541</v>
      </c>
      <c r="H35" s="11"/>
      <c r="I35" s="12"/>
      <c r="K35" s="22">
        <v>21</v>
      </c>
      <c r="L35" s="23" t="s">
        <v>541</v>
      </c>
      <c r="M35" s="11"/>
      <c r="N35" s="12"/>
      <c r="P35" s="22">
        <v>21</v>
      </c>
      <c r="Q35" s="23" t="s">
        <v>541</v>
      </c>
      <c r="R35" s="11"/>
      <c r="S35" s="12"/>
      <c r="T35" s="16">
        <f t="shared" si="5"/>
        <v>0</v>
      </c>
      <c r="U35" s="1">
        <v>0</v>
      </c>
      <c r="V35" s="1">
        <v>1</v>
      </c>
      <c r="W35" s="1">
        <v>0</v>
      </c>
      <c r="X35" s="1">
        <v>1</v>
      </c>
      <c r="Y35" s="18" t="str">
        <f>IF(AND($A$3=0,$F$3&gt;0,$K$3=0,$P$3&gt;0),$U$3&amp;$F$3&amp;$AA$31&amp;$U$5&amp;$P$3&amp;$AA$32, "")</f>
        <v/>
      </c>
    </row>
    <row r="36" spans="1:25" hidden="1">
      <c r="A36" s="22">
        <v>22</v>
      </c>
      <c r="B36" s="23" t="s">
        <v>542</v>
      </c>
      <c r="C36" s="11"/>
      <c r="D36" s="12"/>
      <c r="E36" s="11"/>
      <c r="F36" s="22">
        <v>22</v>
      </c>
      <c r="G36" s="23" t="s">
        <v>542</v>
      </c>
      <c r="H36" s="11"/>
      <c r="I36" s="12"/>
      <c r="K36" s="22">
        <v>22</v>
      </c>
      <c r="L36" s="23" t="s">
        <v>542</v>
      </c>
      <c r="M36" s="11"/>
      <c r="N36" s="12"/>
      <c r="P36" s="22">
        <v>22</v>
      </c>
      <c r="Q36" s="23" t="s">
        <v>542</v>
      </c>
      <c r="R36" s="11"/>
      <c r="S36" s="12"/>
      <c r="T36" s="16">
        <f t="shared" si="5"/>
        <v>0</v>
      </c>
      <c r="U36" s="1">
        <v>0</v>
      </c>
      <c r="V36" s="1">
        <v>1</v>
      </c>
      <c r="W36" s="1">
        <v>1</v>
      </c>
      <c r="X36" s="1">
        <v>0</v>
      </c>
      <c r="Y36" s="18" t="str">
        <f>IF(AND($A$3=0,$F$3&gt;0,$K$3&gt;0,$P$3=0),$U$3&amp;$F$3&amp;$AA$31&amp;$U$4&amp;$K$3, "")</f>
        <v/>
      </c>
    </row>
    <row r="37" spans="1:25" hidden="1">
      <c r="A37" s="22">
        <v>23</v>
      </c>
      <c r="B37" s="23" t="s">
        <v>543</v>
      </c>
      <c r="C37" s="11"/>
      <c r="D37" s="12"/>
      <c r="E37" s="11"/>
      <c r="F37" s="22">
        <v>23</v>
      </c>
      <c r="G37" s="23" t="s">
        <v>543</v>
      </c>
      <c r="H37" s="11"/>
      <c r="I37" s="12"/>
      <c r="K37" s="22">
        <v>23</v>
      </c>
      <c r="L37" s="23" t="s">
        <v>543</v>
      </c>
      <c r="M37" s="11"/>
      <c r="N37" s="12"/>
      <c r="P37" s="22">
        <v>23</v>
      </c>
      <c r="Q37" s="23" t="s">
        <v>543</v>
      </c>
      <c r="R37" s="11"/>
      <c r="S37" s="12"/>
      <c r="T37" s="16">
        <f t="shared" si="5"/>
        <v>0</v>
      </c>
      <c r="U37" s="1">
        <v>0</v>
      </c>
      <c r="V37" s="1">
        <v>1</v>
      </c>
      <c r="W37" s="1">
        <v>1</v>
      </c>
      <c r="X37" s="1">
        <v>1</v>
      </c>
      <c r="Y37" s="24" t="str">
        <f>IF(AND($A$3=0,$F$3&gt;0,$K$3&gt;0,$P$3&gt;0),$U$3&amp;$F$3&amp;$AA$31&amp;$U$4&amp;$K$3&amp;$AA$31&amp;$U$5&amp;$P$3&amp;$AA$32, "")</f>
        <v/>
      </c>
    </row>
    <row r="38" spans="1:25" hidden="1">
      <c r="A38" s="22">
        <v>24</v>
      </c>
      <c r="B38" s="23" t="s">
        <v>544</v>
      </c>
      <c r="C38" s="11"/>
      <c r="D38" s="12"/>
      <c r="E38" s="11"/>
      <c r="F38" s="22">
        <v>24</v>
      </c>
      <c r="G38" s="23" t="s">
        <v>544</v>
      </c>
      <c r="H38" s="11"/>
      <c r="I38" s="12"/>
      <c r="K38" s="22">
        <v>24</v>
      </c>
      <c r="L38" s="23" t="s">
        <v>544</v>
      </c>
      <c r="M38" s="11"/>
      <c r="N38" s="12"/>
      <c r="P38" s="22">
        <v>24</v>
      </c>
      <c r="Q38" s="23" t="s">
        <v>544</v>
      </c>
      <c r="R38" s="11"/>
      <c r="S38" s="12"/>
      <c r="T38" s="16">
        <f t="shared" si="5"/>
        <v>0</v>
      </c>
      <c r="U38" s="1">
        <v>1</v>
      </c>
      <c r="V38" s="1">
        <v>0</v>
      </c>
      <c r="W38" s="1">
        <v>0</v>
      </c>
      <c r="X38" s="1">
        <v>0</v>
      </c>
      <c r="Y38" s="17" t="str">
        <f>IF(AND($A$3&gt;0,$F$3=0,$K$3=0,$P$3=0), $U$2&amp;$A$3&amp;$AA$32, "")</f>
        <v/>
      </c>
    </row>
    <row r="39" spans="1:25" hidden="1">
      <c r="A39" s="22">
        <v>25</v>
      </c>
      <c r="B39" s="23" t="s">
        <v>545</v>
      </c>
      <c r="C39" s="11"/>
      <c r="D39" s="12"/>
      <c r="E39" s="11"/>
      <c r="F39" s="22">
        <v>25</v>
      </c>
      <c r="G39" s="23" t="s">
        <v>545</v>
      </c>
      <c r="H39" s="11"/>
      <c r="I39" s="12"/>
      <c r="K39" s="22">
        <v>25</v>
      </c>
      <c r="L39" s="23" t="s">
        <v>545</v>
      </c>
      <c r="M39" s="11"/>
      <c r="N39" s="12"/>
      <c r="P39" s="22">
        <v>25</v>
      </c>
      <c r="Q39" s="23" t="s">
        <v>545</v>
      </c>
      <c r="R39" s="11"/>
      <c r="S39" s="12"/>
      <c r="T39" s="16">
        <f t="shared" si="5"/>
        <v>0</v>
      </c>
      <c r="U39" s="1">
        <v>1</v>
      </c>
      <c r="V39" s="1">
        <v>0</v>
      </c>
      <c r="W39" s="1">
        <v>0</v>
      </c>
      <c r="X39" s="1">
        <v>1</v>
      </c>
      <c r="Y39" s="18" t="str">
        <f>IF(AND($A$3&gt;0,$F$3=0,$K$3=0,$P$3&gt;0),$U$2&amp;$A$3&amp;$AA$31&amp;$U$5&amp;$P$3&amp;$AA$32, "")</f>
        <v/>
      </c>
    </row>
    <row r="40" spans="1:25" hidden="1">
      <c r="A40" s="22">
        <v>26</v>
      </c>
      <c r="B40" s="23" t="s">
        <v>546</v>
      </c>
      <c r="C40" s="11"/>
      <c r="D40" s="12"/>
      <c r="E40" s="11"/>
      <c r="F40" s="22">
        <v>26</v>
      </c>
      <c r="G40" s="23" t="s">
        <v>546</v>
      </c>
      <c r="H40" s="11"/>
      <c r="I40" s="12"/>
      <c r="K40" s="22">
        <v>26</v>
      </c>
      <c r="L40" s="23" t="s">
        <v>546</v>
      </c>
      <c r="M40" s="11"/>
      <c r="N40" s="12"/>
      <c r="P40" s="22">
        <v>26</v>
      </c>
      <c r="Q40" s="23" t="s">
        <v>546</v>
      </c>
      <c r="R40" s="11"/>
      <c r="S40" s="12"/>
      <c r="T40" s="16">
        <f t="shared" si="5"/>
        <v>0</v>
      </c>
      <c r="U40" s="1">
        <v>1</v>
      </c>
      <c r="V40" s="1">
        <v>0</v>
      </c>
      <c r="W40" s="1">
        <v>1</v>
      </c>
      <c r="X40" s="1">
        <v>0</v>
      </c>
      <c r="Y40" s="18" t="str">
        <f>IF(AND($A$3&gt;0,$F$3=0,$K$3&gt;0,$P$3=0),$U$2&amp;$A$3&amp;$AA$31&amp;$U$4&amp;$K$3, "")</f>
        <v/>
      </c>
    </row>
    <row r="41" spans="1:25" hidden="1">
      <c r="A41" s="22">
        <v>27</v>
      </c>
      <c r="B41" s="23" t="s">
        <v>547</v>
      </c>
      <c r="C41" s="11"/>
      <c r="D41" s="12"/>
      <c r="E41" s="11"/>
      <c r="F41" s="22">
        <v>27</v>
      </c>
      <c r="G41" s="23" t="s">
        <v>547</v>
      </c>
      <c r="H41" s="11"/>
      <c r="I41" s="12"/>
      <c r="K41" s="22">
        <v>27</v>
      </c>
      <c r="L41" s="23" t="s">
        <v>547</v>
      </c>
      <c r="M41" s="11"/>
      <c r="N41" s="12"/>
      <c r="P41" s="22">
        <v>27</v>
      </c>
      <c r="Q41" s="23" t="s">
        <v>547</v>
      </c>
      <c r="R41" s="11"/>
      <c r="S41" s="12"/>
      <c r="T41" s="16">
        <f t="shared" si="5"/>
        <v>0</v>
      </c>
      <c r="U41" s="1">
        <v>1</v>
      </c>
      <c r="V41" s="1">
        <v>0</v>
      </c>
      <c r="W41" s="1">
        <v>1</v>
      </c>
      <c r="X41" s="1">
        <v>1</v>
      </c>
      <c r="Y41" s="18" t="str">
        <f>IF(AND($A$3&gt;0,$F$3=0,$K$3&gt;0,$P$3&gt;0),$U$2&amp;$A$3&amp;$AA$31&amp;$U$4&amp;$K$3&amp;$AA$31&amp;$U$5&amp;$P$3&amp;$AA$32, "")</f>
        <v/>
      </c>
    </row>
    <row r="42" spans="1:25" hidden="1">
      <c r="A42" s="22">
        <v>28</v>
      </c>
      <c r="B42" s="23" t="s">
        <v>548</v>
      </c>
      <c r="C42" s="11"/>
      <c r="D42" s="12"/>
      <c r="E42" s="11"/>
      <c r="F42" s="22">
        <v>28</v>
      </c>
      <c r="G42" s="23" t="s">
        <v>548</v>
      </c>
      <c r="H42" s="11"/>
      <c r="I42" s="12"/>
      <c r="K42" s="22">
        <v>28</v>
      </c>
      <c r="L42" s="23" t="s">
        <v>548</v>
      </c>
      <c r="M42" s="11"/>
      <c r="N42" s="12"/>
      <c r="P42" s="22">
        <v>28</v>
      </c>
      <c r="Q42" s="23" t="s">
        <v>548</v>
      </c>
      <c r="R42" s="11"/>
      <c r="S42" s="12"/>
      <c r="T42" s="16">
        <f t="shared" si="5"/>
        <v>0</v>
      </c>
      <c r="U42" s="1">
        <v>1</v>
      </c>
      <c r="V42" s="1">
        <v>1</v>
      </c>
      <c r="W42" s="1">
        <v>0</v>
      </c>
      <c r="X42" s="1">
        <v>0</v>
      </c>
      <c r="Y42" s="18" t="str">
        <f>IF(AND($A$3&gt;0,$F$3&gt;0,$K$3=0,$P$3=0),$U$2&amp;$A$3&amp;$AA$31&amp;$U$3&amp;$F$3, "")</f>
        <v/>
      </c>
    </row>
    <row r="43" spans="1:25" hidden="1">
      <c r="A43" s="22">
        <v>29</v>
      </c>
      <c r="B43" s="23" t="s">
        <v>549</v>
      </c>
      <c r="C43" s="11"/>
      <c r="D43" s="12"/>
      <c r="E43" s="11"/>
      <c r="F43" s="22">
        <v>29</v>
      </c>
      <c r="G43" s="23" t="s">
        <v>549</v>
      </c>
      <c r="H43" s="11"/>
      <c r="I43" s="12"/>
      <c r="K43" s="22">
        <v>29</v>
      </c>
      <c r="L43" s="23" t="s">
        <v>549</v>
      </c>
      <c r="M43" s="11"/>
      <c r="N43" s="12"/>
      <c r="P43" s="22">
        <v>29</v>
      </c>
      <c r="Q43" s="23" t="s">
        <v>549</v>
      </c>
      <c r="R43" s="11"/>
      <c r="S43" s="12"/>
      <c r="T43" s="16">
        <f t="shared" si="5"/>
        <v>0</v>
      </c>
      <c r="U43" s="1">
        <v>1</v>
      </c>
      <c r="V43" s="1">
        <v>1</v>
      </c>
      <c r="W43" s="1">
        <v>0</v>
      </c>
      <c r="X43" s="1">
        <v>1</v>
      </c>
      <c r="Y43" s="18" t="str">
        <f>IF(AND($A$3&gt;0,$F$3&gt;0,$K$3=0,$P$3&gt;0),$U$2&amp;$A$3&amp;$AA$31&amp;$U$3&amp;$F$3&amp;$AA$31&amp;$U$5&amp;$P$3&amp;$AA$32, "")</f>
        <v/>
      </c>
    </row>
    <row r="44" spans="1:25" hidden="1">
      <c r="A44" s="22">
        <v>30</v>
      </c>
      <c r="B44" s="23" t="s">
        <v>550</v>
      </c>
      <c r="C44" s="11"/>
      <c r="D44" s="12"/>
      <c r="E44" s="11"/>
      <c r="F44" s="22">
        <v>30</v>
      </c>
      <c r="G44" s="23" t="s">
        <v>550</v>
      </c>
      <c r="H44" s="11"/>
      <c r="I44" s="12"/>
      <c r="K44" s="22">
        <v>30</v>
      </c>
      <c r="L44" s="23" t="s">
        <v>550</v>
      </c>
      <c r="M44" s="11"/>
      <c r="N44" s="12"/>
      <c r="P44" s="22">
        <v>30</v>
      </c>
      <c r="Q44" s="23" t="s">
        <v>550</v>
      </c>
      <c r="R44" s="11"/>
      <c r="S44" s="12"/>
      <c r="T44" s="16">
        <f t="shared" si="5"/>
        <v>0</v>
      </c>
      <c r="U44" s="1">
        <v>1</v>
      </c>
      <c r="V44" s="1">
        <v>1</v>
      </c>
      <c r="W44" s="1">
        <v>1</v>
      </c>
      <c r="X44" s="1">
        <v>0</v>
      </c>
      <c r="Y44" s="18" t="str">
        <f>IF(AND($A$3&gt;0,$F$3&gt;0,$K$3&gt;0,$P$3=0),$U$2&amp;$A$3&amp;$AA$31&amp;$U$3&amp;$F$3&amp;$AA$31&amp;$U$4&amp;$K$3, "")</f>
        <v/>
      </c>
    </row>
    <row r="45" spans="1:25" hidden="1">
      <c r="A45" s="22">
        <v>31</v>
      </c>
      <c r="B45" s="23" t="s">
        <v>551</v>
      </c>
      <c r="C45" s="11"/>
      <c r="D45" s="12"/>
      <c r="E45" s="11"/>
      <c r="F45" s="22">
        <v>31</v>
      </c>
      <c r="G45" s="23" t="s">
        <v>551</v>
      </c>
      <c r="H45" s="11"/>
      <c r="I45" s="12"/>
      <c r="K45" s="22">
        <v>31</v>
      </c>
      <c r="L45" s="23" t="s">
        <v>551</v>
      </c>
      <c r="M45" s="11"/>
      <c r="N45" s="12"/>
      <c r="P45" s="22">
        <v>31</v>
      </c>
      <c r="Q45" s="23" t="s">
        <v>551</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552</v>
      </c>
      <c r="C46" s="11"/>
      <c r="D46" s="12"/>
      <c r="E46" s="11"/>
      <c r="F46" s="22">
        <v>32</v>
      </c>
      <c r="G46" s="23" t="s">
        <v>552</v>
      </c>
      <c r="H46" s="11"/>
      <c r="I46" s="12"/>
      <c r="K46" s="22">
        <v>32</v>
      </c>
      <c r="L46" s="23" t="s">
        <v>552</v>
      </c>
      <c r="M46" s="11"/>
      <c r="N46" s="12"/>
      <c r="P46" s="22">
        <v>32</v>
      </c>
      <c r="Q46" s="23" t="s">
        <v>552</v>
      </c>
      <c r="R46" s="11"/>
      <c r="S46" s="12"/>
    </row>
    <row r="47" spans="1:25" hidden="1">
      <c r="A47" s="22">
        <v>33</v>
      </c>
      <c r="B47" s="23" t="s">
        <v>553</v>
      </c>
      <c r="C47" s="11"/>
      <c r="D47" s="12"/>
      <c r="E47" s="11"/>
      <c r="F47" s="22">
        <v>33</v>
      </c>
      <c r="G47" s="23" t="s">
        <v>553</v>
      </c>
      <c r="H47" s="11"/>
      <c r="I47" s="12"/>
      <c r="K47" s="22">
        <v>33</v>
      </c>
      <c r="L47" s="23" t="s">
        <v>553</v>
      </c>
      <c r="M47" s="11"/>
      <c r="N47" s="12"/>
      <c r="P47" s="22">
        <v>33</v>
      </c>
      <c r="Q47" s="23" t="s">
        <v>553</v>
      </c>
      <c r="R47" s="11"/>
      <c r="S47" s="12"/>
    </row>
    <row r="48" spans="1:25" hidden="1">
      <c r="A48" s="22">
        <v>34</v>
      </c>
      <c r="B48" s="23" t="s">
        <v>554</v>
      </c>
      <c r="C48" s="11"/>
      <c r="D48" s="12"/>
      <c r="E48" s="11"/>
      <c r="F48" s="22">
        <v>34</v>
      </c>
      <c r="G48" s="23" t="s">
        <v>554</v>
      </c>
      <c r="H48" s="11"/>
      <c r="I48" s="12"/>
      <c r="K48" s="22">
        <v>34</v>
      </c>
      <c r="L48" s="23" t="s">
        <v>554</v>
      </c>
      <c r="M48" s="11"/>
      <c r="N48" s="12"/>
      <c r="P48" s="22">
        <v>34</v>
      </c>
      <c r="Q48" s="23" t="s">
        <v>554</v>
      </c>
      <c r="R48" s="11"/>
      <c r="S48" s="12"/>
    </row>
    <row r="49" spans="1:19" hidden="1">
      <c r="A49" s="22">
        <v>35</v>
      </c>
      <c r="B49" s="23" t="s">
        <v>171</v>
      </c>
      <c r="C49" s="11"/>
      <c r="D49" s="12"/>
      <c r="E49" s="11"/>
      <c r="F49" s="22">
        <v>35</v>
      </c>
      <c r="G49" s="23" t="s">
        <v>171</v>
      </c>
      <c r="H49" s="11"/>
      <c r="I49" s="12"/>
      <c r="K49" s="22">
        <v>35</v>
      </c>
      <c r="L49" s="23" t="s">
        <v>171</v>
      </c>
      <c r="M49" s="11"/>
      <c r="N49" s="12"/>
      <c r="P49" s="22">
        <v>35</v>
      </c>
      <c r="Q49" s="23" t="s">
        <v>171</v>
      </c>
      <c r="R49" s="11"/>
      <c r="S49" s="12"/>
    </row>
    <row r="50" spans="1:19" hidden="1">
      <c r="A50" s="22">
        <v>36</v>
      </c>
      <c r="B50" s="23" t="s">
        <v>555</v>
      </c>
      <c r="C50" s="11"/>
      <c r="D50" s="12"/>
      <c r="E50" s="11"/>
      <c r="F50" s="22">
        <v>36</v>
      </c>
      <c r="G50" s="23" t="s">
        <v>555</v>
      </c>
      <c r="H50" s="11"/>
      <c r="I50" s="12"/>
      <c r="K50" s="22">
        <v>36</v>
      </c>
      <c r="L50" s="23" t="s">
        <v>555</v>
      </c>
      <c r="M50" s="11"/>
      <c r="N50" s="12"/>
      <c r="P50" s="22">
        <v>36</v>
      </c>
      <c r="Q50" s="23" t="s">
        <v>555</v>
      </c>
      <c r="R50" s="11"/>
      <c r="S50" s="12"/>
    </row>
    <row r="51" spans="1:19" hidden="1">
      <c r="A51" s="22">
        <v>37</v>
      </c>
      <c r="B51" s="23" t="s">
        <v>316</v>
      </c>
      <c r="C51" s="11"/>
      <c r="D51" s="12"/>
      <c r="E51" s="11"/>
      <c r="F51" s="22">
        <v>37</v>
      </c>
      <c r="G51" s="23" t="s">
        <v>316</v>
      </c>
      <c r="H51" s="11"/>
      <c r="I51" s="12"/>
      <c r="K51" s="22">
        <v>37</v>
      </c>
      <c r="L51" s="23" t="s">
        <v>316</v>
      </c>
      <c r="M51" s="11"/>
      <c r="N51" s="12"/>
      <c r="P51" s="22">
        <v>37</v>
      </c>
      <c r="Q51" s="23" t="s">
        <v>316</v>
      </c>
      <c r="R51" s="11"/>
      <c r="S51" s="12"/>
    </row>
    <row r="52" spans="1:19" hidden="1">
      <c r="A52" s="22">
        <v>38</v>
      </c>
      <c r="B52" s="23" t="s">
        <v>317</v>
      </c>
      <c r="C52" s="11"/>
      <c r="D52" s="12"/>
      <c r="E52" s="11"/>
      <c r="F52" s="22">
        <v>38</v>
      </c>
      <c r="G52" s="23" t="s">
        <v>317</v>
      </c>
      <c r="H52" s="11"/>
      <c r="I52" s="12"/>
      <c r="K52" s="22">
        <v>38</v>
      </c>
      <c r="L52" s="23" t="s">
        <v>317</v>
      </c>
      <c r="M52" s="11"/>
      <c r="N52" s="12"/>
      <c r="P52" s="22">
        <v>38</v>
      </c>
      <c r="Q52" s="23" t="s">
        <v>317</v>
      </c>
      <c r="R52" s="11"/>
      <c r="S52" s="12"/>
    </row>
    <row r="53" spans="1:19" hidden="1">
      <c r="A53" s="22">
        <v>39</v>
      </c>
      <c r="B53" s="23" t="s">
        <v>318</v>
      </c>
      <c r="C53" s="11"/>
      <c r="D53" s="12"/>
      <c r="E53" s="11"/>
      <c r="F53" s="22">
        <v>39</v>
      </c>
      <c r="G53" s="23" t="s">
        <v>318</v>
      </c>
      <c r="H53" s="11"/>
      <c r="I53" s="12"/>
      <c r="K53" s="22">
        <v>39</v>
      </c>
      <c r="L53" s="23" t="s">
        <v>318</v>
      </c>
      <c r="M53" s="11"/>
      <c r="N53" s="12"/>
      <c r="P53" s="22">
        <v>39</v>
      </c>
      <c r="Q53" s="23" t="s">
        <v>318</v>
      </c>
      <c r="R53" s="11"/>
      <c r="S53" s="12"/>
    </row>
    <row r="54" spans="1:19" hidden="1">
      <c r="A54" s="22">
        <v>40</v>
      </c>
      <c r="B54" s="23" t="s">
        <v>319</v>
      </c>
      <c r="C54" s="11"/>
      <c r="D54" s="12"/>
      <c r="E54" s="11"/>
      <c r="F54" s="22">
        <v>40</v>
      </c>
      <c r="G54" s="23" t="s">
        <v>319</v>
      </c>
      <c r="H54" s="11"/>
      <c r="I54" s="12"/>
      <c r="K54" s="22">
        <v>40</v>
      </c>
      <c r="L54" s="23" t="s">
        <v>319</v>
      </c>
      <c r="M54" s="11"/>
      <c r="N54" s="12"/>
      <c r="P54" s="22">
        <v>40</v>
      </c>
      <c r="Q54" s="23" t="s">
        <v>319</v>
      </c>
      <c r="R54" s="11"/>
      <c r="S54" s="12"/>
    </row>
    <row r="55" spans="1:19" hidden="1">
      <c r="A55" s="22">
        <v>41</v>
      </c>
      <c r="B55" s="23" t="s">
        <v>320</v>
      </c>
      <c r="C55" s="11"/>
      <c r="D55" s="12"/>
      <c r="E55" s="11"/>
      <c r="F55" s="22">
        <v>41</v>
      </c>
      <c r="G55" s="23" t="s">
        <v>320</v>
      </c>
      <c r="H55" s="11"/>
      <c r="I55" s="12"/>
      <c r="K55" s="22">
        <v>41</v>
      </c>
      <c r="L55" s="23" t="s">
        <v>320</v>
      </c>
      <c r="M55" s="11"/>
      <c r="N55" s="12"/>
      <c r="P55" s="22">
        <v>41</v>
      </c>
      <c r="Q55" s="23" t="s">
        <v>320</v>
      </c>
      <c r="R55" s="11"/>
      <c r="S55" s="12"/>
    </row>
    <row r="56" spans="1:19" hidden="1">
      <c r="A56" s="22">
        <v>42</v>
      </c>
      <c r="B56" s="23" t="s">
        <v>321</v>
      </c>
      <c r="C56" s="11"/>
      <c r="D56" s="12"/>
      <c r="E56" s="11"/>
      <c r="F56" s="22">
        <v>42</v>
      </c>
      <c r="G56" s="23" t="s">
        <v>321</v>
      </c>
      <c r="H56" s="11"/>
      <c r="I56" s="12"/>
      <c r="K56" s="22">
        <v>42</v>
      </c>
      <c r="L56" s="23" t="s">
        <v>321</v>
      </c>
      <c r="M56" s="11"/>
      <c r="N56" s="12"/>
      <c r="P56" s="22">
        <v>42</v>
      </c>
      <c r="Q56" s="23" t="s">
        <v>321</v>
      </c>
      <c r="R56" s="11"/>
      <c r="S56" s="12"/>
    </row>
    <row r="57" spans="1:19" hidden="1">
      <c r="A57" s="22">
        <v>43</v>
      </c>
      <c r="B57" s="23" t="s">
        <v>322</v>
      </c>
      <c r="C57" s="11"/>
      <c r="D57" s="12"/>
      <c r="E57" s="11"/>
      <c r="F57" s="22">
        <v>43</v>
      </c>
      <c r="G57" s="23" t="s">
        <v>322</v>
      </c>
      <c r="H57" s="11"/>
      <c r="I57" s="12"/>
      <c r="K57" s="22">
        <v>43</v>
      </c>
      <c r="L57" s="23" t="s">
        <v>322</v>
      </c>
      <c r="M57" s="11"/>
      <c r="N57" s="12"/>
      <c r="P57" s="22">
        <v>43</v>
      </c>
      <c r="Q57" s="23" t="s">
        <v>322</v>
      </c>
      <c r="R57" s="11"/>
      <c r="S57" s="12"/>
    </row>
    <row r="58" spans="1:19" hidden="1">
      <c r="A58" s="22">
        <v>44</v>
      </c>
      <c r="B58" s="23" t="s">
        <v>323</v>
      </c>
      <c r="C58" s="11"/>
      <c r="D58" s="12"/>
      <c r="E58" s="11"/>
      <c r="F58" s="22">
        <v>44</v>
      </c>
      <c r="G58" s="23" t="s">
        <v>323</v>
      </c>
      <c r="H58" s="11"/>
      <c r="I58" s="12"/>
      <c r="K58" s="22">
        <v>44</v>
      </c>
      <c r="L58" s="23" t="s">
        <v>323</v>
      </c>
      <c r="M58" s="11"/>
      <c r="N58" s="12"/>
      <c r="P58" s="22">
        <v>44</v>
      </c>
      <c r="Q58" s="23" t="s">
        <v>323</v>
      </c>
      <c r="R58" s="11"/>
      <c r="S58" s="12"/>
    </row>
    <row r="59" spans="1:19" hidden="1">
      <c r="A59" s="22">
        <v>45</v>
      </c>
      <c r="B59" s="23" t="s">
        <v>324</v>
      </c>
      <c r="C59" s="11"/>
      <c r="D59" s="12"/>
      <c r="E59" s="11"/>
      <c r="F59" s="22">
        <v>45</v>
      </c>
      <c r="G59" s="23" t="s">
        <v>324</v>
      </c>
      <c r="H59" s="11"/>
      <c r="I59" s="12"/>
      <c r="K59" s="22">
        <v>45</v>
      </c>
      <c r="L59" s="23" t="s">
        <v>324</v>
      </c>
      <c r="M59" s="11"/>
      <c r="N59" s="12"/>
      <c r="P59" s="22">
        <v>45</v>
      </c>
      <c r="Q59" s="23" t="s">
        <v>324</v>
      </c>
      <c r="R59" s="11"/>
      <c r="S59" s="12"/>
    </row>
    <row r="60" spans="1:19" hidden="1">
      <c r="A60" s="22">
        <v>46</v>
      </c>
      <c r="B60" s="23" t="s">
        <v>325</v>
      </c>
      <c r="C60" s="11"/>
      <c r="D60" s="12"/>
      <c r="E60" s="11"/>
      <c r="F60" s="22">
        <v>46</v>
      </c>
      <c r="G60" s="23" t="s">
        <v>325</v>
      </c>
      <c r="H60" s="11"/>
      <c r="I60" s="12"/>
      <c r="K60" s="22">
        <v>46</v>
      </c>
      <c r="L60" s="23" t="s">
        <v>325</v>
      </c>
      <c r="M60" s="11"/>
      <c r="N60" s="12"/>
      <c r="P60" s="22">
        <v>46</v>
      </c>
      <c r="Q60" s="23" t="s">
        <v>325</v>
      </c>
      <c r="R60" s="11"/>
      <c r="S60" s="12"/>
    </row>
    <row r="61" spans="1:19" hidden="1">
      <c r="A61" s="22">
        <v>47</v>
      </c>
      <c r="B61" s="23" t="s">
        <v>326</v>
      </c>
      <c r="C61" s="11"/>
      <c r="D61" s="12"/>
      <c r="E61" s="11"/>
      <c r="F61" s="22">
        <v>47</v>
      </c>
      <c r="G61" s="23" t="s">
        <v>326</v>
      </c>
      <c r="H61" s="11"/>
      <c r="I61" s="12"/>
      <c r="K61" s="22">
        <v>47</v>
      </c>
      <c r="L61" s="23" t="s">
        <v>326</v>
      </c>
      <c r="M61" s="11"/>
      <c r="N61" s="12"/>
      <c r="P61" s="22">
        <v>47</v>
      </c>
      <c r="Q61" s="23" t="s">
        <v>326</v>
      </c>
      <c r="R61" s="11"/>
      <c r="S61" s="12"/>
    </row>
    <row r="62" spans="1:19" hidden="1">
      <c r="A62" s="22">
        <v>48</v>
      </c>
      <c r="B62" s="23" t="s">
        <v>327</v>
      </c>
      <c r="C62" s="11"/>
      <c r="D62" s="12"/>
      <c r="E62" s="11"/>
      <c r="F62" s="22">
        <v>48</v>
      </c>
      <c r="G62" s="23" t="s">
        <v>327</v>
      </c>
      <c r="H62" s="11"/>
      <c r="I62" s="12"/>
      <c r="K62" s="22">
        <v>48</v>
      </c>
      <c r="L62" s="23" t="s">
        <v>327</v>
      </c>
      <c r="M62" s="11"/>
      <c r="N62" s="12"/>
      <c r="P62" s="22">
        <v>48</v>
      </c>
      <c r="Q62" s="23" t="s">
        <v>327</v>
      </c>
      <c r="R62" s="11"/>
      <c r="S62" s="12"/>
    </row>
    <row r="63" spans="1:19" hidden="1">
      <c r="A63" s="22">
        <v>49</v>
      </c>
      <c r="B63" s="23" t="s">
        <v>328</v>
      </c>
      <c r="C63" s="11"/>
      <c r="D63" s="12"/>
      <c r="E63" s="11"/>
      <c r="F63" s="22">
        <v>49</v>
      </c>
      <c r="G63" s="23" t="s">
        <v>328</v>
      </c>
      <c r="H63" s="11"/>
      <c r="I63" s="12"/>
      <c r="K63" s="22">
        <v>49</v>
      </c>
      <c r="L63" s="23" t="s">
        <v>328</v>
      </c>
      <c r="M63" s="11"/>
      <c r="N63" s="12"/>
      <c r="P63" s="22">
        <v>49</v>
      </c>
      <c r="Q63" s="23" t="s">
        <v>328</v>
      </c>
      <c r="R63" s="11"/>
      <c r="S63" s="12"/>
    </row>
    <row r="64" spans="1:19" hidden="1">
      <c r="A64" s="22">
        <v>50</v>
      </c>
      <c r="B64" s="23" t="s">
        <v>329</v>
      </c>
      <c r="C64" s="11"/>
      <c r="D64" s="12"/>
      <c r="E64" s="11"/>
      <c r="F64" s="22">
        <v>50</v>
      </c>
      <c r="G64" s="23" t="s">
        <v>329</v>
      </c>
      <c r="H64" s="11"/>
      <c r="I64" s="12"/>
      <c r="K64" s="22">
        <v>50</v>
      </c>
      <c r="L64" s="23" t="s">
        <v>329</v>
      </c>
      <c r="M64" s="11"/>
      <c r="N64" s="12"/>
      <c r="P64" s="22">
        <v>50</v>
      </c>
      <c r="Q64" s="23" t="s">
        <v>329</v>
      </c>
      <c r="R64" s="11"/>
      <c r="S64" s="12"/>
    </row>
    <row r="65" spans="1:19" hidden="1">
      <c r="A65" s="22">
        <v>51</v>
      </c>
      <c r="B65" s="23" t="s">
        <v>330</v>
      </c>
      <c r="C65" s="11"/>
      <c r="D65" s="12"/>
      <c r="E65" s="11"/>
      <c r="F65" s="22">
        <v>51</v>
      </c>
      <c r="G65" s="23" t="s">
        <v>330</v>
      </c>
      <c r="H65" s="11"/>
      <c r="I65" s="12"/>
      <c r="K65" s="22">
        <v>51</v>
      </c>
      <c r="L65" s="23" t="s">
        <v>330</v>
      </c>
      <c r="M65" s="11"/>
      <c r="N65" s="12"/>
      <c r="P65" s="22">
        <v>51</v>
      </c>
      <c r="Q65" s="23" t="s">
        <v>330</v>
      </c>
      <c r="R65" s="11"/>
      <c r="S65" s="12"/>
    </row>
    <row r="66" spans="1:19" hidden="1">
      <c r="A66" s="22">
        <v>52</v>
      </c>
      <c r="B66" s="23" t="s">
        <v>331</v>
      </c>
      <c r="C66" s="11"/>
      <c r="D66" s="12"/>
      <c r="E66" s="11"/>
      <c r="F66" s="22">
        <v>52</v>
      </c>
      <c r="G66" s="23" t="s">
        <v>331</v>
      </c>
      <c r="H66" s="11"/>
      <c r="I66" s="12"/>
      <c r="K66" s="22">
        <v>52</v>
      </c>
      <c r="L66" s="23" t="s">
        <v>331</v>
      </c>
      <c r="M66" s="11"/>
      <c r="N66" s="12"/>
      <c r="P66" s="22">
        <v>52</v>
      </c>
      <c r="Q66" s="23" t="s">
        <v>331</v>
      </c>
      <c r="R66" s="11"/>
      <c r="S66" s="12"/>
    </row>
    <row r="67" spans="1:19" hidden="1">
      <c r="A67" s="22">
        <v>53</v>
      </c>
      <c r="B67" s="23" t="s">
        <v>332</v>
      </c>
      <c r="C67" s="11"/>
      <c r="D67" s="12"/>
      <c r="E67" s="11"/>
      <c r="F67" s="22">
        <v>53</v>
      </c>
      <c r="G67" s="23" t="s">
        <v>332</v>
      </c>
      <c r="H67" s="11"/>
      <c r="I67" s="12"/>
      <c r="K67" s="22">
        <v>53</v>
      </c>
      <c r="L67" s="23" t="s">
        <v>332</v>
      </c>
      <c r="M67" s="11"/>
      <c r="N67" s="12"/>
      <c r="P67" s="22">
        <v>53</v>
      </c>
      <c r="Q67" s="23" t="s">
        <v>332</v>
      </c>
      <c r="R67" s="11"/>
      <c r="S67" s="12"/>
    </row>
    <row r="68" spans="1:19" hidden="1">
      <c r="A68" s="22">
        <v>54</v>
      </c>
      <c r="B68" s="23" t="s">
        <v>333</v>
      </c>
      <c r="C68" s="11"/>
      <c r="D68" s="12"/>
      <c r="E68" s="11"/>
      <c r="F68" s="22">
        <v>54</v>
      </c>
      <c r="G68" s="23" t="s">
        <v>333</v>
      </c>
      <c r="H68" s="11"/>
      <c r="I68" s="12"/>
      <c r="K68" s="22">
        <v>54</v>
      </c>
      <c r="L68" s="23" t="s">
        <v>333</v>
      </c>
      <c r="M68" s="11"/>
      <c r="N68" s="12"/>
      <c r="P68" s="22">
        <v>54</v>
      </c>
      <c r="Q68" s="23" t="s">
        <v>333</v>
      </c>
      <c r="R68" s="11"/>
      <c r="S68" s="12"/>
    </row>
    <row r="69" spans="1:19" hidden="1">
      <c r="A69" s="22">
        <v>55</v>
      </c>
      <c r="B69" s="23" t="s">
        <v>334</v>
      </c>
      <c r="C69" s="11"/>
      <c r="D69" s="12"/>
      <c r="E69" s="11"/>
      <c r="F69" s="22">
        <v>55</v>
      </c>
      <c r="G69" s="23" t="s">
        <v>334</v>
      </c>
      <c r="H69" s="11"/>
      <c r="I69" s="12"/>
      <c r="K69" s="22">
        <v>55</v>
      </c>
      <c r="L69" s="23" t="s">
        <v>334</v>
      </c>
      <c r="M69" s="11"/>
      <c r="N69" s="12"/>
      <c r="P69" s="22">
        <v>55</v>
      </c>
      <c r="Q69" s="23" t="s">
        <v>334</v>
      </c>
      <c r="R69" s="11"/>
      <c r="S69" s="12"/>
    </row>
    <row r="70" spans="1:19" hidden="1">
      <c r="A70" s="22">
        <v>56</v>
      </c>
      <c r="B70" s="23" t="s">
        <v>335</v>
      </c>
      <c r="C70" s="11"/>
      <c r="D70" s="12"/>
      <c r="E70" s="11"/>
      <c r="F70" s="22">
        <v>56</v>
      </c>
      <c r="G70" s="23" t="s">
        <v>335</v>
      </c>
      <c r="H70" s="11"/>
      <c r="I70" s="12"/>
      <c r="K70" s="22">
        <v>56</v>
      </c>
      <c r="L70" s="23" t="s">
        <v>335</v>
      </c>
      <c r="M70" s="11"/>
      <c r="N70" s="12"/>
      <c r="P70" s="22">
        <v>56</v>
      </c>
      <c r="Q70" s="23" t="s">
        <v>335</v>
      </c>
      <c r="R70" s="11"/>
      <c r="S70" s="12"/>
    </row>
    <row r="71" spans="1:19" hidden="1">
      <c r="A71" s="22">
        <v>57</v>
      </c>
      <c r="B71" s="23" t="s">
        <v>336</v>
      </c>
      <c r="C71" s="11"/>
      <c r="D71" s="12"/>
      <c r="E71" s="11"/>
      <c r="F71" s="22">
        <v>57</v>
      </c>
      <c r="G71" s="23" t="s">
        <v>336</v>
      </c>
      <c r="H71" s="11"/>
      <c r="I71" s="12"/>
      <c r="K71" s="22">
        <v>57</v>
      </c>
      <c r="L71" s="23" t="s">
        <v>336</v>
      </c>
      <c r="M71" s="11"/>
      <c r="N71" s="12"/>
      <c r="P71" s="22">
        <v>57</v>
      </c>
      <c r="Q71" s="23" t="s">
        <v>336</v>
      </c>
      <c r="R71" s="11"/>
      <c r="S71" s="12"/>
    </row>
    <row r="72" spans="1:19" hidden="1">
      <c r="A72" s="22">
        <v>58</v>
      </c>
      <c r="B72" s="23" t="s">
        <v>337</v>
      </c>
      <c r="C72" s="11"/>
      <c r="D72" s="12"/>
      <c r="E72" s="11"/>
      <c r="F72" s="22">
        <v>58</v>
      </c>
      <c r="G72" s="23" t="s">
        <v>337</v>
      </c>
      <c r="H72" s="11"/>
      <c r="I72" s="12"/>
      <c r="K72" s="22">
        <v>58</v>
      </c>
      <c r="L72" s="23" t="s">
        <v>337</v>
      </c>
      <c r="M72" s="11"/>
      <c r="N72" s="12"/>
      <c r="P72" s="22">
        <v>58</v>
      </c>
      <c r="Q72" s="23" t="s">
        <v>337</v>
      </c>
      <c r="R72" s="11"/>
      <c r="S72" s="12"/>
    </row>
    <row r="73" spans="1:19" hidden="1">
      <c r="A73" s="22">
        <v>59</v>
      </c>
      <c r="B73" s="23" t="s">
        <v>338</v>
      </c>
      <c r="C73" s="11"/>
      <c r="D73" s="12"/>
      <c r="E73" s="11"/>
      <c r="F73" s="22">
        <v>59</v>
      </c>
      <c r="G73" s="23" t="s">
        <v>338</v>
      </c>
      <c r="H73" s="11"/>
      <c r="I73" s="12"/>
      <c r="K73" s="22">
        <v>59</v>
      </c>
      <c r="L73" s="23" t="s">
        <v>338</v>
      </c>
      <c r="M73" s="11"/>
      <c r="N73" s="12"/>
      <c r="P73" s="22">
        <v>59</v>
      </c>
      <c r="Q73" s="23" t="s">
        <v>338</v>
      </c>
      <c r="R73" s="11"/>
      <c r="S73" s="12"/>
    </row>
    <row r="74" spans="1:19" hidden="1">
      <c r="A74" s="22">
        <v>60</v>
      </c>
      <c r="B74" s="23" t="s">
        <v>339</v>
      </c>
      <c r="C74" s="11"/>
      <c r="D74" s="12"/>
      <c r="E74" s="11"/>
      <c r="F74" s="22">
        <v>60</v>
      </c>
      <c r="G74" s="23" t="s">
        <v>339</v>
      </c>
      <c r="H74" s="11"/>
      <c r="I74" s="12"/>
      <c r="K74" s="22">
        <v>60</v>
      </c>
      <c r="L74" s="23" t="s">
        <v>339</v>
      </c>
      <c r="M74" s="11"/>
      <c r="N74" s="12"/>
      <c r="P74" s="22">
        <v>60</v>
      </c>
      <c r="Q74" s="23" t="s">
        <v>339</v>
      </c>
      <c r="R74" s="11"/>
      <c r="S74" s="12"/>
    </row>
    <row r="75" spans="1:19" hidden="1">
      <c r="A75" s="22">
        <v>61</v>
      </c>
      <c r="B75" s="23" t="s">
        <v>340</v>
      </c>
      <c r="C75" s="11"/>
      <c r="D75" s="12"/>
      <c r="E75" s="11"/>
      <c r="F75" s="22">
        <v>61</v>
      </c>
      <c r="G75" s="23" t="s">
        <v>340</v>
      </c>
      <c r="H75" s="11"/>
      <c r="I75" s="12"/>
      <c r="K75" s="22">
        <v>61</v>
      </c>
      <c r="L75" s="23" t="s">
        <v>340</v>
      </c>
      <c r="M75" s="11"/>
      <c r="N75" s="12"/>
      <c r="P75" s="22">
        <v>61</v>
      </c>
      <c r="Q75" s="23" t="s">
        <v>340</v>
      </c>
      <c r="R75" s="11"/>
      <c r="S75" s="12"/>
    </row>
    <row r="76" spans="1:19" hidden="1">
      <c r="A76" s="22">
        <v>62</v>
      </c>
      <c r="B76" s="23" t="s">
        <v>341</v>
      </c>
      <c r="C76" s="11"/>
      <c r="D76" s="12"/>
      <c r="E76" s="11"/>
      <c r="F76" s="22">
        <v>62</v>
      </c>
      <c r="G76" s="23" t="s">
        <v>341</v>
      </c>
      <c r="H76" s="11"/>
      <c r="I76" s="12"/>
      <c r="K76" s="22">
        <v>62</v>
      </c>
      <c r="L76" s="23" t="s">
        <v>341</v>
      </c>
      <c r="M76" s="11"/>
      <c r="N76" s="12"/>
      <c r="P76" s="22">
        <v>62</v>
      </c>
      <c r="Q76" s="23" t="s">
        <v>341</v>
      </c>
      <c r="R76" s="11"/>
      <c r="S76" s="12"/>
    </row>
    <row r="77" spans="1:19" hidden="1">
      <c r="A77" s="22">
        <v>63</v>
      </c>
      <c r="B77" s="23" t="s">
        <v>342</v>
      </c>
      <c r="C77" s="11"/>
      <c r="D77" s="12"/>
      <c r="E77" s="11"/>
      <c r="F77" s="22">
        <v>63</v>
      </c>
      <c r="G77" s="23" t="s">
        <v>342</v>
      </c>
      <c r="H77" s="11"/>
      <c r="I77" s="12"/>
      <c r="K77" s="22">
        <v>63</v>
      </c>
      <c r="L77" s="23" t="s">
        <v>342</v>
      </c>
      <c r="M77" s="11"/>
      <c r="N77" s="12"/>
      <c r="P77" s="22">
        <v>63</v>
      </c>
      <c r="Q77" s="23" t="s">
        <v>342</v>
      </c>
      <c r="R77" s="11"/>
      <c r="S77" s="12"/>
    </row>
    <row r="78" spans="1:19" hidden="1">
      <c r="A78" s="22">
        <v>64</v>
      </c>
      <c r="B78" s="23" t="s">
        <v>343</v>
      </c>
      <c r="C78" s="11"/>
      <c r="D78" s="12"/>
      <c r="E78" s="11"/>
      <c r="F78" s="22">
        <v>64</v>
      </c>
      <c r="G78" s="23" t="s">
        <v>343</v>
      </c>
      <c r="H78" s="11"/>
      <c r="I78" s="12"/>
      <c r="K78" s="22">
        <v>64</v>
      </c>
      <c r="L78" s="23" t="s">
        <v>343</v>
      </c>
      <c r="M78" s="11"/>
      <c r="N78" s="12"/>
      <c r="P78" s="22">
        <v>64</v>
      </c>
      <c r="Q78" s="23" t="s">
        <v>343</v>
      </c>
      <c r="R78" s="11"/>
      <c r="S78" s="12"/>
    </row>
    <row r="79" spans="1:19" hidden="1">
      <c r="A79" s="22">
        <v>65</v>
      </c>
      <c r="B79" s="23" t="s">
        <v>344</v>
      </c>
      <c r="C79" s="11"/>
      <c r="D79" s="12"/>
      <c r="E79" s="11"/>
      <c r="F79" s="22">
        <v>65</v>
      </c>
      <c r="G79" s="23" t="s">
        <v>344</v>
      </c>
      <c r="H79" s="11"/>
      <c r="I79" s="12"/>
      <c r="K79" s="22">
        <v>65</v>
      </c>
      <c r="L79" s="23" t="s">
        <v>344</v>
      </c>
      <c r="M79" s="11"/>
      <c r="N79" s="12"/>
      <c r="P79" s="22">
        <v>65</v>
      </c>
      <c r="Q79" s="23" t="s">
        <v>344</v>
      </c>
      <c r="R79" s="11"/>
      <c r="S79" s="12"/>
    </row>
    <row r="80" spans="1:19" hidden="1">
      <c r="A80" s="22">
        <v>66</v>
      </c>
      <c r="B80" s="23" t="s">
        <v>345</v>
      </c>
      <c r="C80" s="11"/>
      <c r="D80" s="12"/>
      <c r="E80" s="11"/>
      <c r="F80" s="22">
        <v>66</v>
      </c>
      <c r="G80" s="23" t="s">
        <v>345</v>
      </c>
      <c r="H80" s="11"/>
      <c r="I80" s="12"/>
      <c r="K80" s="22">
        <v>66</v>
      </c>
      <c r="L80" s="23" t="s">
        <v>345</v>
      </c>
      <c r="M80" s="11"/>
      <c r="N80" s="12"/>
      <c r="P80" s="22">
        <v>66</v>
      </c>
      <c r="Q80" s="23" t="s">
        <v>345</v>
      </c>
      <c r="R80" s="11"/>
      <c r="S80" s="12"/>
    </row>
    <row r="81" spans="1:19" hidden="1">
      <c r="A81" s="22">
        <v>67</v>
      </c>
      <c r="B81" s="23" t="s">
        <v>346</v>
      </c>
      <c r="C81" s="11"/>
      <c r="D81" s="12"/>
      <c r="E81" s="11"/>
      <c r="F81" s="22">
        <v>67</v>
      </c>
      <c r="G81" s="23" t="s">
        <v>346</v>
      </c>
      <c r="H81" s="11"/>
      <c r="I81" s="12"/>
      <c r="K81" s="22">
        <v>67</v>
      </c>
      <c r="L81" s="23" t="s">
        <v>346</v>
      </c>
      <c r="M81" s="11"/>
      <c r="N81" s="12"/>
      <c r="P81" s="22">
        <v>67</v>
      </c>
      <c r="Q81" s="23" t="s">
        <v>346</v>
      </c>
      <c r="R81" s="11"/>
      <c r="S81" s="12"/>
    </row>
    <row r="82" spans="1:19" hidden="1">
      <c r="A82" s="22">
        <v>68</v>
      </c>
      <c r="B82" s="23" t="s">
        <v>347</v>
      </c>
      <c r="C82" s="11"/>
      <c r="D82" s="12"/>
      <c r="E82" s="11"/>
      <c r="F82" s="22">
        <v>68</v>
      </c>
      <c r="G82" s="23" t="s">
        <v>347</v>
      </c>
      <c r="H82" s="11"/>
      <c r="I82" s="12"/>
      <c r="K82" s="22">
        <v>68</v>
      </c>
      <c r="L82" s="23" t="s">
        <v>347</v>
      </c>
      <c r="M82" s="11"/>
      <c r="N82" s="12"/>
      <c r="P82" s="22">
        <v>68</v>
      </c>
      <c r="Q82" s="23" t="s">
        <v>347</v>
      </c>
      <c r="R82" s="11"/>
      <c r="S82" s="12"/>
    </row>
    <row r="83" spans="1:19" hidden="1">
      <c r="A83" s="22">
        <v>69</v>
      </c>
      <c r="B83" s="23" t="s">
        <v>348</v>
      </c>
      <c r="C83" s="11"/>
      <c r="D83" s="12"/>
      <c r="E83" s="11"/>
      <c r="F83" s="22">
        <v>69</v>
      </c>
      <c r="G83" s="23" t="s">
        <v>348</v>
      </c>
      <c r="H83" s="11"/>
      <c r="I83" s="12"/>
      <c r="K83" s="22">
        <v>69</v>
      </c>
      <c r="L83" s="23" t="s">
        <v>348</v>
      </c>
      <c r="M83" s="11"/>
      <c r="N83" s="12"/>
      <c r="P83" s="22">
        <v>69</v>
      </c>
      <c r="Q83" s="23" t="s">
        <v>348</v>
      </c>
      <c r="R83" s="11"/>
      <c r="S83" s="12"/>
    </row>
    <row r="84" spans="1:19" hidden="1">
      <c r="A84" s="22">
        <v>70</v>
      </c>
      <c r="B84" s="23" t="s">
        <v>349</v>
      </c>
      <c r="C84" s="11"/>
      <c r="D84" s="12"/>
      <c r="E84" s="11"/>
      <c r="F84" s="22">
        <v>70</v>
      </c>
      <c r="G84" s="23" t="s">
        <v>349</v>
      </c>
      <c r="H84" s="11"/>
      <c r="I84" s="12"/>
      <c r="K84" s="22">
        <v>70</v>
      </c>
      <c r="L84" s="23" t="s">
        <v>349</v>
      </c>
      <c r="M84" s="11"/>
      <c r="N84" s="12"/>
      <c r="P84" s="22">
        <v>70</v>
      </c>
      <c r="Q84" s="23" t="s">
        <v>349</v>
      </c>
      <c r="R84" s="11"/>
      <c r="S84" s="12"/>
    </row>
    <row r="85" spans="1:19" hidden="1">
      <c r="A85" s="22">
        <v>71</v>
      </c>
      <c r="B85" s="23" t="s">
        <v>350</v>
      </c>
      <c r="C85" s="11"/>
      <c r="D85" s="12"/>
      <c r="E85" s="11"/>
      <c r="F85" s="22">
        <v>71</v>
      </c>
      <c r="G85" s="23" t="s">
        <v>350</v>
      </c>
      <c r="H85" s="11"/>
      <c r="I85" s="12"/>
      <c r="K85" s="22">
        <v>71</v>
      </c>
      <c r="L85" s="23" t="s">
        <v>350</v>
      </c>
      <c r="M85" s="11"/>
      <c r="N85" s="12"/>
      <c r="P85" s="22">
        <v>71</v>
      </c>
      <c r="Q85" s="23" t="s">
        <v>350</v>
      </c>
      <c r="R85" s="11"/>
      <c r="S85" s="12"/>
    </row>
    <row r="86" spans="1:19" hidden="1">
      <c r="A86" s="22">
        <v>72</v>
      </c>
      <c r="B86" s="23" t="s">
        <v>351</v>
      </c>
      <c r="C86" s="11"/>
      <c r="D86" s="12"/>
      <c r="E86" s="11"/>
      <c r="F86" s="22">
        <v>72</v>
      </c>
      <c r="G86" s="23" t="s">
        <v>351</v>
      </c>
      <c r="H86" s="11"/>
      <c r="I86" s="12"/>
      <c r="K86" s="22">
        <v>72</v>
      </c>
      <c r="L86" s="23" t="s">
        <v>351</v>
      </c>
      <c r="M86" s="11"/>
      <c r="N86" s="12"/>
      <c r="P86" s="22">
        <v>72</v>
      </c>
      <c r="Q86" s="23" t="s">
        <v>351</v>
      </c>
      <c r="R86" s="11"/>
      <c r="S86" s="12"/>
    </row>
    <row r="87" spans="1:19" hidden="1">
      <c r="A87" s="22">
        <v>73</v>
      </c>
      <c r="B87" s="23" t="s">
        <v>352</v>
      </c>
      <c r="C87" s="11"/>
      <c r="D87" s="12"/>
      <c r="E87" s="11"/>
      <c r="F87" s="22">
        <v>73</v>
      </c>
      <c r="G87" s="23" t="s">
        <v>352</v>
      </c>
      <c r="H87" s="11"/>
      <c r="I87" s="12"/>
      <c r="K87" s="22">
        <v>73</v>
      </c>
      <c r="L87" s="23" t="s">
        <v>352</v>
      </c>
      <c r="M87" s="11"/>
      <c r="N87" s="12"/>
      <c r="P87" s="22">
        <v>73</v>
      </c>
      <c r="Q87" s="23" t="s">
        <v>352</v>
      </c>
      <c r="R87" s="11"/>
      <c r="S87" s="12"/>
    </row>
    <row r="88" spans="1:19" hidden="1">
      <c r="A88" s="22">
        <v>74</v>
      </c>
      <c r="B88" s="23" t="s">
        <v>353</v>
      </c>
      <c r="C88" s="11"/>
      <c r="D88" s="12"/>
      <c r="E88" s="11"/>
      <c r="F88" s="22">
        <v>74</v>
      </c>
      <c r="G88" s="23" t="s">
        <v>353</v>
      </c>
      <c r="H88" s="11"/>
      <c r="I88" s="12"/>
      <c r="K88" s="22">
        <v>74</v>
      </c>
      <c r="L88" s="23" t="s">
        <v>353</v>
      </c>
      <c r="M88" s="11"/>
      <c r="N88" s="12"/>
      <c r="P88" s="22">
        <v>74</v>
      </c>
      <c r="Q88" s="23" t="s">
        <v>353</v>
      </c>
      <c r="R88" s="11"/>
      <c r="S88" s="12"/>
    </row>
    <row r="89" spans="1:19" hidden="1">
      <c r="A89" s="22">
        <v>75</v>
      </c>
      <c r="B89" s="23" t="s">
        <v>354</v>
      </c>
      <c r="C89" s="11"/>
      <c r="D89" s="12"/>
      <c r="E89" s="11"/>
      <c r="F89" s="22">
        <v>75</v>
      </c>
      <c r="G89" s="23" t="s">
        <v>354</v>
      </c>
      <c r="H89" s="11"/>
      <c r="I89" s="12"/>
      <c r="K89" s="22">
        <v>75</v>
      </c>
      <c r="L89" s="23" t="s">
        <v>354</v>
      </c>
      <c r="M89" s="11"/>
      <c r="N89" s="12"/>
      <c r="P89" s="22">
        <v>75</v>
      </c>
      <c r="Q89" s="23" t="s">
        <v>354</v>
      </c>
      <c r="R89" s="11"/>
      <c r="S89" s="12"/>
    </row>
    <row r="90" spans="1:19" hidden="1">
      <c r="A90" s="22">
        <v>76</v>
      </c>
      <c r="B90" s="23" t="s">
        <v>355</v>
      </c>
      <c r="C90" s="11"/>
      <c r="D90" s="12"/>
      <c r="E90" s="11"/>
      <c r="F90" s="22">
        <v>76</v>
      </c>
      <c r="G90" s="23" t="s">
        <v>355</v>
      </c>
      <c r="H90" s="11"/>
      <c r="I90" s="12"/>
      <c r="K90" s="22">
        <v>76</v>
      </c>
      <c r="L90" s="23" t="s">
        <v>355</v>
      </c>
      <c r="M90" s="11"/>
      <c r="N90" s="12"/>
      <c r="P90" s="22">
        <v>76</v>
      </c>
      <c r="Q90" s="23" t="s">
        <v>355</v>
      </c>
      <c r="R90" s="11"/>
      <c r="S90" s="12"/>
    </row>
    <row r="91" spans="1:19" hidden="1">
      <c r="A91" s="22">
        <v>77</v>
      </c>
      <c r="B91" s="23" t="s">
        <v>356</v>
      </c>
      <c r="C91" s="11"/>
      <c r="D91" s="12"/>
      <c r="E91" s="11"/>
      <c r="F91" s="22">
        <v>77</v>
      </c>
      <c r="G91" s="23" t="s">
        <v>356</v>
      </c>
      <c r="H91" s="11"/>
      <c r="I91" s="12"/>
      <c r="K91" s="22">
        <v>77</v>
      </c>
      <c r="L91" s="23" t="s">
        <v>356</v>
      </c>
      <c r="M91" s="11"/>
      <c r="N91" s="12"/>
      <c r="P91" s="22">
        <v>77</v>
      </c>
      <c r="Q91" s="23" t="s">
        <v>356</v>
      </c>
      <c r="R91" s="11"/>
      <c r="S91" s="12"/>
    </row>
    <row r="92" spans="1:19" hidden="1">
      <c r="A92" s="22">
        <v>78</v>
      </c>
      <c r="B92" s="23" t="s">
        <v>357</v>
      </c>
      <c r="C92" s="11"/>
      <c r="D92" s="12"/>
      <c r="E92" s="11"/>
      <c r="F92" s="22">
        <v>78</v>
      </c>
      <c r="G92" s="23" t="s">
        <v>357</v>
      </c>
      <c r="H92" s="11"/>
      <c r="I92" s="12"/>
      <c r="K92" s="22">
        <v>78</v>
      </c>
      <c r="L92" s="23" t="s">
        <v>357</v>
      </c>
      <c r="M92" s="11"/>
      <c r="N92" s="12"/>
      <c r="P92" s="22">
        <v>78</v>
      </c>
      <c r="Q92" s="23" t="s">
        <v>357</v>
      </c>
      <c r="R92" s="11"/>
      <c r="S92" s="12"/>
    </row>
    <row r="93" spans="1:19" hidden="1">
      <c r="A93" s="22">
        <v>79</v>
      </c>
      <c r="B93" s="23" t="s">
        <v>358</v>
      </c>
      <c r="C93" s="11"/>
      <c r="D93" s="12"/>
      <c r="E93" s="11"/>
      <c r="F93" s="22">
        <v>79</v>
      </c>
      <c r="G93" s="23" t="s">
        <v>358</v>
      </c>
      <c r="H93" s="11"/>
      <c r="I93" s="12"/>
      <c r="K93" s="22">
        <v>79</v>
      </c>
      <c r="L93" s="23" t="s">
        <v>358</v>
      </c>
      <c r="M93" s="11"/>
      <c r="N93" s="12"/>
      <c r="P93" s="22">
        <v>79</v>
      </c>
      <c r="Q93" s="23" t="s">
        <v>358</v>
      </c>
      <c r="R93" s="11"/>
      <c r="S93" s="12"/>
    </row>
    <row r="94" spans="1:19" hidden="1">
      <c r="A94" s="22">
        <v>80</v>
      </c>
      <c r="B94" s="23" t="s">
        <v>359</v>
      </c>
      <c r="C94" s="11"/>
      <c r="D94" s="12"/>
      <c r="E94" s="11"/>
      <c r="F94" s="22">
        <v>80</v>
      </c>
      <c r="G94" s="23" t="s">
        <v>359</v>
      </c>
      <c r="H94" s="11"/>
      <c r="I94" s="12"/>
      <c r="K94" s="22">
        <v>80</v>
      </c>
      <c r="L94" s="23" t="s">
        <v>359</v>
      </c>
      <c r="M94" s="11"/>
      <c r="N94" s="12"/>
      <c r="P94" s="22">
        <v>80</v>
      </c>
      <c r="Q94" s="23" t="s">
        <v>359</v>
      </c>
      <c r="R94" s="11"/>
      <c r="S94" s="12"/>
    </row>
    <row r="95" spans="1:19" hidden="1">
      <c r="A95" s="22">
        <v>81</v>
      </c>
      <c r="B95" s="23" t="s">
        <v>360</v>
      </c>
      <c r="C95" s="11"/>
      <c r="D95" s="12"/>
      <c r="E95" s="11"/>
      <c r="F95" s="22">
        <v>81</v>
      </c>
      <c r="G95" s="23" t="s">
        <v>360</v>
      </c>
      <c r="H95" s="11"/>
      <c r="I95" s="12"/>
      <c r="K95" s="22">
        <v>81</v>
      </c>
      <c r="L95" s="23" t="s">
        <v>360</v>
      </c>
      <c r="M95" s="11"/>
      <c r="N95" s="12"/>
      <c r="P95" s="22">
        <v>81</v>
      </c>
      <c r="Q95" s="23" t="s">
        <v>360</v>
      </c>
      <c r="R95" s="11"/>
      <c r="S95" s="12"/>
    </row>
    <row r="96" spans="1:19" hidden="1">
      <c r="A96" s="22">
        <v>82</v>
      </c>
      <c r="B96" s="23" t="s">
        <v>361</v>
      </c>
      <c r="C96" s="11"/>
      <c r="D96" s="12"/>
      <c r="E96" s="11"/>
      <c r="F96" s="22">
        <v>82</v>
      </c>
      <c r="G96" s="23" t="s">
        <v>361</v>
      </c>
      <c r="H96" s="11"/>
      <c r="I96" s="12"/>
      <c r="K96" s="22">
        <v>82</v>
      </c>
      <c r="L96" s="23" t="s">
        <v>361</v>
      </c>
      <c r="M96" s="11"/>
      <c r="N96" s="12"/>
      <c r="P96" s="22">
        <v>82</v>
      </c>
      <c r="Q96" s="23" t="s">
        <v>361</v>
      </c>
      <c r="R96" s="11"/>
      <c r="S96" s="12"/>
    </row>
    <row r="97" spans="1:19" hidden="1">
      <c r="A97" s="22">
        <v>83</v>
      </c>
      <c r="B97" s="23" t="s">
        <v>362</v>
      </c>
      <c r="C97" s="11"/>
      <c r="D97" s="12"/>
      <c r="E97" s="11"/>
      <c r="F97" s="22">
        <v>83</v>
      </c>
      <c r="G97" s="23" t="s">
        <v>362</v>
      </c>
      <c r="H97" s="11"/>
      <c r="I97" s="12"/>
      <c r="K97" s="22">
        <v>83</v>
      </c>
      <c r="L97" s="23" t="s">
        <v>362</v>
      </c>
      <c r="M97" s="11"/>
      <c r="N97" s="12"/>
      <c r="P97" s="22">
        <v>83</v>
      </c>
      <c r="Q97" s="23" t="s">
        <v>362</v>
      </c>
      <c r="R97" s="11"/>
      <c r="S97" s="12"/>
    </row>
    <row r="98" spans="1:19" hidden="1">
      <c r="A98" s="22">
        <v>84</v>
      </c>
      <c r="B98" s="23" t="s">
        <v>363</v>
      </c>
      <c r="C98" s="11"/>
      <c r="D98" s="12"/>
      <c r="E98" s="11"/>
      <c r="F98" s="22">
        <v>84</v>
      </c>
      <c r="G98" s="23" t="s">
        <v>363</v>
      </c>
      <c r="H98" s="11"/>
      <c r="I98" s="12"/>
      <c r="K98" s="22">
        <v>84</v>
      </c>
      <c r="L98" s="23" t="s">
        <v>363</v>
      </c>
      <c r="M98" s="11"/>
      <c r="N98" s="12"/>
      <c r="P98" s="22">
        <v>84</v>
      </c>
      <c r="Q98" s="23" t="s">
        <v>363</v>
      </c>
      <c r="R98" s="11"/>
      <c r="S98" s="12"/>
    </row>
    <row r="99" spans="1:19" hidden="1">
      <c r="A99" s="22">
        <v>85</v>
      </c>
      <c r="B99" s="23" t="s">
        <v>364</v>
      </c>
      <c r="C99" s="11"/>
      <c r="D99" s="12"/>
      <c r="E99" s="11"/>
      <c r="F99" s="22">
        <v>85</v>
      </c>
      <c r="G99" s="23" t="s">
        <v>364</v>
      </c>
      <c r="H99" s="11"/>
      <c r="I99" s="12"/>
      <c r="K99" s="22">
        <v>85</v>
      </c>
      <c r="L99" s="23" t="s">
        <v>364</v>
      </c>
      <c r="M99" s="11"/>
      <c r="N99" s="12"/>
      <c r="P99" s="22">
        <v>85</v>
      </c>
      <c r="Q99" s="23" t="s">
        <v>364</v>
      </c>
      <c r="R99" s="11"/>
      <c r="S99" s="12"/>
    </row>
    <row r="100" spans="1:19" hidden="1">
      <c r="A100" s="22">
        <v>86</v>
      </c>
      <c r="B100" s="23" t="s">
        <v>365</v>
      </c>
      <c r="C100" s="11"/>
      <c r="D100" s="12"/>
      <c r="E100" s="11"/>
      <c r="F100" s="22">
        <v>86</v>
      </c>
      <c r="G100" s="23" t="s">
        <v>365</v>
      </c>
      <c r="H100" s="11"/>
      <c r="I100" s="12"/>
      <c r="K100" s="22">
        <v>86</v>
      </c>
      <c r="L100" s="23" t="s">
        <v>365</v>
      </c>
      <c r="M100" s="11"/>
      <c r="N100" s="12"/>
      <c r="P100" s="22">
        <v>86</v>
      </c>
      <c r="Q100" s="23" t="s">
        <v>365</v>
      </c>
      <c r="R100" s="11"/>
      <c r="S100" s="12"/>
    </row>
    <row r="101" spans="1:19" hidden="1">
      <c r="A101" s="22">
        <v>87</v>
      </c>
      <c r="B101" s="23" t="s">
        <v>366</v>
      </c>
      <c r="C101" s="11"/>
      <c r="D101" s="12"/>
      <c r="E101" s="11"/>
      <c r="F101" s="22">
        <v>87</v>
      </c>
      <c r="G101" s="23" t="s">
        <v>366</v>
      </c>
      <c r="H101" s="11"/>
      <c r="I101" s="12"/>
      <c r="K101" s="22">
        <v>87</v>
      </c>
      <c r="L101" s="23" t="s">
        <v>366</v>
      </c>
      <c r="M101" s="11"/>
      <c r="N101" s="12"/>
      <c r="P101" s="22">
        <v>87</v>
      </c>
      <c r="Q101" s="23" t="s">
        <v>366</v>
      </c>
      <c r="R101" s="11"/>
      <c r="S101" s="12"/>
    </row>
    <row r="102" spans="1:19" hidden="1">
      <c r="A102" s="22">
        <v>88</v>
      </c>
      <c r="B102" s="23" t="s">
        <v>367</v>
      </c>
      <c r="C102" s="11"/>
      <c r="D102" s="12"/>
      <c r="E102" s="11"/>
      <c r="F102" s="22">
        <v>88</v>
      </c>
      <c r="G102" s="23" t="s">
        <v>367</v>
      </c>
      <c r="H102" s="11"/>
      <c r="I102" s="12"/>
      <c r="K102" s="22">
        <v>88</v>
      </c>
      <c r="L102" s="23" t="s">
        <v>367</v>
      </c>
      <c r="M102" s="11"/>
      <c r="N102" s="12"/>
      <c r="P102" s="22">
        <v>88</v>
      </c>
      <c r="Q102" s="23" t="s">
        <v>367</v>
      </c>
      <c r="R102" s="11"/>
      <c r="S102" s="12"/>
    </row>
    <row r="103" spans="1:19" hidden="1">
      <c r="A103" s="22">
        <v>89</v>
      </c>
      <c r="B103" s="23" t="s">
        <v>368</v>
      </c>
      <c r="C103" s="11"/>
      <c r="D103" s="12"/>
      <c r="E103" s="11"/>
      <c r="F103" s="22">
        <v>89</v>
      </c>
      <c r="G103" s="23" t="s">
        <v>368</v>
      </c>
      <c r="H103" s="11"/>
      <c r="I103" s="12"/>
      <c r="K103" s="22">
        <v>89</v>
      </c>
      <c r="L103" s="23" t="s">
        <v>368</v>
      </c>
      <c r="M103" s="11"/>
      <c r="N103" s="12"/>
      <c r="P103" s="22">
        <v>89</v>
      </c>
      <c r="Q103" s="23" t="s">
        <v>368</v>
      </c>
      <c r="R103" s="11"/>
      <c r="S103" s="12"/>
    </row>
    <row r="104" spans="1:19" hidden="1">
      <c r="A104" s="22">
        <v>90</v>
      </c>
      <c r="B104" s="23" t="s">
        <v>369</v>
      </c>
      <c r="C104" s="11"/>
      <c r="D104" s="12"/>
      <c r="E104" s="11"/>
      <c r="F104" s="22">
        <v>90</v>
      </c>
      <c r="G104" s="23" t="s">
        <v>369</v>
      </c>
      <c r="H104" s="11"/>
      <c r="I104" s="12"/>
      <c r="K104" s="22">
        <v>90</v>
      </c>
      <c r="L104" s="23" t="s">
        <v>369</v>
      </c>
      <c r="M104" s="11"/>
      <c r="N104" s="12"/>
      <c r="P104" s="22">
        <v>90</v>
      </c>
      <c r="Q104" s="23" t="s">
        <v>369</v>
      </c>
      <c r="R104" s="11"/>
      <c r="S104" s="12"/>
    </row>
    <row r="105" spans="1:19" hidden="1">
      <c r="A105" s="22">
        <v>91</v>
      </c>
      <c r="B105" s="23" t="s">
        <v>370</v>
      </c>
      <c r="C105" s="11"/>
      <c r="D105" s="12"/>
      <c r="E105" s="11"/>
      <c r="F105" s="22">
        <v>91</v>
      </c>
      <c r="G105" s="23" t="s">
        <v>370</v>
      </c>
      <c r="H105" s="11"/>
      <c r="I105" s="12"/>
      <c r="K105" s="22">
        <v>91</v>
      </c>
      <c r="L105" s="23" t="s">
        <v>370</v>
      </c>
      <c r="M105" s="11"/>
      <c r="N105" s="12"/>
      <c r="P105" s="22">
        <v>91</v>
      </c>
      <c r="Q105" s="23" t="s">
        <v>370</v>
      </c>
      <c r="R105" s="11"/>
      <c r="S105" s="12"/>
    </row>
    <row r="106" spans="1:19" hidden="1">
      <c r="A106" s="22">
        <v>92</v>
      </c>
      <c r="B106" s="23" t="s">
        <v>371</v>
      </c>
      <c r="C106" s="11"/>
      <c r="D106" s="12"/>
      <c r="E106" s="11"/>
      <c r="F106" s="22">
        <v>92</v>
      </c>
      <c r="G106" s="23" t="s">
        <v>371</v>
      </c>
      <c r="H106" s="11"/>
      <c r="I106" s="12"/>
      <c r="K106" s="22">
        <v>92</v>
      </c>
      <c r="L106" s="23" t="s">
        <v>371</v>
      </c>
      <c r="M106" s="11"/>
      <c r="N106" s="12"/>
      <c r="P106" s="22">
        <v>92</v>
      </c>
      <c r="Q106" s="23" t="s">
        <v>371</v>
      </c>
      <c r="R106" s="11"/>
      <c r="S106" s="12"/>
    </row>
    <row r="107" spans="1:19" hidden="1">
      <c r="A107" s="22">
        <v>93</v>
      </c>
      <c r="B107" s="23" t="s">
        <v>372</v>
      </c>
      <c r="C107" s="11"/>
      <c r="D107" s="12"/>
      <c r="E107" s="11"/>
      <c r="F107" s="22">
        <v>93</v>
      </c>
      <c r="G107" s="23" t="s">
        <v>372</v>
      </c>
      <c r="H107" s="11"/>
      <c r="I107" s="12"/>
      <c r="K107" s="22">
        <v>93</v>
      </c>
      <c r="L107" s="23" t="s">
        <v>372</v>
      </c>
      <c r="M107" s="11"/>
      <c r="N107" s="12"/>
      <c r="P107" s="22">
        <v>93</v>
      </c>
      <c r="Q107" s="23" t="s">
        <v>372</v>
      </c>
      <c r="R107" s="11"/>
      <c r="S107" s="12"/>
    </row>
    <row r="108" spans="1:19" hidden="1">
      <c r="A108" s="22">
        <v>94</v>
      </c>
      <c r="B108" s="23" t="s">
        <v>373</v>
      </c>
      <c r="C108" s="11"/>
      <c r="D108" s="12"/>
      <c r="E108" s="11"/>
      <c r="F108" s="22">
        <v>94</v>
      </c>
      <c r="G108" s="23" t="s">
        <v>373</v>
      </c>
      <c r="H108" s="11"/>
      <c r="I108" s="12"/>
      <c r="K108" s="22">
        <v>94</v>
      </c>
      <c r="L108" s="23" t="s">
        <v>373</v>
      </c>
      <c r="M108" s="11"/>
      <c r="N108" s="12"/>
      <c r="P108" s="22">
        <v>94</v>
      </c>
      <c r="Q108" s="23" t="s">
        <v>373</v>
      </c>
      <c r="R108" s="11"/>
      <c r="S108" s="12"/>
    </row>
    <row r="109" spans="1:19" hidden="1">
      <c r="A109" s="22">
        <v>95</v>
      </c>
      <c r="B109" s="23" t="s">
        <v>374</v>
      </c>
      <c r="C109" s="11"/>
      <c r="D109" s="12"/>
      <c r="E109" s="11"/>
      <c r="F109" s="22">
        <v>95</v>
      </c>
      <c r="G109" s="23" t="s">
        <v>374</v>
      </c>
      <c r="H109" s="11"/>
      <c r="I109" s="12"/>
      <c r="K109" s="22">
        <v>95</v>
      </c>
      <c r="L109" s="23" t="s">
        <v>374</v>
      </c>
      <c r="M109" s="11"/>
      <c r="N109" s="12"/>
      <c r="P109" s="22">
        <v>95</v>
      </c>
      <c r="Q109" s="23" t="s">
        <v>374</v>
      </c>
      <c r="R109" s="11"/>
      <c r="S109" s="12"/>
    </row>
    <row r="110" spans="1:19" hidden="1">
      <c r="A110" s="22">
        <v>96</v>
      </c>
      <c r="B110" s="23" t="s">
        <v>375</v>
      </c>
      <c r="C110" s="11"/>
      <c r="D110" s="12"/>
      <c r="E110" s="11"/>
      <c r="F110" s="22">
        <v>96</v>
      </c>
      <c r="G110" s="23" t="s">
        <v>375</v>
      </c>
      <c r="H110" s="11"/>
      <c r="I110" s="12"/>
      <c r="K110" s="22">
        <v>96</v>
      </c>
      <c r="L110" s="23" t="s">
        <v>375</v>
      </c>
      <c r="M110" s="11"/>
      <c r="N110" s="12"/>
      <c r="P110" s="22">
        <v>96</v>
      </c>
      <c r="Q110" s="23" t="s">
        <v>375</v>
      </c>
      <c r="R110" s="11"/>
      <c r="S110" s="12"/>
    </row>
    <row r="111" spans="1:19" hidden="1">
      <c r="A111" s="22">
        <v>97</v>
      </c>
      <c r="B111" s="23" t="s">
        <v>376</v>
      </c>
      <c r="C111" s="11"/>
      <c r="D111" s="12"/>
      <c r="E111" s="11"/>
      <c r="F111" s="22">
        <v>97</v>
      </c>
      <c r="G111" s="23" t="s">
        <v>376</v>
      </c>
      <c r="H111" s="11"/>
      <c r="I111" s="12"/>
      <c r="K111" s="22">
        <v>97</v>
      </c>
      <c r="L111" s="23" t="s">
        <v>376</v>
      </c>
      <c r="M111" s="11"/>
      <c r="N111" s="12"/>
      <c r="P111" s="22">
        <v>97</v>
      </c>
      <c r="Q111" s="23" t="s">
        <v>376</v>
      </c>
      <c r="R111" s="11"/>
      <c r="S111" s="12"/>
    </row>
    <row r="112" spans="1:19" hidden="1">
      <c r="A112" s="22">
        <v>98</v>
      </c>
      <c r="B112" s="23" t="s">
        <v>377</v>
      </c>
      <c r="C112" s="11"/>
      <c r="D112" s="12"/>
      <c r="E112" s="11"/>
      <c r="F112" s="22">
        <v>98</v>
      </c>
      <c r="G112" s="23" t="s">
        <v>377</v>
      </c>
      <c r="H112" s="11"/>
      <c r="I112" s="12"/>
      <c r="K112" s="22">
        <v>98</v>
      </c>
      <c r="L112" s="23" t="s">
        <v>377</v>
      </c>
      <c r="M112" s="11"/>
      <c r="N112" s="12"/>
      <c r="P112" s="22">
        <v>98</v>
      </c>
      <c r="Q112" s="23" t="s">
        <v>377</v>
      </c>
      <c r="R112" s="11"/>
      <c r="S112" s="12"/>
    </row>
    <row r="113" spans="1:19" hidden="1">
      <c r="A113" s="22">
        <v>99</v>
      </c>
      <c r="B113" s="23" t="s">
        <v>378</v>
      </c>
      <c r="C113" s="11"/>
      <c r="D113" s="12"/>
      <c r="E113" s="11"/>
      <c r="F113" s="22">
        <v>99</v>
      </c>
      <c r="G113" s="23" t="s">
        <v>378</v>
      </c>
      <c r="H113" s="11"/>
      <c r="I113" s="12"/>
      <c r="K113" s="22">
        <v>99</v>
      </c>
      <c r="L113" s="23" t="s">
        <v>378</v>
      </c>
      <c r="M113" s="11"/>
      <c r="N113" s="12"/>
      <c r="P113" s="22">
        <v>99</v>
      </c>
      <c r="Q113" s="23" t="s">
        <v>378</v>
      </c>
      <c r="R113" s="11"/>
      <c r="S113" s="12"/>
    </row>
    <row r="114" spans="1:19" ht="13.8" hidden="1" thickBot="1">
      <c r="A114" s="25">
        <v>100</v>
      </c>
      <c r="B114" s="26" t="s">
        <v>379</v>
      </c>
      <c r="C114" s="27"/>
      <c r="D114" s="28"/>
      <c r="E114" s="11"/>
      <c r="F114" s="25">
        <v>100</v>
      </c>
      <c r="G114" s="26" t="s">
        <v>379</v>
      </c>
      <c r="H114" s="27"/>
      <c r="I114" s="28"/>
      <c r="K114" s="25">
        <v>100</v>
      </c>
      <c r="L114" s="26" t="s">
        <v>379</v>
      </c>
      <c r="M114" s="27"/>
      <c r="N114" s="28"/>
      <c r="P114" s="25">
        <v>100</v>
      </c>
      <c r="Q114" s="26" t="s">
        <v>379</v>
      </c>
      <c r="R114" s="27"/>
      <c r="S114" s="28"/>
    </row>
    <row r="115" spans="1:19" hidden="1"/>
    <row r="116" spans="1:19" hidden="1"/>
    <row r="117" spans="1:19" hidden="1"/>
    <row r="118" spans="1:19" hidden="1"/>
    <row r="119" spans="1:19" hidden="1"/>
    <row r="120" spans="1:19">
      <c r="A120" s="29" t="s">
        <v>172</v>
      </c>
    </row>
    <row r="121" spans="1:19" ht="13.8" thickBot="1"/>
    <row r="122" spans="1:19" ht="13.8" thickBot="1">
      <c r="A122" s="2">
        <f>'Bid Form 1st Env.'!C17</f>
        <v>0</v>
      </c>
      <c r="B122" s="3"/>
      <c r="C122" s="3"/>
      <c r="D122" s="4"/>
    </row>
    <row r="123" spans="1:19" ht="13.8" thickBot="1">
      <c r="A123" s="5"/>
      <c r="D123" s="6"/>
    </row>
    <row r="124" spans="1:19" ht="15.6" thickBot="1">
      <c r="A124" s="1380">
        <f>'Bid Form 1st Env.'!E17</f>
        <v>0</v>
      </c>
      <c r="B124" s="1381"/>
      <c r="C124" s="8"/>
      <c r="D124" s="9"/>
    </row>
    <row r="125" spans="1:19">
      <c r="A125" s="1382"/>
      <c r="B125" s="1383"/>
      <c r="C125" s="8"/>
      <c r="D125" s="9"/>
    </row>
    <row r="126" spans="1:19">
      <c r="A126" s="10"/>
      <c r="B126" s="11"/>
      <c r="C126" s="11"/>
      <c r="D126" s="12"/>
    </row>
    <row r="127" spans="1:19" ht="69" customHeight="1">
      <c r="A127" s="1377" t="str">
        <f>IF(OR((A124&gt;9999999999),(A124&lt;0)),"Invalid Entry - More than 1000 crore OR -ve value",IF(A124=0, "",+CONCATENATE(A122," ", U123,B134,D134,B133,D133,B132,D132,B131,D131,B130,D130,B129," Only")))</f>
        <v/>
      </c>
      <c r="B127" s="1378"/>
      <c r="C127" s="1378"/>
      <c r="D127" s="1379"/>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70</v>
      </c>
      <c r="C136" s="11"/>
      <c r="D136" s="12"/>
    </row>
    <row r="137" spans="1:4">
      <c r="A137" s="22">
        <v>2</v>
      </c>
      <c r="B137" s="23" t="s">
        <v>71</v>
      </c>
      <c r="C137" s="11"/>
      <c r="D137" s="12"/>
    </row>
    <row r="138" spans="1:4">
      <c r="A138" s="22">
        <v>3</v>
      </c>
      <c r="B138" s="23" t="s">
        <v>72</v>
      </c>
      <c r="C138" s="11"/>
      <c r="D138" s="12"/>
    </row>
    <row r="139" spans="1:4">
      <c r="A139" s="22">
        <v>4</v>
      </c>
      <c r="B139" s="23" t="s">
        <v>524</v>
      </c>
      <c r="C139" s="11"/>
      <c r="D139" s="12"/>
    </row>
    <row r="140" spans="1:4">
      <c r="A140" s="22">
        <v>5</v>
      </c>
      <c r="B140" s="23" t="s">
        <v>525</v>
      </c>
      <c r="C140" s="11"/>
      <c r="D140" s="12"/>
    </row>
    <row r="141" spans="1:4">
      <c r="A141" s="22">
        <v>6</v>
      </c>
      <c r="B141" s="23" t="s">
        <v>526</v>
      </c>
      <c r="C141" s="11"/>
      <c r="D141" s="12"/>
    </row>
    <row r="142" spans="1:4">
      <c r="A142" s="22">
        <v>7</v>
      </c>
      <c r="B142" s="23" t="s">
        <v>527</v>
      </c>
      <c r="C142" s="11"/>
      <c r="D142" s="12"/>
    </row>
    <row r="143" spans="1:4">
      <c r="A143" s="22">
        <v>8</v>
      </c>
      <c r="B143" s="23" t="s">
        <v>528</v>
      </c>
      <c r="C143" s="11"/>
      <c r="D143" s="12"/>
    </row>
    <row r="144" spans="1:4">
      <c r="A144" s="22">
        <v>9</v>
      </c>
      <c r="B144" s="23" t="s">
        <v>529</v>
      </c>
      <c r="C144" s="11"/>
      <c r="D144" s="12"/>
    </row>
    <row r="145" spans="1:4">
      <c r="A145" s="22">
        <v>10</v>
      </c>
      <c r="B145" s="23" t="s">
        <v>530</v>
      </c>
      <c r="C145" s="11"/>
      <c r="D145" s="12"/>
    </row>
    <row r="146" spans="1:4">
      <c r="A146" s="22">
        <v>11</v>
      </c>
      <c r="B146" s="23" t="s">
        <v>531</v>
      </c>
      <c r="C146" s="11"/>
      <c r="D146" s="12"/>
    </row>
    <row r="147" spans="1:4">
      <c r="A147" s="22">
        <v>12</v>
      </c>
      <c r="B147" s="23" t="s">
        <v>532</v>
      </c>
      <c r="C147" s="11"/>
      <c r="D147" s="12"/>
    </row>
    <row r="148" spans="1:4">
      <c r="A148" s="22">
        <v>13</v>
      </c>
      <c r="B148" s="23" t="s">
        <v>533</v>
      </c>
      <c r="C148" s="11"/>
      <c r="D148" s="12"/>
    </row>
    <row r="149" spans="1:4">
      <c r="A149" s="22">
        <v>14</v>
      </c>
      <c r="B149" s="23" t="s">
        <v>534</v>
      </c>
      <c r="C149" s="11"/>
      <c r="D149" s="12"/>
    </row>
    <row r="150" spans="1:4">
      <c r="A150" s="22">
        <v>15</v>
      </c>
      <c r="B150" s="23" t="s">
        <v>535</v>
      </c>
      <c r="C150" s="11"/>
      <c r="D150" s="12"/>
    </row>
    <row r="151" spans="1:4">
      <c r="A151" s="22">
        <v>16</v>
      </c>
      <c r="B151" s="23" t="s">
        <v>536</v>
      </c>
      <c r="C151" s="11"/>
      <c r="D151" s="12"/>
    </row>
    <row r="152" spans="1:4">
      <c r="A152" s="22">
        <v>17</v>
      </c>
      <c r="B152" s="23" t="s">
        <v>537</v>
      </c>
      <c r="C152" s="11"/>
      <c r="D152" s="12"/>
    </row>
    <row r="153" spans="1:4">
      <c r="A153" s="22">
        <v>18</v>
      </c>
      <c r="B153" s="23" t="s">
        <v>538</v>
      </c>
      <c r="C153" s="11"/>
      <c r="D153" s="12"/>
    </row>
    <row r="154" spans="1:4">
      <c r="A154" s="22">
        <v>19</v>
      </c>
      <c r="B154" s="23" t="s">
        <v>539</v>
      </c>
      <c r="C154" s="11"/>
      <c r="D154" s="12"/>
    </row>
    <row r="155" spans="1:4">
      <c r="A155" s="22">
        <v>20</v>
      </c>
      <c r="B155" s="23" t="s">
        <v>540</v>
      </c>
      <c r="C155" s="11"/>
      <c r="D155" s="12"/>
    </row>
    <row r="156" spans="1:4">
      <c r="A156" s="22">
        <v>21</v>
      </c>
      <c r="B156" s="23" t="s">
        <v>541</v>
      </c>
      <c r="C156" s="11"/>
      <c r="D156" s="12"/>
    </row>
    <row r="157" spans="1:4">
      <c r="A157" s="22">
        <v>22</v>
      </c>
      <c r="B157" s="23" t="s">
        <v>542</v>
      </c>
      <c r="C157" s="11"/>
      <c r="D157" s="12"/>
    </row>
    <row r="158" spans="1:4">
      <c r="A158" s="22">
        <v>23</v>
      </c>
      <c r="B158" s="23" t="s">
        <v>543</v>
      </c>
      <c r="C158" s="11"/>
      <c r="D158" s="12"/>
    </row>
    <row r="159" spans="1:4">
      <c r="A159" s="22">
        <v>24</v>
      </c>
      <c r="B159" s="23" t="s">
        <v>544</v>
      </c>
      <c r="C159" s="11"/>
      <c r="D159" s="12"/>
    </row>
    <row r="160" spans="1:4">
      <c r="A160" s="22">
        <v>25</v>
      </c>
      <c r="B160" s="23" t="s">
        <v>545</v>
      </c>
      <c r="C160" s="11"/>
      <c r="D160" s="12"/>
    </row>
    <row r="161" spans="1:4">
      <c r="A161" s="22">
        <v>26</v>
      </c>
      <c r="B161" s="23" t="s">
        <v>546</v>
      </c>
      <c r="C161" s="11"/>
      <c r="D161" s="12"/>
    </row>
    <row r="162" spans="1:4">
      <c r="A162" s="22">
        <v>27</v>
      </c>
      <c r="B162" s="23" t="s">
        <v>547</v>
      </c>
      <c r="C162" s="11"/>
      <c r="D162" s="12"/>
    </row>
    <row r="163" spans="1:4">
      <c r="A163" s="22">
        <v>28</v>
      </c>
      <c r="B163" s="23" t="s">
        <v>548</v>
      </c>
      <c r="C163" s="11"/>
      <c r="D163" s="12"/>
    </row>
    <row r="164" spans="1:4">
      <c r="A164" s="22">
        <v>29</v>
      </c>
      <c r="B164" s="23" t="s">
        <v>549</v>
      </c>
      <c r="C164" s="11"/>
      <c r="D164" s="12"/>
    </row>
    <row r="165" spans="1:4">
      <c r="A165" s="22">
        <v>30</v>
      </c>
      <c r="B165" s="23" t="s">
        <v>550</v>
      </c>
      <c r="C165" s="11"/>
      <c r="D165" s="12"/>
    </row>
    <row r="166" spans="1:4">
      <c r="A166" s="22">
        <v>31</v>
      </c>
      <c r="B166" s="23" t="s">
        <v>551</v>
      </c>
      <c r="C166" s="11"/>
      <c r="D166" s="12"/>
    </row>
    <row r="167" spans="1:4">
      <c r="A167" s="22">
        <v>32</v>
      </c>
      <c r="B167" s="23" t="s">
        <v>552</v>
      </c>
      <c r="C167" s="11"/>
      <c r="D167" s="12"/>
    </row>
    <row r="168" spans="1:4">
      <c r="A168" s="22">
        <v>33</v>
      </c>
      <c r="B168" s="23" t="s">
        <v>553</v>
      </c>
      <c r="C168" s="11"/>
      <c r="D168" s="12"/>
    </row>
    <row r="169" spans="1:4">
      <c r="A169" s="22">
        <v>34</v>
      </c>
      <c r="B169" s="23" t="s">
        <v>554</v>
      </c>
      <c r="C169" s="11"/>
      <c r="D169" s="12"/>
    </row>
    <row r="170" spans="1:4">
      <c r="A170" s="22">
        <v>35</v>
      </c>
      <c r="B170" s="23" t="s">
        <v>171</v>
      </c>
      <c r="C170" s="11"/>
      <c r="D170" s="12"/>
    </row>
    <row r="171" spans="1:4">
      <c r="A171" s="22">
        <v>36</v>
      </c>
      <c r="B171" s="23" t="s">
        <v>555</v>
      </c>
      <c r="C171" s="11"/>
      <c r="D171" s="12"/>
    </row>
    <row r="172" spans="1:4">
      <c r="A172" s="22">
        <v>37</v>
      </c>
      <c r="B172" s="23" t="s">
        <v>316</v>
      </c>
      <c r="C172" s="11"/>
      <c r="D172" s="12"/>
    </row>
    <row r="173" spans="1:4">
      <c r="A173" s="22">
        <v>38</v>
      </c>
      <c r="B173" s="23" t="s">
        <v>317</v>
      </c>
      <c r="C173" s="11"/>
      <c r="D173" s="12"/>
    </row>
    <row r="174" spans="1:4">
      <c r="A174" s="22">
        <v>39</v>
      </c>
      <c r="B174" s="23" t="s">
        <v>318</v>
      </c>
      <c r="C174" s="11"/>
      <c r="D174" s="12"/>
    </row>
    <row r="175" spans="1:4">
      <c r="A175" s="22">
        <v>40</v>
      </c>
      <c r="B175" s="23" t="s">
        <v>319</v>
      </c>
      <c r="C175" s="11"/>
      <c r="D175" s="12"/>
    </row>
    <row r="176" spans="1:4">
      <c r="A176" s="22">
        <v>41</v>
      </c>
      <c r="B176" s="23" t="s">
        <v>320</v>
      </c>
      <c r="C176" s="11"/>
      <c r="D176" s="12"/>
    </row>
    <row r="177" spans="1:4">
      <c r="A177" s="22">
        <v>42</v>
      </c>
      <c r="B177" s="23" t="s">
        <v>321</v>
      </c>
      <c r="C177" s="11"/>
      <c r="D177" s="12"/>
    </row>
    <row r="178" spans="1:4">
      <c r="A178" s="22">
        <v>43</v>
      </c>
      <c r="B178" s="23" t="s">
        <v>322</v>
      </c>
      <c r="C178" s="11"/>
      <c r="D178" s="12"/>
    </row>
    <row r="179" spans="1:4">
      <c r="A179" s="22">
        <v>44</v>
      </c>
      <c r="B179" s="23" t="s">
        <v>323</v>
      </c>
      <c r="C179" s="11"/>
      <c r="D179" s="12"/>
    </row>
    <row r="180" spans="1:4">
      <c r="A180" s="22">
        <v>45</v>
      </c>
      <c r="B180" s="23" t="s">
        <v>324</v>
      </c>
      <c r="C180" s="11"/>
      <c r="D180" s="12"/>
    </row>
    <row r="181" spans="1:4">
      <c r="A181" s="22">
        <v>46</v>
      </c>
      <c r="B181" s="23" t="s">
        <v>325</v>
      </c>
      <c r="C181" s="11"/>
      <c r="D181" s="12"/>
    </row>
    <row r="182" spans="1:4">
      <c r="A182" s="22">
        <v>47</v>
      </c>
      <c r="B182" s="23" t="s">
        <v>326</v>
      </c>
      <c r="C182" s="11"/>
      <c r="D182" s="12"/>
    </row>
    <row r="183" spans="1:4">
      <c r="A183" s="22">
        <v>48</v>
      </c>
      <c r="B183" s="23" t="s">
        <v>327</v>
      </c>
      <c r="C183" s="11"/>
      <c r="D183" s="12"/>
    </row>
    <row r="184" spans="1:4">
      <c r="A184" s="22">
        <v>49</v>
      </c>
      <c r="B184" s="23" t="s">
        <v>328</v>
      </c>
      <c r="C184" s="11"/>
      <c r="D184" s="12"/>
    </row>
    <row r="185" spans="1:4">
      <c r="A185" s="22">
        <v>50</v>
      </c>
      <c r="B185" s="23" t="s">
        <v>329</v>
      </c>
      <c r="C185" s="11"/>
      <c r="D185" s="12"/>
    </row>
    <row r="186" spans="1:4">
      <c r="A186" s="22">
        <v>51</v>
      </c>
      <c r="B186" s="23" t="s">
        <v>330</v>
      </c>
      <c r="C186" s="11"/>
      <c r="D186" s="12"/>
    </row>
    <row r="187" spans="1:4">
      <c r="A187" s="22">
        <v>52</v>
      </c>
      <c r="B187" s="23" t="s">
        <v>331</v>
      </c>
      <c r="C187" s="11"/>
      <c r="D187" s="12"/>
    </row>
    <row r="188" spans="1:4">
      <c r="A188" s="22">
        <v>53</v>
      </c>
      <c r="B188" s="23" t="s">
        <v>332</v>
      </c>
      <c r="C188" s="11"/>
      <c r="D188" s="12"/>
    </row>
    <row r="189" spans="1:4">
      <c r="A189" s="22">
        <v>54</v>
      </c>
      <c r="B189" s="23" t="s">
        <v>333</v>
      </c>
      <c r="C189" s="11"/>
      <c r="D189" s="12"/>
    </row>
    <row r="190" spans="1:4">
      <c r="A190" s="22">
        <v>55</v>
      </c>
      <c r="B190" s="23" t="s">
        <v>334</v>
      </c>
      <c r="C190" s="11"/>
      <c r="D190" s="12"/>
    </row>
    <row r="191" spans="1:4">
      <c r="A191" s="22">
        <v>56</v>
      </c>
      <c r="B191" s="23" t="s">
        <v>335</v>
      </c>
      <c r="C191" s="11"/>
      <c r="D191" s="12"/>
    </row>
    <row r="192" spans="1:4">
      <c r="A192" s="22">
        <v>57</v>
      </c>
      <c r="B192" s="23" t="s">
        <v>336</v>
      </c>
      <c r="C192" s="11"/>
      <c r="D192" s="12"/>
    </row>
    <row r="193" spans="1:4">
      <c r="A193" s="22">
        <v>58</v>
      </c>
      <c r="B193" s="23" t="s">
        <v>337</v>
      </c>
      <c r="C193" s="11"/>
      <c r="D193" s="12"/>
    </row>
    <row r="194" spans="1:4">
      <c r="A194" s="22">
        <v>59</v>
      </c>
      <c r="B194" s="23" t="s">
        <v>338</v>
      </c>
      <c r="C194" s="11"/>
      <c r="D194" s="12"/>
    </row>
    <row r="195" spans="1:4">
      <c r="A195" s="22">
        <v>60</v>
      </c>
      <c r="B195" s="23" t="s">
        <v>339</v>
      </c>
      <c r="C195" s="11"/>
      <c r="D195" s="12"/>
    </row>
    <row r="196" spans="1:4">
      <c r="A196" s="22">
        <v>61</v>
      </c>
      <c r="B196" s="23" t="s">
        <v>340</v>
      </c>
      <c r="C196" s="11"/>
      <c r="D196" s="12"/>
    </row>
    <row r="197" spans="1:4">
      <c r="A197" s="22">
        <v>62</v>
      </c>
      <c r="B197" s="23" t="s">
        <v>341</v>
      </c>
      <c r="C197" s="11"/>
      <c r="D197" s="12"/>
    </row>
    <row r="198" spans="1:4">
      <c r="A198" s="22">
        <v>63</v>
      </c>
      <c r="B198" s="23" t="s">
        <v>342</v>
      </c>
      <c r="C198" s="11"/>
      <c r="D198" s="12"/>
    </row>
    <row r="199" spans="1:4">
      <c r="A199" s="22">
        <v>64</v>
      </c>
      <c r="B199" s="23" t="s">
        <v>343</v>
      </c>
      <c r="C199" s="11"/>
      <c r="D199" s="12"/>
    </row>
    <row r="200" spans="1:4">
      <c r="A200" s="22">
        <v>65</v>
      </c>
      <c r="B200" s="23" t="s">
        <v>344</v>
      </c>
      <c r="C200" s="11"/>
      <c r="D200" s="12"/>
    </row>
    <row r="201" spans="1:4">
      <c r="A201" s="22">
        <v>66</v>
      </c>
      <c r="B201" s="23" t="s">
        <v>345</v>
      </c>
      <c r="C201" s="11"/>
      <c r="D201" s="12"/>
    </row>
    <row r="202" spans="1:4">
      <c r="A202" s="22">
        <v>67</v>
      </c>
      <c r="B202" s="23" t="s">
        <v>346</v>
      </c>
      <c r="C202" s="11"/>
      <c r="D202" s="12"/>
    </row>
    <row r="203" spans="1:4">
      <c r="A203" s="22">
        <v>68</v>
      </c>
      <c r="B203" s="23" t="s">
        <v>347</v>
      </c>
      <c r="C203" s="11"/>
      <c r="D203" s="12"/>
    </row>
    <row r="204" spans="1:4">
      <c r="A204" s="22">
        <v>69</v>
      </c>
      <c r="B204" s="23" t="s">
        <v>348</v>
      </c>
      <c r="C204" s="11"/>
      <c r="D204" s="12"/>
    </row>
    <row r="205" spans="1:4">
      <c r="A205" s="22">
        <v>70</v>
      </c>
      <c r="B205" s="23" t="s">
        <v>349</v>
      </c>
      <c r="C205" s="11"/>
      <c r="D205" s="12"/>
    </row>
    <row r="206" spans="1:4">
      <c r="A206" s="22">
        <v>71</v>
      </c>
      <c r="B206" s="23" t="s">
        <v>350</v>
      </c>
      <c r="C206" s="11"/>
      <c r="D206" s="12"/>
    </row>
    <row r="207" spans="1:4">
      <c r="A207" s="22">
        <v>72</v>
      </c>
      <c r="B207" s="23" t="s">
        <v>351</v>
      </c>
      <c r="C207" s="11"/>
      <c r="D207" s="12"/>
    </row>
    <row r="208" spans="1:4">
      <c r="A208" s="22">
        <v>73</v>
      </c>
      <c r="B208" s="23" t="s">
        <v>352</v>
      </c>
      <c r="C208" s="11"/>
      <c r="D208" s="12"/>
    </row>
    <row r="209" spans="1:4">
      <c r="A209" s="22">
        <v>74</v>
      </c>
      <c r="B209" s="23" t="s">
        <v>353</v>
      </c>
      <c r="C209" s="11"/>
      <c r="D209" s="12"/>
    </row>
    <row r="210" spans="1:4">
      <c r="A210" s="22">
        <v>75</v>
      </c>
      <c r="B210" s="23" t="s">
        <v>354</v>
      </c>
      <c r="C210" s="11"/>
      <c r="D210" s="12"/>
    </row>
    <row r="211" spans="1:4">
      <c r="A211" s="22">
        <v>76</v>
      </c>
      <c r="B211" s="23" t="s">
        <v>355</v>
      </c>
      <c r="C211" s="11"/>
      <c r="D211" s="12"/>
    </row>
    <row r="212" spans="1:4">
      <c r="A212" s="22">
        <v>77</v>
      </c>
      <c r="B212" s="23" t="s">
        <v>356</v>
      </c>
      <c r="C212" s="11"/>
      <c r="D212" s="12"/>
    </row>
    <row r="213" spans="1:4">
      <c r="A213" s="22">
        <v>78</v>
      </c>
      <c r="B213" s="23" t="s">
        <v>357</v>
      </c>
      <c r="C213" s="11"/>
      <c r="D213" s="12"/>
    </row>
    <row r="214" spans="1:4">
      <c r="A214" s="22">
        <v>79</v>
      </c>
      <c r="B214" s="23" t="s">
        <v>358</v>
      </c>
      <c r="C214" s="11"/>
      <c r="D214" s="12"/>
    </row>
    <row r="215" spans="1:4">
      <c r="A215" s="22">
        <v>80</v>
      </c>
      <c r="B215" s="23" t="s">
        <v>359</v>
      </c>
      <c r="C215" s="11"/>
      <c r="D215" s="12"/>
    </row>
    <row r="216" spans="1:4">
      <c r="A216" s="22">
        <v>81</v>
      </c>
      <c r="B216" s="23" t="s">
        <v>360</v>
      </c>
      <c r="C216" s="11"/>
      <c r="D216" s="12"/>
    </row>
    <row r="217" spans="1:4">
      <c r="A217" s="22">
        <v>82</v>
      </c>
      <c r="B217" s="23" t="s">
        <v>361</v>
      </c>
      <c r="C217" s="11"/>
      <c r="D217" s="12"/>
    </row>
    <row r="218" spans="1:4">
      <c r="A218" s="22">
        <v>83</v>
      </c>
      <c r="B218" s="23" t="s">
        <v>362</v>
      </c>
      <c r="C218" s="11"/>
      <c r="D218" s="12"/>
    </row>
    <row r="219" spans="1:4">
      <c r="A219" s="22">
        <v>84</v>
      </c>
      <c r="B219" s="23" t="s">
        <v>363</v>
      </c>
      <c r="C219" s="11"/>
      <c r="D219" s="12"/>
    </row>
    <row r="220" spans="1:4">
      <c r="A220" s="22">
        <v>85</v>
      </c>
      <c r="B220" s="23" t="s">
        <v>364</v>
      </c>
      <c r="C220" s="11"/>
      <c r="D220" s="12"/>
    </row>
    <row r="221" spans="1:4">
      <c r="A221" s="22">
        <v>86</v>
      </c>
      <c r="B221" s="23" t="s">
        <v>365</v>
      </c>
      <c r="C221" s="11"/>
      <c r="D221" s="12"/>
    </row>
    <row r="222" spans="1:4">
      <c r="A222" s="22">
        <v>87</v>
      </c>
      <c r="B222" s="23" t="s">
        <v>366</v>
      </c>
      <c r="C222" s="11"/>
      <c r="D222" s="12"/>
    </row>
    <row r="223" spans="1:4">
      <c r="A223" s="22">
        <v>88</v>
      </c>
      <c r="B223" s="23" t="s">
        <v>367</v>
      </c>
      <c r="C223" s="11"/>
      <c r="D223" s="12"/>
    </row>
    <row r="224" spans="1:4">
      <c r="A224" s="22">
        <v>89</v>
      </c>
      <c r="B224" s="23" t="s">
        <v>368</v>
      </c>
      <c r="C224" s="11"/>
      <c r="D224" s="12"/>
    </row>
    <row r="225" spans="1:4">
      <c r="A225" s="22">
        <v>90</v>
      </c>
      <c r="B225" s="23" t="s">
        <v>369</v>
      </c>
      <c r="C225" s="11"/>
      <c r="D225" s="12"/>
    </row>
    <row r="226" spans="1:4">
      <c r="A226" s="22">
        <v>91</v>
      </c>
      <c r="B226" s="23" t="s">
        <v>370</v>
      </c>
      <c r="C226" s="11"/>
      <c r="D226" s="12"/>
    </row>
    <row r="227" spans="1:4">
      <c r="A227" s="22">
        <v>92</v>
      </c>
      <c r="B227" s="23" t="s">
        <v>371</v>
      </c>
      <c r="C227" s="11"/>
      <c r="D227" s="12"/>
    </row>
    <row r="228" spans="1:4">
      <c r="A228" s="22">
        <v>93</v>
      </c>
      <c r="B228" s="23" t="s">
        <v>372</v>
      </c>
      <c r="C228" s="11"/>
      <c r="D228" s="12"/>
    </row>
    <row r="229" spans="1:4">
      <c r="A229" s="22">
        <v>94</v>
      </c>
      <c r="B229" s="23" t="s">
        <v>373</v>
      </c>
      <c r="C229" s="11"/>
      <c r="D229" s="12"/>
    </row>
    <row r="230" spans="1:4">
      <c r="A230" s="22">
        <v>95</v>
      </c>
      <c r="B230" s="23" t="s">
        <v>374</v>
      </c>
      <c r="C230" s="11"/>
      <c r="D230" s="12"/>
    </row>
    <row r="231" spans="1:4">
      <c r="A231" s="22">
        <v>96</v>
      </c>
      <c r="B231" s="23" t="s">
        <v>375</v>
      </c>
      <c r="C231" s="11"/>
      <c r="D231" s="12"/>
    </row>
    <row r="232" spans="1:4">
      <c r="A232" s="22">
        <v>97</v>
      </c>
      <c r="B232" s="23" t="s">
        <v>376</v>
      </c>
      <c r="C232" s="11"/>
      <c r="D232" s="12"/>
    </row>
    <row r="233" spans="1:4">
      <c r="A233" s="22">
        <v>98</v>
      </c>
      <c r="B233" s="23" t="s">
        <v>377</v>
      </c>
      <c r="C233" s="11"/>
      <c r="D233" s="12"/>
    </row>
    <row r="234" spans="1:4">
      <c r="A234" s="22">
        <v>99</v>
      </c>
      <c r="B234" s="23" t="s">
        <v>378</v>
      </c>
      <c r="C234" s="11"/>
      <c r="D234" s="12"/>
    </row>
    <row r="235" spans="1:4" ht="13.8" thickBot="1">
      <c r="A235" s="25">
        <v>100</v>
      </c>
      <c r="B235" s="26" t="s">
        <v>379</v>
      </c>
      <c r="C235" s="27"/>
      <c r="D235" s="28"/>
    </row>
  </sheetData>
  <sheetProtection selectLockedCells="1"/>
  <customSheetViews>
    <customSheetView guid="{70FB5D55-1DD3-4C31-AE80-FEFCEF8A40E9}" showPageBreaks="1" hiddenRows="1" hiddenColumns="1" state="hidden" view="pageBreakPreview" topLeftCell="A156">
      <selection activeCell="A120" sqref="A1:IV65536"/>
      <pageMargins left="0.75" right="0.75" top="1" bottom="1" header="0.5" footer="0.5"/>
      <pageSetup orientation="portrait" r:id="rId1"/>
      <headerFooter alignWithMargins="0"/>
    </customSheetView>
    <customSheetView guid="{6C1F68FF-383D-48BB-B0E5-5F71EA481BD7}" showPageBreaks="1" hiddenRows="1" hiddenColumns="1" state="hidden" view="pageBreakPreview" topLeftCell="A156">
      <selection activeCell="A120" sqref="A1:IV65536"/>
      <pageMargins left="0.75" right="0.75" top="1" bottom="1" header="0.5" footer="0.5"/>
      <pageSetup orientation="portrait" r:id="rId2"/>
      <headerFooter alignWithMargins="0"/>
    </customSheetView>
    <customSheetView guid="{24767711-6F0F-4960-B6A0-5D16317C52CA}"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265106DA-0305-46BE-8A98-0935A189448A}"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5"/>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6"/>
      <headerFooter alignWithMargins="0"/>
    </customSheetView>
    <customSheetView guid="{E8F77A2D-E40A-4668-A8F2-3CE31C4AC520}"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13"/>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8"/>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22"/>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28"/>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29"/>
      <headerFooter alignWithMargins="0"/>
    </customSheetView>
    <customSheetView guid="{26C9F440-2701-423F-9FDB-7DFF079DC7F8}"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B07A37BF-D9F4-4586-9D27-CDE2FA2D1222}"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9E668EC9-7875-454E-BDE6-15A2D20AC8D2}"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72E27F64-009C-4321-B742-209DBE340E6D}" showPageBreaks="1" hiddenRows="1" hiddenColumns="1" state="hidden" view="pageBreakPreview" topLeftCell="A156">
      <selection activeCell="A120" sqref="A1:IV65536"/>
      <pageMargins left="0.75" right="0.75" top="1" bottom="1" header="0.5" footer="0.5"/>
      <pageSetup orientation="portrait" r:id="rId33"/>
      <headerFooter alignWithMargins="0"/>
    </customSheetView>
    <customSheetView guid="{0FC51CD5-DCF7-4595-9A9F-DDC9120F829F}" showPageBreaks="1" hiddenRows="1" hiddenColumns="1" state="hidden" view="pageBreakPreview" topLeftCell="A156">
      <selection activeCell="A120" sqref="A1:IV65536"/>
      <pageMargins left="0.75" right="0.75" top="1" bottom="1" header="0.5" footer="0.5"/>
      <pageSetup orientation="portrait" r:id="rId34"/>
      <headerFooter alignWithMargins="0"/>
    </customSheetView>
  </customSheetViews>
  <mergeCells count="14">
    <mergeCell ref="A124:B124"/>
    <mergeCell ref="A125:B125"/>
    <mergeCell ref="A127:D127"/>
    <mergeCell ref="A3:B3"/>
    <mergeCell ref="A6:D6"/>
    <mergeCell ref="A4:B4"/>
    <mergeCell ref="U6:AA6"/>
    <mergeCell ref="U7:AA7"/>
    <mergeCell ref="F3:G3"/>
    <mergeCell ref="K3:L3"/>
    <mergeCell ref="F6:I6"/>
    <mergeCell ref="K6:N6"/>
    <mergeCell ref="P6:S6"/>
    <mergeCell ref="P3:Q3"/>
  </mergeCells>
  <phoneticPr fontId="17" type="noConversion"/>
  <pageMargins left="0.75" right="0.75" top="1" bottom="1" header="0.5" footer="0.5"/>
  <pageSetup orientation="portrait" r:id="rId3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A235"/>
  <sheetViews>
    <sheetView topLeftCell="A222" workbookViewId="0">
      <selection activeCell="B136" sqref="B136"/>
    </sheetView>
  </sheetViews>
  <sheetFormatPr defaultColWidth="9.109375" defaultRowHeight="13.2"/>
  <cols>
    <col min="1" max="1" width="5.109375" style="1" customWidth="1"/>
    <col min="2" max="2" width="13.33203125" style="1" customWidth="1"/>
    <col min="3" max="3" width="9.109375" style="1" hidden="1" customWidth="1"/>
    <col min="4" max="4" width="10.33203125" style="1" customWidth="1"/>
    <col min="5" max="5" width="3.44140625" style="1" customWidth="1"/>
    <col min="6" max="6" width="5.5546875" style="1" hidden="1" customWidth="1"/>
    <col min="7" max="7" width="11.44140625" style="1" hidden="1" customWidth="1"/>
    <col min="8" max="8" width="9.109375" style="1" hidden="1" customWidth="1"/>
    <col min="9" max="9" width="10" style="1" hidden="1" customWidth="1"/>
    <col min="10" max="10" width="3.33203125" style="1" hidden="1" customWidth="1"/>
    <col min="11" max="11" width="5" style="1" hidden="1" customWidth="1"/>
    <col min="12" max="12" width="11.33203125" style="1" hidden="1" customWidth="1"/>
    <col min="13" max="13" width="9.109375" style="1" hidden="1" customWidth="1"/>
    <col min="14" max="14" width="10.33203125" style="1" hidden="1" customWidth="1"/>
    <col min="15" max="15" width="3.6640625" style="1" hidden="1" customWidth="1"/>
    <col min="16" max="16" width="6.44140625" style="1" hidden="1" customWidth="1"/>
    <col min="17" max="17" width="11.109375" style="1" hidden="1" customWidth="1"/>
    <col min="18" max="18" width="9.109375" style="1" hidden="1" customWidth="1"/>
    <col min="19" max="19" width="9.33203125" style="1" hidden="1" customWidth="1"/>
    <col min="20" max="20" width="3.33203125" style="1" hidden="1" customWidth="1"/>
    <col min="21" max="21" width="6.109375" style="1" hidden="1" customWidth="1"/>
    <col min="22" max="22" width="8.5546875" style="1" customWidth="1"/>
    <col min="23" max="23" width="8.44140625" style="1" customWidth="1"/>
    <col min="24" max="24" width="8.88671875" style="1" customWidth="1"/>
    <col min="25" max="16384" width="9.109375" style="1"/>
  </cols>
  <sheetData>
    <row r="1" spans="1:27" ht="13.8" hidden="1" thickBot="1">
      <c r="A1" s="2"/>
      <c r="B1" s="3"/>
      <c r="C1" s="3"/>
      <c r="D1" s="4"/>
      <c r="F1" s="2"/>
      <c r="G1" s="3"/>
      <c r="H1" s="3"/>
      <c r="I1" s="4"/>
      <c r="K1" s="2"/>
      <c r="L1" s="3"/>
      <c r="M1" s="3"/>
      <c r="N1" s="4"/>
      <c r="P1" s="2"/>
      <c r="Q1" s="3"/>
      <c r="R1" s="3"/>
      <c r="S1" s="4"/>
    </row>
    <row r="2" spans="1:27" hidden="1">
      <c r="A2" s="5"/>
      <c r="D2" s="6"/>
      <c r="F2" s="5"/>
      <c r="I2" s="6"/>
      <c r="K2" s="5"/>
      <c r="N2" s="6"/>
      <c r="P2" s="5"/>
      <c r="S2" s="6"/>
      <c r="U2" s="7" t="s">
        <v>119</v>
      </c>
    </row>
    <row r="3" spans="1:27" ht="13.8" hidden="1" thickBot="1">
      <c r="A3" s="1375">
        <v>155885</v>
      </c>
      <c r="B3" s="1376"/>
      <c r="C3" s="8"/>
      <c r="D3" s="9"/>
      <c r="E3" s="8"/>
      <c r="F3" s="1375">
        <v>4960</v>
      </c>
      <c r="G3" s="1376"/>
      <c r="H3" s="8"/>
      <c r="I3" s="9"/>
      <c r="K3" s="1375">
        <v>10352</v>
      </c>
      <c r="L3" s="1376"/>
      <c r="M3" s="8"/>
      <c r="N3" s="9"/>
      <c r="P3" s="1375">
        <v>691647</v>
      </c>
      <c r="Q3" s="1376"/>
      <c r="R3" s="8"/>
      <c r="S3" s="9"/>
      <c r="U3" s="7" t="s">
        <v>120</v>
      </c>
    </row>
    <row r="4" spans="1:27" hidden="1">
      <c r="A4" s="1382"/>
      <c r="B4" s="1383"/>
      <c r="C4" s="8"/>
      <c r="D4" s="9"/>
      <c r="E4" s="8"/>
      <c r="F4" s="10"/>
      <c r="G4" s="8"/>
      <c r="H4" s="8"/>
      <c r="I4" s="9"/>
      <c r="K4" s="10"/>
      <c r="L4" s="8"/>
      <c r="M4" s="8"/>
      <c r="N4" s="9"/>
      <c r="P4" s="10"/>
      <c r="Q4" s="8"/>
      <c r="R4" s="8"/>
      <c r="S4" s="9"/>
      <c r="U4" s="7" t="s">
        <v>121</v>
      </c>
    </row>
    <row r="5" spans="1:27" hidden="1">
      <c r="A5" s="10"/>
      <c r="B5" s="11"/>
      <c r="C5" s="11"/>
      <c r="D5" s="12"/>
      <c r="E5" s="11"/>
      <c r="F5" s="10"/>
      <c r="G5" s="11"/>
      <c r="H5" s="11"/>
      <c r="I5" s="12"/>
      <c r="K5" s="10"/>
      <c r="L5" s="11"/>
      <c r="M5" s="11"/>
      <c r="N5" s="12"/>
      <c r="P5" s="10"/>
      <c r="Q5" s="11"/>
      <c r="R5" s="11"/>
      <c r="S5" s="12"/>
      <c r="U5" s="7" t="s">
        <v>166</v>
      </c>
    </row>
    <row r="6" spans="1:27" ht="51.75" hidden="1" customHeight="1">
      <c r="A6" s="1377" t="str">
        <f>IF(OR((A3&gt;9999999999),(A3&lt;0)),"Invalid Entry - More than 1000 crore OR -ve value",IF(A3=0, "",+CONCATENATE(U2,B13,D13,B12,D12,B11,D11,B10,D10,B9,D9,B8," Only")))</f>
        <v>USD One Lac Fifty Five Thousand Eight Hundred Eighty Five Only</v>
      </c>
      <c r="B6" s="1378"/>
      <c r="C6" s="1378"/>
      <c r="D6" s="1379"/>
      <c r="E6" s="13"/>
      <c r="F6" s="1377" t="str">
        <f>IF(OR((F3&gt;9999999999),(F3&lt;0)),"Invalid Entry - More than 1000 crore OR -ve value",IF(F3=0, "",+CONCATENATE(U3, G13,I13,G12,I12,G11,I11,G10,I10,G9,I9,G8," Only")))</f>
        <v>EURO Four Thousand Nine Hundred Sixty Only</v>
      </c>
      <c r="G6" s="1378"/>
      <c r="H6" s="1378"/>
      <c r="I6" s="1379"/>
      <c r="J6" s="13"/>
      <c r="K6" s="1377" t="str">
        <f>IF(OR((K3&gt;9999999999),(K3&lt;0)),"Invalid Entry - More than 1000 crore OR -ve value",IF(K3=0, "",+CONCATENATE(U4, L13,N13,L12,N12,L11,N11,L10,N10,L9,N9,L8," Only")))</f>
        <v>RMB Ten Thousand Three Hundred Fifty Two Only</v>
      </c>
      <c r="L6" s="1378"/>
      <c r="M6" s="1378"/>
      <c r="N6" s="1379"/>
      <c r="P6" s="1377" t="str">
        <f>IF(OR((P3&gt;9999999999),(P3&lt;0)),"Invalid Entry - More than 1000 crore OR -ve value",IF(P3=0, "",+CONCATENATE(U5, Q13,S13,Q12,S12,Q11,S11,Q10,S10,Q9,S9,Q8," Only")))</f>
        <v>INR Six Lac Ninety One Thousand Six Hundred Forty Seven Only</v>
      </c>
      <c r="Q6" s="1378"/>
      <c r="R6" s="1378"/>
      <c r="S6" s="1379"/>
      <c r="U6" s="1371" t="str">
        <f>VLOOKUP(1,T30:Y45,6,FALSE)</f>
        <v>USD 155885/- + EURO 4960/- + RMB 10352/- + INR 691647/-</v>
      </c>
      <c r="V6" s="1371"/>
      <c r="W6" s="1371"/>
      <c r="X6" s="1371"/>
      <c r="Y6" s="1371"/>
      <c r="Z6" s="1371"/>
      <c r="AA6" s="1371"/>
    </row>
    <row r="7" spans="1:27" ht="70.5" hidden="1" customHeight="1">
      <c r="A7" s="10"/>
      <c r="B7" s="11"/>
      <c r="C7" s="11"/>
      <c r="D7" s="12"/>
      <c r="E7" s="11"/>
      <c r="F7" s="10"/>
      <c r="G7" s="11"/>
      <c r="H7" s="11"/>
      <c r="I7" s="12"/>
      <c r="K7" s="10"/>
      <c r="L7" s="11"/>
      <c r="M7" s="11"/>
      <c r="N7" s="12"/>
      <c r="P7" s="10"/>
      <c r="Q7" s="11"/>
      <c r="R7" s="11"/>
      <c r="S7" s="12"/>
      <c r="U7" s="1372" t="str">
        <f>VLOOKUP(1,T10:Y25,6,FALSE)</f>
        <v>USD One Lac Fifty Five Thousand Eight Hundred Eighty Five Only plus EURO Four Thousand Nine Hundred Sixty Only plus RMB Ten Thousand Three Hundred Fifty Two Only plus INR Six Lac Ninety One Thousand Six Hundred Forty Seven Only</v>
      </c>
      <c r="V7" s="1373"/>
      <c r="W7" s="1373"/>
      <c r="X7" s="1373"/>
      <c r="Y7" s="1373"/>
      <c r="Z7" s="1373"/>
      <c r="AA7" s="1374"/>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167</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70</v>
      </c>
      <c r="C15" s="11"/>
      <c r="D15" s="12"/>
      <c r="E15" s="11"/>
      <c r="F15" s="22">
        <v>1</v>
      </c>
      <c r="G15" s="23" t="s">
        <v>70</v>
      </c>
      <c r="H15" s="11"/>
      <c r="I15" s="12"/>
      <c r="K15" s="22">
        <v>1</v>
      </c>
      <c r="L15" s="23" t="s">
        <v>70</v>
      </c>
      <c r="M15" s="11"/>
      <c r="N15" s="12"/>
      <c r="P15" s="22">
        <v>1</v>
      </c>
      <c r="Q15" s="23" t="s">
        <v>70</v>
      </c>
      <c r="R15" s="11"/>
      <c r="S15" s="12"/>
      <c r="T15" s="16">
        <f t="shared" si="4"/>
        <v>0</v>
      </c>
      <c r="U15" s="1">
        <v>0</v>
      </c>
      <c r="V15" s="1">
        <v>1</v>
      </c>
      <c r="W15" s="1">
        <v>0</v>
      </c>
      <c r="X15" s="1">
        <v>1</v>
      </c>
      <c r="Y15" s="18" t="str">
        <f>IF(AND($A$3=0,$F$3&gt;0,$K$3=0,$P$3&gt;0),$F$6&amp;$AA$10&amp;$P$6, "")</f>
        <v/>
      </c>
    </row>
    <row r="16" spans="1:27" hidden="1">
      <c r="A16" s="22">
        <v>2</v>
      </c>
      <c r="B16" s="23" t="s">
        <v>71</v>
      </c>
      <c r="C16" s="11"/>
      <c r="D16" s="12"/>
      <c r="E16" s="11"/>
      <c r="F16" s="22">
        <v>2</v>
      </c>
      <c r="G16" s="23" t="s">
        <v>71</v>
      </c>
      <c r="H16" s="11"/>
      <c r="I16" s="12"/>
      <c r="K16" s="22">
        <v>2</v>
      </c>
      <c r="L16" s="23" t="s">
        <v>71</v>
      </c>
      <c r="M16" s="11"/>
      <c r="N16" s="12"/>
      <c r="P16" s="22">
        <v>2</v>
      </c>
      <c r="Q16" s="23" t="s">
        <v>71</v>
      </c>
      <c r="R16" s="11"/>
      <c r="S16" s="12"/>
      <c r="T16" s="16">
        <f t="shared" si="4"/>
        <v>0</v>
      </c>
      <c r="U16" s="1">
        <v>0</v>
      </c>
      <c r="V16" s="1">
        <v>1</v>
      </c>
      <c r="W16" s="1">
        <v>1</v>
      </c>
      <c r="X16" s="1">
        <v>0</v>
      </c>
      <c r="Y16" s="18" t="str">
        <f>IF(AND($A$3=0,$F$3&gt;0,$K$3&gt;0,$P$3=0),$F$6&amp;$AA$10&amp;$K$6, "")</f>
        <v/>
      </c>
    </row>
    <row r="17" spans="1:27" hidden="1">
      <c r="A17" s="22">
        <v>3</v>
      </c>
      <c r="B17" s="23" t="s">
        <v>72</v>
      </c>
      <c r="C17" s="11"/>
      <c r="D17" s="12"/>
      <c r="E17" s="11"/>
      <c r="F17" s="22">
        <v>3</v>
      </c>
      <c r="G17" s="23" t="s">
        <v>72</v>
      </c>
      <c r="H17" s="11"/>
      <c r="I17" s="12"/>
      <c r="K17" s="22">
        <v>3</v>
      </c>
      <c r="L17" s="23" t="s">
        <v>72</v>
      </c>
      <c r="M17" s="11"/>
      <c r="N17" s="12"/>
      <c r="P17" s="22">
        <v>3</v>
      </c>
      <c r="Q17" s="23" t="s">
        <v>72</v>
      </c>
      <c r="R17" s="11"/>
      <c r="S17" s="12"/>
      <c r="T17" s="16">
        <f t="shared" si="4"/>
        <v>0</v>
      </c>
      <c r="U17" s="1">
        <v>0</v>
      </c>
      <c r="V17" s="1">
        <v>1</v>
      </c>
      <c r="W17" s="1">
        <v>1</v>
      </c>
      <c r="X17" s="1">
        <v>1</v>
      </c>
      <c r="Y17" s="24" t="str">
        <f>IF(AND($A$3=0,$F$3&gt;0,$K$3&gt;0,$P$3&gt;0),$F$6&amp;$AA$10&amp;$K$6&amp;$AA$10&amp;$P$6, "")</f>
        <v/>
      </c>
    </row>
    <row r="18" spans="1:27" hidden="1">
      <c r="A18" s="22">
        <v>4</v>
      </c>
      <c r="B18" s="23" t="s">
        <v>524</v>
      </c>
      <c r="C18" s="11"/>
      <c r="D18" s="12"/>
      <c r="E18" s="11"/>
      <c r="F18" s="22">
        <v>4</v>
      </c>
      <c r="G18" s="23" t="s">
        <v>524</v>
      </c>
      <c r="H18" s="11"/>
      <c r="I18" s="12"/>
      <c r="K18" s="22">
        <v>4</v>
      </c>
      <c r="L18" s="23" t="s">
        <v>524</v>
      </c>
      <c r="M18" s="11"/>
      <c r="N18" s="12"/>
      <c r="P18" s="22">
        <v>4</v>
      </c>
      <c r="Q18" s="23" t="s">
        <v>524</v>
      </c>
      <c r="R18" s="11"/>
      <c r="S18" s="12"/>
      <c r="T18" s="16">
        <f t="shared" si="4"/>
        <v>0</v>
      </c>
      <c r="U18" s="1">
        <v>1</v>
      </c>
      <c r="V18" s="1">
        <v>0</v>
      </c>
      <c r="W18" s="1">
        <v>0</v>
      </c>
      <c r="X18" s="1">
        <v>0</v>
      </c>
      <c r="Y18" s="17" t="str">
        <f>IF(AND($A$3&gt;0,$F$3=0,$K$3=0,$P$3=0), $A$6, "")</f>
        <v/>
      </c>
    </row>
    <row r="19" spans="1:27" hidden="1">
      <c r="A19" s="22">
        <v>5</v>
      </c>
      <c r="B19" s="23" t="s">
        <v>525</v>
      </c>
      <c r="C19" s="11"/>
      <c r="D19" s="12"/>
      <c r="E19" s="11"/>
      <c r="F19" s="22">
        <v>5</v>
      </c>
      <c r="G19" s="23" t="s">
        <v>525</v>
      </c>
      <c r="H19" s="11"/>
      <c r="I19" s="12"/>
      <c r="K19" s="22">
        <v>5</v>
      </c>
      <c r="L19" s="23" t="s">
        <v>525</v>
      </c>
      <c r="M19" s="11"/>
      <c r="N19" s="12"/>
      <c r="P19" s="22">
        <v>5</v>
      </c>
      <c r="Q19" s="23" t="s">
        <v>525</v>
      </c>
      <c r="R19" s="11"/>
      <c r="S19" s="12"/>
      <c r="T19" s="16">
        <f t="shared" si="4"/>
        <v>0</v>
      </c>
      <c r="U19" s="1">
        <v>1</v>
      </c>
      <c r="V19" s="1">
        <v>0</v>
      </c>
      <c r="W19" s="1">
        <v>0</v>
      </c>
      <c r="X19" s="1">
        <v>1</v>
      </c>
      <c r="Y19" s="18" t="str">
        <f>IF(AND($A$3&gt;0,$F$3=0,$K$3=0,$P$3&gt;0),$A$6&amp;$AA$10&amp;$P$6, "")</f>
        <v/>
      </c>
    </row>
    <row r="20" spans="1:27" hidden="1">
      <c r="A20" s="22">
        <v>6</v>
      </c>
      <c r="B20" s="23" t="s">
        <v>526</v>
      </c>
      <c r="C20" s="11"/>
      <c r="D20" s="12"/>
      <c r="E20" s="11"/>
      <c r="F20" s="22">
        <v>6</v>
      </c>
      <c r="G20" s="23" t="s">
        <v>526</v>
      </c>
      <c r="H20" s="11"/>
      <c r="I20" s="12"/>
      <c r="K20" s="22">
        <v>6</v>
      </c>
      <c r="L20" s="23" t="s">
        <v>526</v>
      </c>
      <c r="M20" s="11"/>
      <c r="N20" s="12"/>
      <c r="P20" s="22">
        <v>6</v>
      </c>
      <c r="Q20" s="23" t="s">
        <v>526</v>
      </c>
      <c r="R20" s="11"/>
      <c r="S20" s="12"/>
      <c r="T20" s="16">
        <f t="shared" si="4"/>
        <v>0</v>
      </c>
      <c r="U20" s="1">
        <v>1</v>
      </c>
      <c r="V20" s="1">
        <v>0</v>
      </c>
      <c r="W20" s="1">
        <v>1</v>
      </c>
      <c r="X20" s="1">
        <v>0</v>
      </c>
      <c r="Y20" s="18" t="str">
        <f>IF(AND($A$3&gt;0,$F$3=0,$K$3&gt;0,$P$3=0),$A$6&amp;$AA$10&amp;$K$6, "")</f>
        <v/>
      </c>
    </row>
    <row r="21" spans="1:27" hidden="1">
      <c r="A21" s="22">
        <v>7</v>
      </c>
      <c r="B21" s="23" t="s">
        <v>527</v>
      </c>
      <c r="C21" s="11"/>
      <c r="D21" s="12"/>
      <c r="E21" s="11"/>
      <c r="F21" s="22">
        <v>7</v>
      </c>
      <c r="G21" s="23" t="s">
        <v>527</v>
      </c>
      <c r="H21" s="11"/>
      <c r="I21" s="12"/>
      <c r="K21" s="22">
        <v>7</v>
      </c>
      <c r="L21" s="23" t="s">
        <v>527</v>
      </c>
      <c r="M21" s="11"/>
      <c r="N21" s="12"/>
      <c r="P21" s="22">
        <v>7</v>
      </c>
      <c r="Q21" s="23" t="s">
        <v>527</v>
      </c>
      <c r="R21" s="11"/>
      <c r="S21" s="12"/>
      <c r="T21" s="16">
        <f t="shared" si="4"/>
        <v>0</v>
      </c>
      <c r="U21" s="1">
        <v>1</v>
      </c>
      <c r="V21" s="1">
        <v>0</v>
      </c>
      <c r="W21" s="1">
        <v>1</v>
      </c>
      <c r="X21" s="1">
        <v>1</v>
      </c>
      <c r="Y21" s="18" t="str">
        <f>IF(AND($A$3&gt;0,$F$3=0,$K$3&gt;0,$P$3&gt;0),$A$6&amp;$AA$10&amp;$K$6&amp;$AA$10&amp;$P$6, "")</f>
        <v/>
      </c>
    </row>
    <row r="22" spans="1:27" hidden="1">
      <c r="A22" s="22">
        <v>8</v>
      </c>
      <c r="B22" s="23" t="s">
        <v>528</v>
      </c>
      <c r="C22" s="11"/>
      <c r="D22" s="12"/>
      <c r="E22" s="11"/>
      <c r="F22" s="22">
        <v>8</v>
      </c>
      <c r="G22" s="23" t="s">
        <v>528</v>
      </c>
      <c r="H22" s="11"/>
      <c r="I22" s="12"/>
      <c r="K22" s="22">
        <v>8</v>
      </c>
      <c r="L22" s="23" t="s">
        <v>528</v>
      </c>
      <c r="M22" s="11"/>
      <c r="N22" s="12"/>
      <c r="P22" s="22">
        <v>8</v>
      </c>
      <c r="Q22" s="23" t="s">
        <v>528</v>
      </c>
      <c r="R22" s="11"/>
      <c r="S22" s="12"/>
      <c r="T22" s="16">
        <f t="shared" si="4"/>
        <v>0</v>
      </c>
      <c r="U22" s="1">
        <v>1</v>
      </c>
      <c r="V22" s="1">
        <v>1</v>
      </c>
      <c r="W22" s="1">
        <v>0</v>
      </c>
      <c r="X22" s="1">
        <v>0</v>
      </c>
      <c r="Y22" s="18" t="str">
        <f>IF(AND($A$3&gt;0,$F$3&gt;0,$K$3=0,$P$3=0),$A$6&amp;$AA$10&amp;$F$6, "")</f>
        <v/>
      </c>
    </row>
    <row r="23" spans="1:27" hidden="1">
      <c r="A23" s="22">
        <v>9</v>
      </c>
      <c r="B23" s="23" t="s">
        <v>529</v>
      </c>
      <c r="C23" s="11"/>
      <c r="D23" s="12"/>
      <c r="E23" s="11"/>
      <c r="F23" s="22">
        <v>9</v>
      </c>
      <c r="G23" s="23" t="s">
        <v>529</v>
      </c>
      <c r="H23" s="11"/>
      <c r="I23" s="12"/>
      <c r="K23" s="22">
        <v>9</v>
      </c>
      <c r="L23" s="23" t="s">
        <v>529</v>
      </c>
      <c r="M23" s="11"/>
      <c r="N23" s="12"/>
      <c r="P23" s="22">
        <v>9</v>
      </c>
      <c r="Q23" s="23" t="s">
        <v>529</v>
      </c>
      <c r="R23" s="11"/>
      <c r="S23" s="12"/>
      <c r="T23" s="16">
        <f t="shared" si="4"/>
        <v>0</v>
      </c>
      <c r="U23" s="1">
        <v>1</v>
      </c>
      <c r="V23" s="1">
        <v>1</v>
      </c>
      <c r="W23" s="1">
        <v>0</v>
      </c>
      <c r="X23" s="1">
        <v>1</v>
      </c>
      <c r="Y23" s="18" t="str">
        <f>IF(AND($A$3&gt;0,$F$3&gt;0,$K$3=0,$P$3&gt;0),$A$6&amp;$AA$10&amp;$F$6&amp;$AA$10&amp;$P$6, "")</f>
        <v/>
      </c>
    </row>
    <row r="24" spans="1:27" hidden="1">
      <c r="A24" s="22">
        <v>10</v>
      </c>
      <c r="B24" s="23" t="s">
        <v>530</v>
      </c>
      <c r="C24" s="11"/>
      <c r="D24" s="12"/>
      <c r="E24" s="11"/>
      <c r="F24" s="22">
        <v>10</v>
      </c>
      <c r="G24" s="23" t="s">
        <v>530</v>
      </c>
      <c r="H24" s="11"/>
      <c r="I24" s="12"/>
      <c r="K24" s="22">
        <v>10</v>
      </c>
      <c r="L24" s="23" t="s">
        <v>530</v>
      </c>
      <c r="M24" s="11"/>
      <c r="N24" s="12"/>
      <c r="P24" s="22">
        <v>10</v>
      </c>
      <c r="Q24" s="23" t="s">
        <v>530</v>
      </c>
      <c r="R24" s="11"/>
      <c r="S24" s="12"/>
      <c r="T24" s="16">
        <f t="shared" si="4"/>
        <v>0</v>
      </c>
      <c r="U24" s="1">
        <v>1</v>
      </c>
      <c r="V24" s="1">
        <v>1</v>
      </c>
      <c r="W24" s="1">
        <v>1</v>
      </c>
      <c r="X24" s="1">
        <v>0</v>
      </c>
      <c r="Y24" s="18" t="str">
        <f>IF(AND($A$3&gt;0,$F$3&gt;0,$K$3&gt;0,$P$3=0),$A$6&amp;$AA$10&amp;$F$6&amp;$AA$10&amp;$K$6, "")</f>
        <v/>
      </c>
    </row>
    <row r="25" spans="1:27" hidden="1">
      <c r="A25" s="22">
        <v>11</v>
      </c>
      <c r="B25" s="23" t="s">
        <v>531</v>
      </c>
      <c r="C25" s="11"/>
      <c r="D25" s="12"/>
      <c r="E25" s="11"/>
      <c r="F25" s="22">
        <v>11</v>
      </c>
      <c r="G25" s="23" t="s">
        <v>531</v>
      </c>
      <c r="H25" s="11"/>
      <c r="I25" s="12"/>
      <c r="K25" s="22">
        <v>11</v>
      </c>
      <c r="L25" s="23" t="s">
        <v>531</v>
      </c>
      <c r="M25" s="11"/>
      <c r="N25" s="12"/>
      <c r="P25" s="22">
        <v>11</v>
      </c>
      <c r="Q25" s="23" t="s">
        <v>531</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532</v>
      </c>
      <c r="C26" s="11"/>
      <c r="D26" s="12"/>
      <c r="E26" s="11"/>
      <c r="F26" s="22">
        <v>12</v>
      </c>
      <c r="G26" s="23" t="s">
        <v>532</v>
      </c>
      <c r="H26" s="11"/>
      <c r="I26" s="12"/>
      <c r="K26" s="22">
        <v>12</v>
      </c>
      <c r="L26" s="23" t="s">
        <v>532</v>
      </c>
      <c r="M26" s="11"/>
      <c r="N26" s="12"/>
      <c r="P26" s="22">
        <v>12</v>
      </c>
      <c r="Q26" s="23" t="s">
        <v>532</v>
      </c>
      <c r="R26" s="11"/>
      <c r="S26" s="12"/>
    </row>
    <row r="27" spans="1:27" hidden="1">
      <c r="A27" s="22">
        <v>13</v>
      </c>
      <c r="B27" s="23" t="s">
        <v>533</v>
      </c>
      <c r="C27" s="11"/>
      <c r="D27" s="12"/>
      <c r="E27" s="11"/>
      <c r="F27" s="22">
        <v>13</v>
      </c>
      <c r="G27" s="23" t="s">
        <v>533</v>
      </c>
      <c r="H27" s="11"/>
      <c r="I27" s="12"/>
      <c r="K27" s="22">
        <v>13</v>
      </c>
      <c r="L27" s="23" t="s">
        <v>533</v>
      </c>
      <c r="M27" s="11"/>
      <c r="N27" s="12"/>
      <c r="P27" s="22">
        <v>13</v>
      </c>
      <c r="Q27" s="23" t="s">
        <v>533</v>
      </c>
      <c r="R27" s="11"/>
      <c r="S27" s="12"/>
    </row>
    <row r="28" spans="1:27" hidden="1">
      <c r="A28" s="22">
        <v>14</v>
      </c>
      <c r="B28" s="23" t="s">
        <v>534</v>
      </c>
      <c r="C28" s="11"/>
      <c r="D28" s="12"/>
      <c r="E28" s="11"/>
      <c r="F28" s="22">
        <v>14</v>
      </c>
      <c r="G28" s="23" t="s">
        <v>534</v>
      </c>
      <c r="H28" s="11"/>
      <c r="I28" s="12"/>
      <c r="K28" s="22">
        <v>14</v>
      </c>
      <c r="L28" s="23" t="s">
        <v>534</v>
      </c>
      <c r="M28" s="11"/>
      <c r="N28" s="12"/>
      <c r="P28" s="22">
        <v>14</v>
      </c>
      <c r="Q28" s="23" t="s">
        <v>534</v>
      </c>
      <c r="R28" s="11"/>
      <c r="S28" s="12"/>
    </row>
    <row r="29" spans="1:27" hidden="1">
      <c r="A29" s="22">
        <v>15</v>
      </c>
      <c r="B29" s="23" t="s">
        <v>535</v>
      </c>
      <c r="C29" s="11"/>
      <c r="D29" s="12"/>
      <c r="E29" s="11"/>
      <c r="F29" s="22">
        <v>15</v>
      </c>
      <c r="G29" s="23" t="s">
        <v>535</v>
      </c>
      <c r="H29" s="11"/>
      <c r="I29" s="12"/>
      <c r="K29" s="22">
        <v>15</v>
      </c>
      <c r="L29" s="23" t="s">
        <v>535</v>
      </c>
      <c r="M29" s="11"/>
      <c r="N29" s="12"/>
      <c r="P29" s="22">
        <v>15</v>
      </c>
      <c r="Q29" s="23" t="s">
        <v>535</v>
      </c>
      <c r="R29" s="11"/>
      <c r="S29" s="12"/>
    </row>
    <row r="30" spans="1:27" hidden="1">
      <c r="A30" s="22">
        <v>16</v>
      </c>
      <c r="B30" s="23" t="s">
        <v>536</v>
      </c>
      <c r="C30" s="11"/>
      <c r="D30" s="12"/>
      <c r="E30" s="11"/>
      <c r="F30" s="22">
        <v>16</v>
      </c>
      <c r="G30" s="23" t="s">
        <v>536</v>
      </c>
      <c r="H30" s="11"/>
      <c r="I30" s="12"/>
      <c r="K30" s="22">
        <v>16</v>
      </c>
      <c r="L30" s="23" t="s">
        <v>536</v>
      </c>
      <c r="M30" s="11"/>
      <c r="N30" s="12"/>
      <c r="P30" s="22">
        <v>16</v>
      </c>
      <c r="Q30" s="23" t="s">
        <v>536</v>
      </c>
      <c r="R30" s="11"/>
      <c r="S30" s="12"/>
      <c r="T30" s="16">
        <f>IF(Y30="",0, 1)</f>
        <v>0</v>
      </c>
      <c r="U30" s="1">
        <v>0</v>
      </c>
      <c r="V30" s="1">
        <v>0</v>
      </c>
      <c r="W30" s="1">
        <v>0</v>
      </c>
      <c r="X30" s="1">
        <v>0</v>
      </c>
      <c r="Y30" s="17" t="str">
        <f>IF(AND($A$3=0,$F$3=0,$K$3=0,$P$3=0)," 0/-", "")</f>
        <v/>
      </c>
      <c r="AA30" s="1" t="s">
        <v>168</v>
      </c>
    </row>
    <row r="31" spans="1:27" hidden="1">
      <c r="A31" s="22">
        <v>17</v>
      </c>
      <c r="B31" s="23" t="s">
        <v>537</v>
      </c>
      <c r="C31" s="11"/>
      <c r="D31" s="12"/>
      <c r="E31" s="11"/>
      <c r="F31" s="22">
        <v>17</v>
      </c>
      <c r="G31" s="23" t="s">
        <v>537</v>
      </c>
      <c r="H31" s="11"/>
      <c r="I31" s="12"/>
      <c r="K31" s="22">
        <v>17</v>
      </c>
      <c r="L31" s="23" t="s">
        <v>537</v>
      </c>
      <c r="M31" s="11"/>
      <c r="N31" s="12"/>
      <c r="P31" s="22">
        <v>17</v>
      </c>
      <c r="Q31" s="23" t="s">
        <v>537</v>
      </c>
      <c r="R31" s="11"/>
      <c r="S31" s="12"/>
      <c r="T31" s="16">
        <f t="shared" ref="T31:T45" si="5">IF(Y31="",0, 1)</f>
        <v>0</v>
      </c>
      <c r="U31" s="1">
        <v>0</v>
      </c>
      <c r="V31" s="1">
        <v>0</v>
      </c>
      <c r="W31" s="1">
        <v>0</v>
      </c>
      <c r="X31" s="1">
        <v>1</v>
      </c>
      <c r="Y31" s="18" t="str">
        <f>IF(AND($A$3=0,$F$3=0,$K$3=0,$P$3&gt;0),$U$5&amp;$P$3&amp;$AA$32, "")</f>
        <v/>
      </c>
      <c r="AA31" s="1" t="s">
        <v>169</v>
      </c>
    </row>
    <row r="32" spans="1:27" hidden="1">
      <c r="A32" s="22">
        <v>18</v>
      </c>
      <c r="B32" s="23" t="s">
        <v>538</v>
      </c>
      <c r="C32" s="11"/>
      <c r="D32" s="12"/>
      <c r="E32" s="11"/>
      <c r="F32" s="22">
        <v>18</v>
      </c>
      <c r="G32" s="23" t="s">
        <v>538</v>
      </c>
      <c r="H32" s="11"/>
      <c r="I32" s="12"/>
      <c r="K32" s="22">
        <v>18</v>
      </c>
      <c r="L32" s="23" t="s">
        <v>538</v>
      </c>
      <c r="M32" s="11"/>
      <c r="N32" s="12"/>
      <c r="P32" s="22">
        <v>18</v>
      </c>
      <c r="Q32" s="23" t="s">
        <v>538</v>
      </c>
      <c r="R32" s="11"/>
      <c r="S32" s="12"/>
      <c r="T32" s="16">
        <f t="shared" si="5"/>
        <v>0</v>
      </c>
      <c r="U32" s="1">
        <v>0</v>
      </c>
      <c r="V32" s="1">
        <v>0</v>
      </c>
      <c r="W32" s="1">
        <v>1</v>
      </c>
      <c r="X32" s="1">
        <v>0</v>
      </c>
      <c r="Y32" s="18" t="str">
        <f>IF(AND($A$3=0,$F$3=0,$K$3&gt;0,$P$3=0),$U$4&amp;$K$3&amp;$AA$32, "")</f>
        <v/>
      </c>
      <c r="AA32" s="1" t="s">
        <v>170</v>
      </c>
    </row>
    <row r="33" spans="1:25" hidden="1">
      <c r="A33" s="22">
        <v>19</v>
      </c>
      <c r="B33" s="23" t="s">
        <v>539</v>
      </c>
      <c r="C33" s="11"/>
      <c r="D33" s="12"/>
      <c r="E33" s="11"/>
      <c r="F33" s="22">
        <v>19</v>
      </c>
      <c r="G33" s="23" t="s">
        <v>539</v>
      </c>
      <c r="H33" s="11"/>
      <c r="I33" s="12"/>
      <c r="K33" s="22">
        <v>19</v>
      </c>
      <c r="L33" s="23" t="s">
        <v>539</v>
      </c>
      <c r="M33" s="11"/>
      <c r="N33" s="12"/>
      <c r="P33" s="22">
        <v>19</v>
      </c>
      <c r="Q33" s="23" t="s">
        <v>539</v>
      </c>
      <c r="R33" s="11"/>
      <c r="S33" s="12"/>
      <c r="T33" s="16">
        <f t="shared" si="5"/>
        <v>0</v>
      </c>
      <c r="U33" s="1">
        <v>0</v>
      </c>
      <c r="V33" s="1">
        <v>0</v>
      </c>
      <c r="W33" s="1">
        <v>1</v>
      </c>
      <c r="X33" s="1">
        <v>1</v>
      </c>
      <c r="Y33" s="18" t="str">
        <f>IF(AND($A$3=0,$F$3=0,$K$3&gt;0,$P$3&gt;0),$U$4&amp;$K$3&amp;$AA$31&amp;$U$5&amp;$P$3&amp;$AA$32, "")</f>
        <v/>
      </c>
    </row>
    <row r="34" spans="1:25" hidden="1">
      <c r="A34" s="22">
        <v>20</v>
      </c>
      <c r="B34" s="23" t="s">
        <v>540</v>
      </c>
      <c r="C34" s="11"/>
      <c r="D34" s="12"/>
      <c r="E34" s="11"/>
      <c r="F34" s="22">
        <v>20</v>
      </c>
      <c r="G34" s="23" t="s">
        <v>540</v>
      </c>
      <c r="H34" s="11"/>
      <c r="I34" s="12"/>
      <c r="K34" s="22">
        <v>20</v>
      </c>
      <c r="L34" s="23" t="s">
        <v>540</v>
      </c>
      <c r="M34" s="11"/>
      <c r="N34" s="12"/>
      <c r="P34" s="22">
        <v>20</v>
      </c>
      <c r="Q34" s="23" t="s">
        <v>540</v>
      </c>
      <c r="R34" s="11"/>
      <c r="S34" s="12"/>
      <c r="T34" s="16">
        <f t="shared" si="5"/>
        <v>0</v>
      </c>
      <c r="U34" s="1">
        <v>0</v>
      </c>
      <c r="V34" s="1">
        <v>1</v>
      </c>
      <c r="W34" s="1">
        <v>0</v>
      </c>
      <c r="X34" s="1">
        <v>0</v>
      </c>
      <c r="Y34" s="18" t="str">
        <f>IF(AND($A$3=0,$F$3&gt;0,$K$3=0,$P$3=0),$U$3&amp;$F$3&amp;$AA$32, "")</f>
        <v/>
      </c>
    </row>
    <row r="35" spans="1:25" hidden="1">
      <c r="A35" s="22">
        <v>21</v>
      </c>
      <c r="B35" s="23" t="s">
        <v>541</v>
      </c>
      <c r="C35" s="11"/>
      <c r="D35" s="12"/>
      <c r="E35" s="11"/>
      <c r="F35" s="22">
        <v>21</v>
      </c>
      <c r="G35" s="23" t="s">
        <v>541</v>
      </c>
      <c r="H35" s="11"/>
      <c r="I35" s="12"/>
      <c r="K35" s="22">
        <v>21</v>
      </c>
      <c r="L35" s="23" t="s">
        <v>541</v>
      </c>
      <c r="M35" s="11"/>
      <c r="N35" s="12"/>
      <c r="P35" s="22">
        <v>21</v>
      </c>
      <c r="Q35" s="23" t="s">
        <v>541</v>
      </c>
      <c r="R35" s="11"/>
      <c r="S35" s="12"/>
      <c r="T35" s="16">
        <f t="shared" si="5"/>
        <v>0</v>
      </c>
      <c r="U35" s="1">
        <v>0</v>
      </c>
      <c r="V35" s="1">
        <v>1</v>
      </c>
      <c r="W35" s="1">
        <v>0</v>
      </c>
      <c r="X35" s="1">
        <v>1</v>
      </c>
      <c r="Y35" s="18" t="str">
        <f>IF(AND($A$3=0,$F$3&gt;0,$K$3=0,$P$3&gt;0),$U$3&amp;$F$3&amp;$AA$31&amp;$U$5&amp;$P$3&amp;$AA$32, "")</f>
        <v/>
      </c>
    </row>
    <row r="36" spans="1:25" hidden="1">
      <c r="A36" s="22">
        <v>22</v>
      </c>
      <c r="B36" s="23" t="s">
        <v>542</v>
      </c>
      <c r="C36" s="11"/>
      <c r="D36" s="12"/>
      <c r="E36" s="11"/>
      <c r="F36" s="22">
        <v>22</v>
      </c>
      <c r="G36" s="23" t="s">
        <v>542</v>
      </c>
      <c r="H36" s="11"/>
      <c r="I36" s="12"/>
      <c r="K36" s="22">
        <v>22</v>
      </c>
      <c r="L36" s="23" t="s">
        <v>542</v>
      </c>
      <c r="M36" s="11"/>
      <c r="N36" s="12"/>
      <c r="P36" s="22">
        <v>22</v>
      </c>
      <c r="Q36" s="23" t="s">
        <v>542</v>
      </c>
      <c r="R36" s="11"/>
      <c r="S36" s="12"/>
      <c r="T36" s="16">
        <f t="shared" si="5"/>
        <v>0</v>
      </c>
      <c r="U36" s="1">
        <v>0</v>
      </c>
      <c r="V36" s="1">
        <v>1</v>
      </c>
      <c r="W36" s="1">
        <v>1</v>
      </c>
      <c r="X36" s="1">
        <v>0</v>
      </c>
      <c r="Y36" s="18" t="str">
        <f>IF(AND($A$3=0,$F$3&gt;0,$K$3&gt;0,$P$3=0),$U$3&amp;$F$3&amp;$AA$31&amp;$U$4&amp;$K$3, "")</f>
        <v/>
      </c>
    </row>
    <row r="37" spans="1:25" hidden="1">
      <c r="A37" s="22">
        <v>23</v>
      </c>
      <c r="B37" s="23" t="s">
        <v>543</v>
      </c>
      <c r="C37" s="11"/>
      <c r="D37" s="12"/>
      <c r="E37" s="11"/>
      <c r="F37" s="22">
        <v>23</v>
      </c>
      <c r="G37" s="23" t="s">
        <v>543</v>
      </c>
      <c r="H37" s="11"/>
      <c r="I37" s="12"/>
      <c r="K37" s="22">
        <v>23</v>
      </c>
      <c r="L37" s="23" t="s">
        <v>543</v>
      </c>
      <c r="M37" s="11"/>
      <c r="N37" s="12"/>
      <c r="P37" s="22">
        <v>23</v>
      </c>
      <c r="Q37" s="23" t="s">
        <v>543</v>
      </c>
      <c r="R37" s="11"/>
      <c r="S37" s="12"/>
      <c r="T37" s="16">
        <f t="shared" si="5"/>
        <v>0</v>
      </c>
      <c r="U37" s="1">
        <v>0</v>
      </c>
      <c r="V37" s="1">
        <v>1</v>
      </c>
      <c r="W37" s="1">
        <v>1</v>
      </c>
      <c r="X37" s="1">
        <v>1</v>
      </c>
      <c r="Y37" s="24" t="str">
        <f>IF(AND($A$3=0,$F$3&gt;0,$K$3&gt;0,$P$3&gt;0),$U$3&amp;$F$3&amp;$AA$31&amp;$U$4&amp;$K$3&amp;$AA$31&amp;$U$5&amp;$P$3&amp;$AA$32, "")</f>
        <v/>
      </c>
    </row>
    <row r="38" spans="1:25" hidden="1">
      <c r="A38" s="22">
        <v>24</v>
      </c>
      <c r="B38" s="23" t="s">
        <v>544</v>
      </c>
      <c r="C38" s="11"/>
      <c r="D38" s="12"/>
      <c r="E38" s="11"/>
      <c r="F38" s="22">
        <v>24</v>
      </c>
      <c r="G38" s="23" t="s">
        <v>544</v>
      </c>
      <c r="H38" s="11"/>
      <c r="I38" s="12"/>
      <c r="K38" s="22">
        <v>24</v>
      </c>
      <c r="L38" s="23" t="s">
        <v>544</v>
      </c>
      <c r="M38" s="11"/>
      <c r="N38" s="12"/>
      <c r="P38" s="22">
        <v>24</v>
      </c>
      <c r="Q38" s="23" t="s">
        <v>544</v>
      </c>
      <c r="R38" s="11"/>
      <c r="S38" s="12"/>
      <c r="T38" s="16">
        <f t="shared" si="5"/>
        <v>0</v>
      </c>
      <c r="U38" s="1">
        <v>1</v>
      </c>
      <c r="V38" s="1">
        <v>0</v>
      </c>
      <c r="W38" s="1">
        <v>0</v>
      </c>
      <c r="X38" s="1">
        <v>0</v>
      </c>
      <c r="Y38" s="17" t="str">
        <f>IF(AND($A$3&gt;0,$F$3=0,$K$3=0,$P$3=0), $U$2&amp;$A$3&amp;$AA$32, "")</f>
        <v/>
      </c>
    </row>
    <row r="39" spans="1:25" hidden="1">
      <c r="A39" s="22">
        <v>25</v>
      </c>
      <c r="B39" s="23" t="s">
        <v>545</v>
      </c>
      <c r="C39" s="11"/>
      <c r="D39" s="12"/>
      <c r="E39" s="11"/>
      <c r="F39" s="22">
        <v>25</v>
      </c>
      <c r="G39" s="23" t="s">
        <v>545</v>
      </c>
      <c r="H39" s="11"/>
      <c r="I39" s="12"/>
      <c r="K39" s="22">
        <v>25</v>
      </c>
      <c r="L39" s="23" t="s">
        <v>545</v>
      </c>
      <c r="M39" s="11"/>
      <c r="N39" s="12"/>
      <c r="P39" s="22">
        <v>25</v>
      </c>
      <c r="Q39" s="23" t="s">
        <v>545</v>
      </c>
      <c r="R39" s="11"/>
      <c r="S39" s="12"/>
      <c r="T39" s="16">
        <f t="shared" si="5"/>
        <v>0</v>
      </c>
      <c r="U39" s="1">
        <v>1</v>
      </c>
      <c r="V39" s="1">
        <v>0</v>
      </c>
      <c r="W39" s="1">
        <v>0</v>
      </c>
      <c r="X39" s="1">
        <v>1</v>
      </c>
      <c r="Y39" s="18" t="str">
        <f>IF(AND($A$3&gt;0,$F$3=0,$K$3=0,$P$3&gt;0),$U$2&amp;$A$3&amp;$AA$31&amp;$U$5&amp;$P$3&amp;$AA$32, "")</f>
        <v/>
      </c>
    </row>
    <row r="40" spans="1:25" hidden="1">
      <c r="A40" s="22">
        <v>26</v>
      </c>
      <c r="B40" s="23" t="s">
        <v>546</v>
      </c>
      <c r="C40" s="11"/>
      <c r="D40" s="12"/>
      <c r="E40" s="11"/>
      <c r="F40" s="22">
        <v>26</v>
      </c>
      <c r="G40" s="23" t="s">
        <v>546</v>
      </c>
      <c r="H40" s="11"/>
      <c r="I40" s="12"/>
      <c r="K40" s="22">
        <v>26</v>
      </c>
      <c r="L40" s="23" t="s">
        <v>546</v>
      </c>
      <c r="M40" s="11"/>
      <c r="N40" s="12"/>
      <c r="P40" s="22">
        <v>26</v>
      </c>
      <c r="Q40" s="23" t="s">
        <v>546</v>
      </c>
      <c r="R40" s="11"/>
      <c r="S40" s="12"/>
      <c r="T40" s="16">
        <f t="shared" si="5"/>
        <v>0</v>
      </c>
      <c r="U40" s="1">
        <v>1</v>
      </c>
      <c r="V40" s="1">
        <v>0</v>
      </c>
      <c r="W40" s="1">
        <v>1</v>
      </c>
      <c r="X40" s="1">
        <v>0</v>
      </c>
      <c r="Y40" s="18" t="str">
        <f>IF(AND($A$3&gt;0,$F$3=0,$K$3&gt;0,$P$3=0),$U$2&amp;$A$3&amp;$AA$31&amp;$U$4&amp;$K$3, "")</f>
        <v/>
      </c>
    </row>
    <row r="41" spans="1:25" hidden="1">
      <c r="A41" s="22">
        <v>27</v>
      </c>
      <c r="B41" s="23" t="s">
        <v>547</v>
      </c>
      <c r="C41" s="11"/>
      <c r="D41" s="12"/>
      <c r="E41" s="11"/>
      <c r="F41" s="22">
        <v>27</v>
      </c>
      <c r="G41" s="23" t="s">
        <v>547</v>
      </c>
      <c r="H41" s="11"/>
      <c r="I41" s="12"/>
      <c r="K41" s="22">
        <v>27</v>
      </c>
      <c r="L41" s="23" t="s">
        <v>547</v>
      </c>
      <c r="M41" s="11"/>
      <c r="N41" s="12"/>
      <c r="P41" s="22">
        <v>27</v>
      </c>
      <c r="Q41" s="23" t="s">
        <v>547</v>
      </c>
      <c r="R41" s="11"/>
      <c r="S41" s="12"/>
      <c r="T41" s="16">
        <f t="shared" si="5"/>
        <v>0</v>
      </c>
      <c r="U41" s="1">
        <v>1</v>
      </c>
      <c r="V41" s="1">
        <v>0</v>
      </c>
      <c r="W41" s="1">
        <v>1</v>
      </c>
      <c r="X41" s="1">
        <v>1</v>
      </c>
      <c r="Y41" s="18" t="str">
        <f>IF(AND($A$3&gt;0,$F$3=0,$K$3&gt;0,$P$3&gt;0),$U$2&amp;$A$3&amp;$AA$31&amp;$U$4&amp;$K$3&amp;$AA$31&amp;$U$5&amp;$P$3&amp;$AA$32, "")</f>
        <v/>
      </c>
    </row>
    <row r="42" spans="1:25" hidden="1">
      <c r="A42" s="22">
        <v>28</v>
      </c>
      <c r="B42" s="23" t="s">
        <v>548</v>
      </c>
      <c r="C42" s="11"/>
      <c r="D42" s="12"/>
      <c r="E42" s="11"/>
      <c r="F42" s="22">
        <v>28</v>
      </c>
      <c r="G42" s="23" t="s">
        <v>548</v>
      </c>
      <c r="H42" s="11"/>
      <c r="I42" s="12"/>
      <c r="K42" s="22">
        <v>28</v>
      </c>
      <c r="L42" s="23" t="s">
        <v>548</v>
      </c>
      <c r="M42" s="11"/>
      <c r="N42" s="12"/>
      <c r="P42" s="22">
        <v>28</v>
      </c>
      <c r="Q42" s="23" t="s">
        <v>548</v>
      </c>
      <c r="R42" s="11"/>
      <c r="S42" s="12"/>
      <c r="T42" s="16">
        <f t="shared" si="5"/>
        <v>0</v>
      </c>
      <c r="U42" s="1">
        <v>1</v>
      </c>
      <c r="V42" s="1">
        <v>1</v>
      </c>
      <c r="W42" s="1">
        <v>0</v>
      </c>
      <c r="X42" s="1">
        <v>0</v>
      </c>
      <c r="Y42" s="18" t="str">
        <f>IF(AND($A$3&gt;0,$F$3&gt;0,$K$3=0,$P$3=0),$U$2&amp;$A$3&amp;$AA$31&amp;$U$3&amp;$F$3, "")</f>
        <v/>
      </c>
    </row>
    <row r="43" spans="1:25" hidden="1">
      <c r="A43" s="22">
        <v>29</v>
      </c>
      <c r="B43" s="23" t="s">
        <v>549</v>
      </c>
      <c r="C43" s="11"/>
      <c r="D43" s="12"/>
      <c r="E43" s="11"/>
      <c r="F43" s="22">
        <v>29</v>
      </c>
      <c r="G43" s="23" t="s">
        <v>549</v>
      </c>
      <c r="H43" s="11"/>
      <c r="I43" s="12"/>
      <c r="K43" s="22">
        <v>29</v>
      </c>
      <c r="L43" s="23" t="s">
        <v>549</v>
      </c>
      <c r="M43" s="11"/>
      <c r="N43" s="12"/>
      <c r="P43" s="22">
        <v>29</v>
      </c>
      <c r="Q43" s="23" t="s">
        <v>549</v>
      </c>
      <c r="R43" s="11"/>
      <c r="S43" s="12"/>
      <c r="T43" s="16">
        <f t="shared" si="5"/>
        <v>0</v>
      </c>
      <c r="U43" s="1">
        <v>1</v>
      </c>
      <c r="V43" s="1">
        <v>1</v>
      </c>
      <c r="W43" s="1">
        <v>0</v>
      </c>
      <c r="X43" s="1">
        <v>1</v>
      </c>
      <c r="Y43" s="18" t="str">
        <f>IF(AND($A$3&gt;0,$F$3&gt;0,$K$3=0,$P$3&gt;0),$U$2&amp;$A$3&amp;$AA$31&amp;$U$3&amp;$F$3&amp;$AA$31&amp;$U$5&amp;$P$3&amp;$AA$32, "")</f>
        <v/>
      </c>
    </row>
    <row r="44" spans="1:25" hidden="1">
      <c r="A44" s="22">
        <v>30</v>
      </c>
      <c r="B44" s="23" t="s">
        <v>550</v>
      </c>
      <c r="C44" s="11"/>
      <c r="D44" s="12"/>
      <c r="E44" s="11"/>
      <c r="F44" s="22">
        <v>30</v>
      </c>
      <c r="G44" s="23" t="s">
        <v>550</v>
      </c>
      <c r="H44" s="11"/>
      <c r="I44" s="12"/>
      <c r="K44" s="22">
        <v>30</v>
      </c>
      <c r="L44" s="23" t="s">
        <v>550</v>
      </c>
      <c r="M44" s="11"/>
      <c r="N44" s="12"/>
      <c r="P44" s="22">
        <v>30</v>
      </c>
      <c r="Q44" s="23" t="s">
        <v>550</v>
      </c>
      <c r="R44" s="11"/>
      <c r="S44" s="12"/>
      <c r="T44" s="16">
        <f t="shared" si="5"/>
        <v>0</v>
      </c>
      <c r="U44" s="1">
        <v>1</v>
      </c>
      <c r="V44" s="1">
        <v>1</v>
      </c>
      <c r="W44" s="1">
        <v>1</v>
      </c>
      <c r="X44" s="1">
        <v>0</v>
      </c>
      <c r="Y44" s="18" t="str">
        <f>IF(AND($A$3&gt;0,$F$3&gt;0,$K$3&gt;0,$P$3=0),$U$2&amp;$A$3&amp;$AA$31&amp;$U$3&amp;$F$3&amp;$AA$31&amp;$U$4&amp;$K$3, "")</f>
        <v/>
      </c>
    </row>
    <row r="45" spans="1:25" hidden="1">
      <c r="A45" s="22">
        <v>31</v>
      </c>
      <c r="B45" s="23" t="s">
        <v>551</v>
      </c>
      <c r="C45" s="11"/>
      <c r="D45" s="12"/>
      <c r="E45" s="11"/>
      <c r="F45" s="22">
        <v>31</v>
      </c>
      <c r="G45" s="23" t="s">
        <v>551</v>
      </c>
      <c r="H45" s="11"/>
      <c r="I45" s="12"/>
      <c r="K45" s="22">
        <v>31</v>
      </c>
      <c r="L45" s="23" t="s">
        <v>551</v>
      </c>
      <c r="M45" s="11"/>
      <c r="N45" s="12"/>
      <c r="P45" s="22">
        <v>31</v>
      </c>
      <c r="Q45" s="23" t="s">
        <v>551</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552</v>
      </c>
      <c r="C46" s="11"/>
      <c r="D46" s="12"/>
      <c r="E46" s="11"/>
      <c r="F46" s="22">
        <v>32</v>
      </c>
      <c r="G46" s="23" t="s">
        <v>552</v>
      </c>
      <c r="H46" s="11"/>
      <c r="I46" s="12"/>
      <c r="K46" s="22">
        <v>32</v>
      </c>
      <c r="L46" s="23" t="s">
        <v>552</v>
      </c>
      <c r="M46" s="11"/>
      <c r="N46" s="12"/>
      <c r="P46" s="22">
        <v>32</v>
      </c>
      <c r="Q46" s="23" t="s">
        <v>552</v>
      </c>
      <c r="R46" s="11"/>
      <c r="S46" s="12"/>
    </row>
    <row r="47" spans="1:25" hidden="1">
      <c r="A47" s="22">
        <v>33</v>
      </c>
      <c r="B47" s="23" t="s">
        <v>553</v>
      </c>
      <c r="C47" s="11"/>
      <c r="D47" s="12"/>
      <c r="E47" s="11"/>
      <c r="F47" s="22">
        <v>33</v>
      </c>
      <c r="G47" s="23" t="s">
        <v>553</v>
      </c>
      <c r="H47" s="11"/>
      <c r="I47" s="12"/>
      <c r="K47" s="22">
        <v>33</v>
      </c>
      <c r="L47" s="23" t="s">
        <v>553</v>
      </c>
      <c r="M47" s="11"/>
      <c r="N47" s="12"/>
      <c r="P47" s="22">
        <v>33</v>
      </c>
      <c r="Q47" s="23" t="s">
        <v>553</v>
      </c>
      <c r="R47" s="11"/>
      <c r="S47" s="12"/>
    </row>
    <row r="48" spans="1:25" hidden="1">
      <c r="A48" s="22">
        <v>34</v>
      </c>
      <c r="B48" s="23" t="s">
        <v>554</v>
      </c>
      <c r="C48" s="11"/>
      <c r="D48" s="12"/>
      <c r="E48" s="11"/>
      <c r="F48" s="22">
        <v>34</v>
      </c>
      <c r="G48" s="23" t="s">
        <v>554</v>
      </c>
      <c r="H48" s="11"/>
      <c r="I48" s="12"/>
      <c r="K48" s="22">
        <v>34</v>
      </c>
      <c r="L48" s="23" t="s">
        <v>554</v>
      </c>
      <c r="M48" s="11"/>
      <c r="N48" s="12"/>
      <c r="P48" s="22">
        <v>34</v>
      </c>
      <c r="Q48" s="23" t="s">
        <v>554</v>
      </c>
      <c r="R48" s="11"/>
      <c r="S48" s="12"/>
    </row>
    <row r="49" spans="1:19" hidden="1">
      <c r="A49" s="22">
        <v>35</v>
      </c>
      <c r="B49" s="23" t="s">
        <v>171</v>
      </c>
      <c r="C49" s="11"/>
      <c r="D49" s="12"/>
      <c r="E49" s="11"/>
      <c r="F49" s="22">
        <v>35</v>
      </c>
      <c r="G49" s="23" t="s">
        <v>171</v>
      </c>
      <c r="H49" s="11"/>
      <c r="I49" s="12"/>
      <c r="K49" s="22">
        <v>35</v>
      </c>
      <c r="L49" s="23" t="s">
        <v>171</v>
      </c>
      <c r="M49" s="11"/>
      <c r="N49" s="12"/>
      <c r="P49" s="22">
        <v>35</v>
      </c>
      <c r="Q49" s="23" t="s">
        <v>171</v>
      </c>
      <c r="R49" s="11"/>
      <c r="S49" s="12"/>
    </row>
    <row r="50" spans="1:19" hidden="1">
      <c r="A50" s="22">
        <v>36</v>
      </c>
      <c r="B50" s="23" t="s">
        <v>555</v>
      </c>
      <c r="C50" s="11"/>
      <c r="D50" s="12"/>
      <c r="E50" s="11"/>
      <c r="F50" s="22">
        <v>36</v>
      </c>
      <c r="G50" s="23" t="s">
        <v>555</v>
      </c>
      <c r="H50" s="11"/>
      <c r="I50" s="12"/>
      <c r="K50" s="22">
        <v>36</v>
      </c>
      <c r="L50" s="23" t="s">
        <v>555</v>
      </c>
      <c r="M50" s="11"/>
      <c r="N50" s="12"/>
      <c r="P50" s="22">
        <v>36</v>
      </c>
      <c r="Q50" s="23" t="s">
        <v>555</v>
      </c>
      <c r="R50" s="11"/>
      <c r="S50" s="12"/>
    </row>
    <row r="51" spans="1:19" hidden="1">
      <c r="A51" s="22">
        <v>37</v>
      </c>
      <c r="B51" s="23" t="s">
        <v>316</v>
      </c>
      <c r="C51" s="11"/>
      <c r="D51" s="12"/>
      <c r="E51" s="11"/>
      <c r="F51" s="22">
        <v>37</v>
      </c>
      <c r="G51" s="23" t="s">
        <v>316</v>
      </c>
      <c r="H51" s="11"/>
      <c r="I51" s="12"/>
      <c r="K51" s="22">
        <v>37</v>
      </c>
      <c r="L51" s="23" t="s">
        <v>316</v>
      </c>
      <c r="M51" s="11"/>
      <c r="N51" s="12"/>
      <c r="P51" s="22">
        <v>37</v>
      </c>
      <c r="Q51" s="23" t="s">
        <v>316</v>
      </c>
      <c r="R51" s="11"/>
      <c r="S51" s="12"/>
    </row>
    <row r="52" spans="1:19" hidden="1">
      <c r="A52" s="22">
        <v>38</v>
      </c>
      <c r="B52" s="23" t="s">
        <v>317</v>
      </c>
      <c r="C52" s="11"/>
      <c r="D52" s="12"/>
      <c r="E52" s="11"/>
      <c r="F52" s="22">
        <v>38</v>
      </c>
      <c r="G52" s="23" t="s">
        <v>317</v>
      </c>
      <c r="H52" s="11"/>
      <c r="I52" s="12"/>
      <c r="K52" s="22">
        <v>38</v>
      </c>
      <c r="L52" s="23" t="s">
        <v>317</v>
      </c>
      <c r="M52" s="11"/>
      <c r="N52" s="12"/>
      <c r="P52" s="22">
        <v>38</v>
      </c>
      <c r="Q52" s="23" t="s">
        <v>317</v>
      </c>
      <c r="R52" s="11"/>
      <c r="S52" s="12"/>
    </row>
    <row r="53" spans="1:19" hidden="1">
      <c r="A53" s="22">
        <v>39</v>
      </c>
      <c r="B53" s="23" t="s">
        <v>318</v>
      </c>
      <c r="C53" s="11"/>
      <c r="D53" s="12"/>
      <c r="E53" s="11"/>
      <c r="F53" s="22">
        <v>39</v>
      </c>
      <c r="G53" s="23" t="s">
        <v>318</v>
      </c>
      <c r="H53" s="11"/>
      <c r="I53" s="12"/>
      <c r="K53" s="22">
        <v>39</v>
      </c>
      <c r="L53" s="23" t="s">
        <v>318</v>
      </c>
      <c r="M53" s="11"/>
      <c r="N53" s="12"/>
      <c r="P53" s="22">
        <v>39</v>
      </c>
      <c r="Q53" s="23" t="s">
        <v>318</v>
      </c>
      <c r="R53" s="11"/>
      <c r="S53" s="12"/>
    </row>
    <row r="54" spans="1:19" hidden="1">
      <c r="A54" s="22">
        <v>40</v>
      </c>
      <c r="B54" s="23" t="s">
        <v>319</v>
      </c>
      <c r="C54" s="11"/>
      <c r="D54" s="12"/>
      <c r="E54" s="11"/>
      <c r="F54" s="22">
        <v>40</v>
      </c>
      <c r="G54" s="23" t="s">
        <v>319</v>
      </c>
      <c r="H54" s="11"/>
      <c r="I54" s="12"/>
      <c r="K54" s="22">
        <v>40</v>
      </c>
      <c r="L54" s="23" t="s">
        <v>319</v>
      </c>
      <c r="M54" s="11"/>
      <c r="N54" s="12"/>
      <c r="P54" s="22">
        <v>40</v>
      </c>
      <c r="Q54" s="23" t="s">
        <v>319</v>
      </c>
      <c r="R54" s="11"/>
      <c r="S54" s="12"/>
    </row>
    <row r="55" spans="1:19" hidden="1">
      <c r="A55" s="22">
        <v>41</v>
      </c>
      <c r="B55" s="23" t="s">
        <v>320</v>
      </c>
      <c r="C55" s="11"/>
      <c r="D55" s="12"/>
      <c r="E55" s="11"/>
      <c r="F55" s="22">
        <v>41</v>
      </c>
      <c r="G55" s="23" t="s">
        <v>320</v>
      </c>
      <c r="H55" s="11"/>
      <c r="I55" s="12"/>
      <c r="K55" s="22">
        <v>41</v>
      </c>
      <c r="L55" s="23" t="s">
        <v>320</v>
      </c>
      <c r="M55" s="11"/>
      <c r="N55" s="12"/>
      <c r="P55" s="22">
        <v>41</v>
      </c>
      <c r="Q55" s="23" t="s">
        <v>320</v>
      </c>
      <c r="R55" s="11"/>
      <c r="S55" s="12"/>
    </row>
    <row r="56" spans="1:19" hidden="1">
      <c r="A56" s="22">
        <v>42</v>
      </c>
      <c r="B56" s="23" t="s">
        <v>321</v>
      </c>
      <c r="C56" s="11"/>
      <c r="D56" s="12"/>
      <c r="E56" s="11"/>
      <c r="F56" s="22">
        <v>42</v>
      </c>
      <c r="G56" s="23" t="s">
        <v>321</v>
      </c>
      <c r="H56" s="11"/>
      <c r="I56" s="12"/>
      <c r="K56" s="22">
        <v>42</v>
      </c>
      <c r="L56" s="23" t="s">
        <v>321</v>
      </c>
      <c r="M56" s="11"/>
      <c r="N56" s="12"/>
      <c r="P56" s="22">
        <v>42</v>
      </c>
      <c r="Q56" s="23" t="s">
        <v>321</v>
      </c>
      <c r="R56" s="11"/>
      <c r="S56" s="12"/>
    </row>
    <row r="57" spans="1:19" hidden="1">
      <c r="A57" s="22">
        <v>43</v>
      </c>
      <c r="B57" s="23" t="s">
        <v>322</v>
      </c>
      <c r="C57" s="11"/>
      <c r="D57" s="12"/>
      <c r="E57" s="11"/>
      <c r="F57" s="22">
        <v>43</v>
      </c>
      <c r="G57" s="23" t="s">
        <v>322</v>
      </c>
      <c r="H57" s="11"/>
      <c r="I57" s="12"/>
      <c r="K57" s="22">
        <v>43</v>
      </c>
      <c r="L57" s="23" t="s">
        <v>322</v>
      </c>
      <c r="M57" s="11"/>
      <c r="N57" s="12"/>
      <c r="P57" s="22">
        <v>43</v>
      </c>
      <c r="Q57" s="23" t="s">
        <v>322</v>
      </c>
      <c r="R57" s="11"/>
      <c r="S57" s="12"/>
    </row>
    <row r="58" spans="1:19" hidden="1">
      <c r="A58" s="22">
        <v>44</v>
      </c>
      <c r="B58" s="23" t="s">
        <v>323</v>
      </c>
      <c r="C58" s="11"/>
      <c r="D58" s="12"/>
      <c r="E58" s="11"/>
      <c r="F58" s="22">
        <v>44</v>
      </c>
      <c r="G58" s="23" t="s">
        <v>323</v>
      </c>
      <c r="H58" s="11"/>
      <c r="I58" s="12"/>
      <c r="K58" s="22">
        <v>44</v>
      </c>
      <c r="L58" s="23" t="s">
        <v>323</v>
      </c>
      <c r="M58" s="11"/>
      <c r="N58" s="12"/>
      <c r="P58" s="22">
        <v>44</v>
      </c>
      <c r="Q58" s="23" t="s">
        <v>323</v>
      </c>
      <c r="R58" s="11"/>
      <c r="S58" s="12"/>
    </row>
    <row r="59" spans="1:19" hidden="1">
      <c r="A59" s="22">
        <v>45</v>
      </c>
      <c r="B59" s="23" t="s">
        <v>324</v>
      </c>
      <c r="C59" s="11"/>
      <c r="D59" s="12"/>
      <c r="E59" s="11"/>
      <c r="F59" s="22">
        <v>45</v>
      </c>
      <c r="G59" s="23" t="s">
        <v>324</v>
      </c>
      <c r="H59" s="11"/>
      <c r="I59" s="12"/>
      <c r="K59" s="22">
        <v>45</v>
      </c>
      <c r="L59" s="23" t="s">
        <v>324</v>
      </c>
      <c r="M59" s="11"/>
      <c r="N59" s="12"/>
      <c r="P59" s="22">
        <v>45</v>
      </c>
      <c r="Q59" s="23" t="s">
        <v>324</v>
      </c>
      <c r="R59" s="11"/>
      <c r="S59" s="12"/>
    </row>
    <row r="60" spans="1:19" hidden="1">
      <c r="A60" s="22">
        <v>46</v>
      </c>
      <c r="B60" s="23" t="s">
        <v>325</v>
      </c>
      <c r="C60" s="11"/>
      <c r="D60" s="12"/>
      <c r="E60" s="11"/>
      <c r="F60" s="22">
        <v>46</v>
      </c>
      <c r="G60" s="23" t="s">
        <v>325</v>
      </c>
      <c r="H60" s="11"/>
      <c r="I60" s="12"/>
      <c r="K60" s="22">
        <v>46</v>
      </c>
      <c r="L60" s="23" t="s">
        <v>325</v>
      </c>
      <c r="M60" s="11"/>
      <c r="N60" s="12"/>
      <c r="P60" s="22">
        <v>46</v>
      </c>
      <c r="Q60" s="23" t="s">
        <v>325</v>
      </c>
      <c r="R60" s="11"/>
      <c r="S60" s="12"/>
    </row>
    <row r="61" spans="1:19" hidden="1">
      <c r="A61" s="22">
        <v>47</v>
      </c>
      <c r="B61" s="23" t="s">
        <v>326</v>
      </c>
      <c r="C61" s="11"/>
      <c r="D61" s="12"/>
      <c r="E61" s="11"/>
      <c r="F61" s="22">
        <v>47</v>
      </c>
      <c r="G61" s="23" t="s">
        <v>326</v>
      </c>
      <c r="H61" s="11"/>
      <c r="I61" s="12"/>
      <c r="K61" s="22">
        <v>47</v>
      </c>
      <c r="L61" s="23" t="s">
        <v>326</v>
      </c>
      <c r="M61" s="11"/>
      <c r="N61" s="12"/>
      <c r="P61" s="22">
        <v>47</v>
      </c>
      <c r="Q61" s="23" t="s">
        <v>326</v>
      </c>
      <c r="R61" s="11"/>
      <c r="S61" s="12"/>
    </row>
    <row r="62" spans="1:19" hidden="1">
      <c r="A62" s="22">
        <v>48</v>
      </c>
      <c r="B62" s="23" t="s">
        <v>327</v>
      </c>
      <c r="C62" s="11"/>
      <c r="D62" s="12"/>
      <c r="E62" s="11"/>
      <c r="F62" s="22">
        <v>48</v>
      </c>
      <c r="G62" s="23" t="s">
        <v>327</v>
      </c>
      <c r="H62" s="11"/>
      <c r="I62" s="12"/>
      <c r="K62" s="22">
        <v>48</v>
      </c>
      <c r="L62" s="23" t="s">
        <v>327</v>
      </c>
      <c r="M62" s="11"/>
      <c r="N62" s="12"/>
      <c r="P62" s="22">
        <v>48</v>
      </c>
      <c r="Q62" s="23" t="s">
        <v>327</v>
      </c>
      <c r="R62" s="11"/>
      <c r="S62" s="12"/>
    </row>
    <row r="63" spans="1:19" hidden="1">
      <c r="A63" s="22">
        <v>49</v>
      </c>
      <c r="B63" s="23" t="s">
        <v>328</v>
      </c>
      <c r="C63" s="11"/>
      <c r="D63" s="12"/>
      <c r="E63" s="11"/>
      <c r="F63" s="22">
        <v>49</v>
      </c>
      <c r="G63" s="23" t="s">
        <v>328</v>
      </c>
      <c r="H63" s="11"/>
      <c r="I63" s="12"/>
      <c r="K63" s="22">
        <v>49</v>
      </c>
      <c r="L63" s="23" t="s">
        <v>328</v>
      </c>
      <c r="M63" s="11"/>
      <c r="N63" s="12"/>
      <c r="P63" s="22">
        <v>49</v>
      </c>
      <c r="Q63" s="23" t="s">
        <v>328</v>
      </c>
      <c r="R63" s="11"/>
      <c r="S63" s="12"/>
    </row>
    <row r="64" spans="1:19" hidden="1">
      <c r="A64" s="22">
        <v>50</v>
      </c>
      <c r="B64" s="23" t="s">
        <v>329</v>
      </c>
      <c r="C64" s="11"/>
      <c r="D64" s="12"/>
      <c r="E64" s="11"/>
      <c r="F64" s="22">
        <v>50</v>
      </c>
      <c r="G64" s="23" t="s">
        <v>329</v>
      </c>
      <c r="H64" s="11"/>
      <c r="I64" s="12"/>
      <c r="K64" s="22">
        <v>50</v>
      </c>
      <c r="L64" s="23" t="s">
        <v>329</v>
      </c>
      <c r="M64" s="11"/>
      <c r="N64" s="12"/>
      <c r="P64" s="22">
        <v>50</v>
      </c>
      <c r="Q64" s="23" t="s">
        <v>329</v>
      </c>
      <c r="R64" s="11"/>
      <c r="S64" s="12"/>
    </row>
    <row r="65" spans="1:19" hidden="1">
      <c r="A65" s="22">
        <v>51</v>
      </c>
      <c r="B65" s="23" t="s">
        <v>330</v>
      </c>
      <c r="C65" s="11"/>
      <c r="D65" s="12"/>
      <c r="E65" s="11"/>
      <c r="F65" s="22">
        <v>51</v>
      </c>
      <c r="G65" s="23" t="s">
        <v>330</v>
      </c>
      <c r="H65" s="11"/>
      <c r="I65" s="12"/>
      <c r="K65" s="22">
        <v>51</v>
      </c>
      <c r="L65" s="23" t="s">
        <v>330</v>
      </c>
      <c r="M65" s="11"/>
      <c r="N65" s="12"/>
      <c r="P65" s="22">
        <v>51</v>
      </c>
      <c r="Q65" s="23" t="s">
        <v>330</v>
      </c>
      <c r="R65" s="11"/>
      <c r="S65" s="12"/>
    </row>
    <row r="66" spans="1:19" hidden="1">
      <c r="A66" s="22">
        <v>52</v>
      </c>
      <c r="B66" s="23" t="s">
        <v>331</v>
      </c>
      <c r="C66" s="11"/>
      <c r="D66" s="12"/>
      <c r="E66" s="11"/>
      <c r="F66" s="22">
        <v>52</v>
      </c>
      <c r="G66" s="23" t="s">
        <v>331</v>
      </c>
      <c r="H66" s="11"/>
      <c r="I66" s="12"/>
      <c r="K66" s="22">
        <v>52</v>
      </c>
      <c r="L66" s="23" t="s">
        <v>331</v>
      </c>
      <c r="M66" s="11"/>
      <c r="N66" s="12"/>
      <c r="P66" s="22">
        <v>52</v>
      </c>
      <c r="Q66" s="23" t="s">
        <v>331</v>
      </c>
      <c r="R66" s="11"/>
      <c r="S66" s="12"/>
    </row>
    <row r="67" spans="1:19" hidden="1">
      <c r="A67" s="22">
        <v>53</v>
      </c>
      <c r="B67" s="23" t="s">
        <v>332</v>
      </c>
      <c r="C67" s="11"/>
      <c r="D67" s="12"/>
      <c r="E67" s="11"/>
      <c r="F67" s="22">
        <v>53</v>
      </c>
      <c r="G67" s="23" t="s">
        <v>332</v>
      </c>
      <c r="H67" s="11"/>
      <c r="I67" s="12"/>
      <c r="K67" s="22">
        <v>53</v>
      </c>
      <c r="L67" s="23" t="s">
        <v>332</v>
      </c>
      <c r="M67" s="11"/>
      <c r="N67" s="12"/>
      <c r="P67" s="22">
        <v>53</v>
      </c>
      <c r="Q67" s="23" t="s">
        <v>332</v>
      </c>
      <c r="R67" s="11"/>
      <c r="S67" s="12"/>
    </row>
    <row r="68" spans="1:19" hidden="1">
      <c r="A68" s="22">
        <v>54</v>
      </c>
      <c r="B68" s="23" t="s">
        <v>333</v>
      </c>
      <c r="C68" s="11"/>
      <c r="D68" s="12"/>
      <c r="E68" s="11"/>
      <c r="F68" s="22">
        <v>54</v>
      </c>
      <c r="G68" s="23" t="s">
        <v>333</v>
      </c>
      <c r="H68" s="11"/>
      <c r="I68" s="12"/>
      <c r="K68" s="22">
        <v>54</v>
      </c>
      <c r="L68" s="23" t="s">
        <v>333</v>
      </c>
      <c r="M68" s="11"/>
      <c r="N68" s="12"/>
      <c r="P68" s="22">
        <v>54</v>
      </c>
      <c r="Q68" s="23" t="s">
        <v>333</v>
      </c>
      <c r="R68" s="11"/>
      <c r="S68" s="12"/>
    </row>
    <row r="69" spans="1:19" hidden="1">
      <c r="A69" s="22">
        <v>55</v>
      </c>
      <c r="B69" s="23" t="s">
        <v>334</v>
      </c>
      <c r="C69" s="11"/>
      <c r="D69" s="12"/>
      <c r="E69" s="11"/>
      <c r="F69" s="22">
        <v>55</v>
      </c>
      <c r="G69" s="23" t="s">
        <v>334</v>
      </c>
      <c r="H69" s="11"/>
      <c r="I69" s="12"/>
      <c r="K69" s="22">
        <v>55</v>
      </c>
      <c r="L69" s="23" t="s">
        <v>334</v>
      </c>
      <c r="M69" s="11"/>
      <c r="N69" s="12"/>
      <c r="P69" s="22">
        <v>55</v>
      </c>
      <c r="Q69" s="23" t="s">
        <v>334</v>
      </c>
      <c r="R69" s="11"/>
      <c r="S69" s="12"/>
    </row>
    <row r="70" spans="1:19" hidden="1">
      <c r="A70" s="22">
        <v>56</v>
      </c>
      <c r="B70" s="23" t="s">
        <v>335</v>
      </c>
      <c r="C70" s="11"/>
      <c r="D70" s="12"/>
      <c r="E70" s="11"/>
      <c r="F70" s="22">
        <v>56</v>
      </c>
      <c r="G70" s="23" t="s">
        <v>335</v>
      </c>
      <c r="H70" s="11"/>
      <c r="I70" s="12"/>
      <c r="K70" s="22">
        <v>56</v>
      </c>
      <c r="L70" s="23" t="s">
        <v>335</v>
      </c>
      <c r="M70" s="11"/>
      <c r="N70" s="12"/>
      <c r="P70" s="22">
        <v>56</v>
      </c>
      <c r="Q70" s="23" t="s">
        <v>335</v>
      </c>
      <c r="R70" s="11"/>
      <c r="S70" s="12"/>
    </row>
    <row r="71" spans="1:19" hidden="1">
      <c r="A71" s="22">
        <v>57</v>
      </c>
      <c r="B71" s="23" t="s">
        <v>336</v>
      </c>
      <c r="C71" s="11"/>
      <c r="D71" s="12"/>
      <c r="E71" s="11"/>
      <c r="F71" s="22">
        <v>57</v>
      </c>
      <c r="G71" s="23" t="s">
        <v>336</v>
      </c>
      <c r="H71" s="11"/>
      <c r="I71" s="12"/>
      <c r="K71" s="22">
        <v>57</v>
      </c>
      <c r="L71" s="23" t="s">
        <v>336</v>
      </c>
      <c r="M71" s="11"/>
      <c r="N71" s="12"/>
      <c r="P71" s="22">
        <v>57</v>
      </c>
      <c r="Q71" s="23" t="s">
        <v>336</v>
      </c>
      <c r="R71" s="11"/>
      <c r="S71" s="12"/>
    </row>
    <row r="72" spans="1:19" hidden="1">
      <c r="A72" s="22">
        <v>58</v>
      </c>
      <c r="B72" s="23" t="s">
        <v>337</v>
      </c>
      <c r="C72" s="11"/>
      <c r="D72" s="12"/>
      <c r="E72" s="11"/>
      <c r="F72" s="22">
        <v>58</v>
      </c>
      <c r="G72" s="23" t="s">
        <v>337</v>
      </c>
      <c r="H72" s="11"/>
      <c r="I72" s="12"/>
      <c r="K72" s="22">
        <v>58</v>
      </c>
      <c r="L72" s="23" t="s">
        <v>337</v>
      </c>
      <c r="M72" s="11"/>
      <c r="N72" s="12"/>
      <c r="P72" s="22">
        <v>58</v>
      </c>
      <c r="Q72" s="23" t="s">
        <v>337</v>
      </c>
      <c r="R72" s="11"/>
      <c r="S72" s="12"/>
    </row>
    <row r="73" spans="1:19" hidden="1">
      <c r="A73" s="22">
        <v>59</v>
      </c>
      <c r="B73" s="23" t="s">
        <v>338</v>
      </c>
      <c r="C73" s="11"/>
      <c r="D73" s="12"/>
      <c r="E73" s="11"/>
      <c r="F73" s="22">
        <v>59</v>
      </c>
      <c r="G73" s="23" t="s">
        <v>338</v>
      </c>
      <c r="H73" s="11"/>
      <c r="I73" s="12"/>
      <c r="K73" s="22">
        <v>59</v>
      </c>
      <c r="L73" s="23" t="s">
        <v>338</v>
      </c>
      <c r="M73" s="11"/>
      <c r="N73" s="12"/>
      <c r="P73" s="22">
        <v>59</v>
      </c>
      <c r="Q73" s="23" t="s">
        <v>338</v>
      </c>
      <c r="R73" s="11"/>
      <c r="S73" s="12"/>
    </row>
    <row r="74" spans="1:19" hidden="1">
      <c r="A74" s="22">
        <v>60</v>
      </c>
      <c r="B74" s="23" t="s">
        <v>339</v>
      </c>
      <c r="C74" s="11"/>
      <c r="D74" s="12"/>
      <c r="E74" s="11"/>
      <c r="F74" s="22">
        <v>60</v>
      </c>
      <c r="G74" s="23" t="s">
        <v>339</v>
      </c>
      <c r="H74" s="11"/>
      <c r="I74" s="12"/>
      <c r="K74" s="22">
        <v>60</v>
      </c>
      <c r="L74" s="23" t="s">
        <v>339</v>
      </c>
      <c r="M74" s="11"/>
      <c r="N74" s="12"/>
      <c r="P74" s="22">
        <v>60</v>
      </c>
      <c r="Q74" s="23" t="s">
        <v>339</v>
      </c>
      <c r="R74" s="11"/>
      <c r="S74" s="12"/>
    </row>
    <row r="75" spans="1:19" hidden="1">
      <c r="A75" s="22">
        <v>61</v>
      </c>
      <c r="B75" s="23" t="s">
        <v>340</v>
      </c>
      <c r="C75" s="11"/>
      <c r="D75" s="12"/>
      <c r="E75" s="11"/>
      <c r="F75" s="22">
        <v>61</v>
      </c>
      <c r="G75" s="23" t="s">
        <v>340</v>
      </c>
      <c r="H75" s="11"/>
      <c r="I75" s="12"/>
      <c r="K75" s="22">
        <v>61</v>
      </c>
      <c r="L75" s="23" t="s">
        <v>340</v>
      </c>
      <c r="M75" s="11"/>
      <c r="N75" s="12"/>
      <c r="P75" s="22">
        <v>61</v>
      </c>
      <c r="Q75" s="23" t="s">
        <v>340</v>
      </c>
      <c r="R75" s="11"/>
      <c r="S75" s="12"/>
    </row>
    <row r="76" spans="1:19" hidden="1">
      <c r="A76" s="22">
        <v>62</v>
      </c>
      <c r="B76" s="23" t="s">
        <v>341</v>
      </c>
      <c r="C76" s="11"/>
      <c r="D76" s="12"/>
      <c r="E76" s="11"/>
      <c r="F76" s="22">
        <v>62</v>
      </c>
      <c r="G76" s="23" t="s">
        <v>341</v>
      </c>
      <c r="H76" s="11"/>
      <c r="I76" s="12"/>
      <c r="K76" s="22">
        <v>62</v>
      </c>
      <c r="L76" s="23" t="s">
        <v>341</v>
      </c>
      <c r="M76" s="11"/>
      <c r="N76" s="12"/>
      <c r="P76" s="22">
        <v>62</v>
      </c>
      <c r="Q76" s="23" t="s">
        <v>341</v>
      </c>
      <c r="R76" s="11"/>
      <c r="S76" s="12"/>
    </row>
    <row r="77" spans="1:19" hidden="1">
      <c r="A77" s="22">
        <v>63</v>
      </c>
      <c r="B77" s="23" t="s">
        <v>342</v>
      </c>
      <c r="C77" s="11"/>
      <c r="D77" s="12"/>
      <c r="E77" s="11"/>
      <c r="F77" s="22">
        <v>63</v>
      </c>
      <c r="G77" s="23" t="s">
        <v>342</v>
      </c>
      <c r="H77" s="11"/>
      <c r="I77" s="12"/>
      <c r="K77" s="22">
        <v>63</v>
      </c>
      <c r="L77" s="23" t="s">
        <v>342</v>
      </c>
      <c r="M77" s="11"/>
      <c r="N77" s="12"/>
      <c r="P77" s="22">
        <v>63</v>
      </c>
      <c r="Q77" s="23" t="s">
        <v>342</v>
      </c>
      <c r="R77" s="11"/>
      <c r="S77" s="12"/>
    </row>
    <row r="78" spans="1:19" hidden="1">
      <c r="A78" s="22">
        <v>64</v>
      </c>
      <c r="B78" s="23" t="s">
        <v>343</v>
      </c>
      <c r="C78" s="11"/>
      <c r="D78" s="12"/>
      <c r="E78" s="11"/>
      <c r="F78" s="22">
        <v>64</v>
      </c>
      <c r="G78" s="23" t="s">
        <v>343</v>
      </c>
      <c r="H78" s="11"/>
      <c r="I78" s="12"/>
      <c r="K78" s="22">
        <v>64</v>
      </c>
      <c r="L78" s="23" t="s">
        <v>343</v>
      </c>
      <c r="M78" s="11"/>
      <c r="N78" s="12"/>
      <c r="P78" s="22">
        <v>64</v>
      </c>
      <c r="Q78" s="23" t="s">
        <v>343</v>
      </c>
      <c r="R78" s="11"/>
      <c r="S78" s="12"/>
    </row>
    <row r="79" spans="1:19" hidden="1">
      <c r="A79" s="22">
        <v>65</v>
      </c>
      <c r="B79" s="23" t="s">
        <v>344</v>
      </c>
      <c r="C79" s="11"/>
      <c r="D79" s="12"/>
      <c r="E79" s="11"/>
      <c r="F79" s="22">
        <v>65</v>
      </c>
      <c r="G79" s="23" t="s">
        <v>344</v>
      </c>
      <c r="H79" s="11"/>
      <c r="I79" s="12"/>
      <c r="K79" s="22">
        <v>65</v>
      </c>
      <c r="L79" s="23" t="s">
        <v>344</v>
      </c>
      <c r="M79" s="11"/>
      <c r="N79" s="12"/>
      <c r="P79" s="22">
        <v>65</v>
      </c>
      <c r="Q79" s="23" t="s">
        <v>344</v>
      </c>
      <c r="R79" s="11"/>
      <c r="S79" s="12"/>
    </row>
    <row r="80" spans="1:19" hidden="1">
      <c r="A80" s="22">
        <v>66</v>
      </c>
      <c r="B80" s="23" t="s">
        <v>345</v>
      </c>
      <c r="C80" s="11"/>
      <c r="D80" s="12"/>
      <c r="E80" s="11"/>
      <c r="F80" s="22">
        <v>66</v>
      </c>
      <c r="G80" s="23" t="s">
        <v>345</v>
      </c>
      <c r="H80" s="11"/>
      <c r="I80" s="12"/>
      <c r="K80" s="22">
        <v>66</v>
      </c>
      <c r="L80" s="23" t="s">
        <v>345</v>
      </c>
      <c r="M80" s="11"/>
      <c r="N80" s="12"/>
      <c r="P80" s="22">
        <v>66</v>
      </c>
      <c r="Q80" s="23" t="s">
        <v>345</v>
      </c>
      <c r="R80" s="11"/>
      <c r="S80" s="12"/>
    </row>
    <row r="81" spans="1:19" hidden="1">
      <c r="A81" s="22">
        <v>67</v>
      </c>
      <c r="B81" s="23" t="s">
        <v>346</v>
      </c>
      <c r="C81" s="11"/>
      <c r="D81" s="12"/>
      <c r="E81" s="11"/>
      <c r="F81" s="22">
        <v>67</v>
      </c>
      <c r="G81" s="23" t="s">
        <v>346</v>
      </c>
      <c r="H81" s="11"/>
      <c r="I81" s="12"/>
      <c r="K81" s="22">
        <v>67</v>
      </c>
      <c r="L81" s="23" t="s">
        <v>346</v>
      </c>
      <c r="M81" s="11"/>
      <c r="N81" s="12"/>
      <c r="P81" s="22">
        <v>67</v>
      </c>
      <c r="Q81" s="23" t="s">
        <v>346</v>
      </c>
      <c r="R81" s="11"/>
      <c r="S81" s="12"/>
    </row>
    <row r="82" spans="1:19" hidden="1">
      <c r="A82" s="22">
        <v>68</v>
      </c>
      <c r="B82" s="23" t="s">
        <v>347</v>
      </c>
      <c r="C82" s="11"/>
      <c r="D82" s="12"/>
      <c r="E82" s="11"/>
      <c r="F82" s="22">
        <v>68</v>
      </c>
      <c r="G82" s="23" t="s">
        <v>347</v>
      </c>
      <c r="H82" s="11"/>
      <c r="I82" s="12"/>
      <c r="K82" s="22">
        <v>68</v>
      </c>
      <c r="L82" s="23" t="s">
        <v>347</v>
      </c>
      <c r="M82" s="11"/>
      <c r="N82" s="12"/>
      <c r="P82" s="22">
        <v>68</v>
      </c>
      <c r="Q82" s="23" t="s">
        <v>347</v>
      </c>
      <c r="R82" s="11"/>
      <c r="S82" s="12"/>
    </row>
    <row r="83" spans="1:19" hidden="1">
      <c r="A83" s="22">
        <v>69</v>
      </c>
      <c r="B83" s="23" t="s">
        <v>348</v>
      </c>
      <c r="C83" s="11"/>
      <c r="D83" s="12"/>
      <c r="E83" s="11"/>
      <c r="F83" s="22">
        <v>69</v>
      </c>
      <c r="G83" s="23" t="s">
        <v>348</v>
      </c>
      <c r="H83" s="11"/>
      <c r="I83" s="12"/>
      <c r="K83" s="22">
        <v>69</v>
      </c>
      <c r="L83" s="23" t="s">
        <v>348</v>
      </c>
      <c r="M83" s="11"/>
      <c r="N83" s="12"/>
      <c r="P83" s="22">
        <v>69</v>
      </c>
      <c r="Q83" s="23" t="s">
        <v>348</v>
      </c>
      <c r="R83" s="11"/>
      <c r="S83" s="12"/>
    </row>
    <row r="84" spans="1:19" hidden="1">
      <c r="A84" s="22">
        <v>70</v>
      </c>
      <c r="B84" s="23" t="s">
        <v>349</v>
      </c>
      <c r="C84" s="11"/>
      <c r="D84" s="12"/>
      <c r="E84" s="11"/>
      <c r="F84" s="22">
        <v>70</v>
      </c>
      <c r="G84" s="23" t="s">
        <v>349</v>
      </c>
      <c r="H84" s="11"/>
      <c r="I84" s="12"/>
      <c r="K84" s="22">
        <v>70</v>
      </c>
      <c r="L84" s="23" t="s">
        <v>349</v>
      </c>
      <c r="M84" s="11"/>
      <c r="N84" s="12"/>
      <c r="P84" s="22">
        <v>70</v>
      </c>
      <c r="Q84" s="23" t="s">
        <v>349</v>
      </c>
      <c r="R84" s="11"/>
      <c r="S84" s="12"/>
    </row>
    <row r="85" spans="1:19" hidden="1">
      <c r="A85" s="22">
        <v>71</v>
      </c>
      <c r="B85" s="23" t="s">
        <v>350</v>
      </c>
      <c r="C85" s="11"/>
      <c r="D85" s="12"/>
      <c r="E85" s="11"/>
      <c r="F85" s="22">
        <v>71</v>
      </c>
      <c r="G85" s="23" t="s">
        <v>350</v>
      </c>
      <c r="H85" s="11"/>
      <c r="I85" s="12"/>
      <c r="K85" s="22">
        <v>71</v>
      </c>
      <c r="L85" s="23" t="s">
        <v>350</v>
      </c>
      <c r="M85" s="11"/>
      <c r="N85" s="12"/>
      <c r="P85" s="22">
        <v>71</v>
      </c>
      <c r="Q85" s="23" t="s">
        <v>350</v>
      </c>
      <c r="R85" s="11"/>
      <c r="S85" s="12"/>
    </row>
    <row r="86" spans="1:19" hidden="1">
      <c r="A86" s="22">
        <v>72</v>
      </c>
      <c r="B86" s="23" t="s">
        <v>351</v>
      </c>
      <c r="C86" s="11"/>
      <c r="D86" s="12"/>
      <c r="E86" s="11"/>
      <c r="F86" s="22">
        <v>72</v>
      </c>
      <c r="G86" s="23" t="s">
        <v>351</v>
      </c>
      <c r="H86" s="11"/>
      <c r="I86" s="12"/>
      <c r="K86" s="22">
        <v>72</v>
      </c>
      <c r="L86" s="23" t="s">
        <v>351</v>
      </c>
      <c r="M86" s="11"/>
      <c r="N86" s="12"/>
      <c r="P86" s="22">
        <v>72</v>
      </c>
      <c r="Q86" s="23" t="s">
        <v>351</v>
      </c>
      <c r="R86" s="11"/>
      <c r="S86" s="12"/>
    </row>
    <row r="87" spans="1:19" hidden="1">
      <c r="A87" s="22">
        <v>73</v>
      </c>
      <c r="B87" s="23" t="s">
        <v>352</v>
      </c>
      <c r="C87" s="11"/>
      <c r="D87" s="12"/>
      <c r="E87" s="11"/>
      <c r="F87" s="22">
        <v>73</v>
      </c>
      <c r="G87" s="23" t="s">
        <v>352</v>
      </c>
      <c r="H87" s="11"/>
      <c r="I87" s="12"/>
      <c r="K87" s="22">
        <v>73</v>
      </c>
      <c r="L87" s="23" t="s">
        <v>352</v>
      </c>
      <c r="M87" s="11"/>
      <c r="N87" s="12"/>
      <c r="P87" s="22">
        <v>73</v>
      </c>
      <c r="Q87" s="23" t="s">
        <v>352</v>
      </c>
      <c r="R87" s="11"/>
      <c r="S87" s="12"/>
    </row>
    <row r="88" spans="1:19" hidden="1">
      <c r="A88" s="22">
        <v>74</v>
      </c>
      <c r="B88" s="23" t="s">
        <v>353</v>
      </c>
      <c r="C88" s="11"/>
      <c r="D88" s="12"/>
      <c r="E88" s="11"/>
      <c r="F88" s="22">
        <v>74</v>
      </c>
      <c r="G88" s="23" t="s">
        <v>353</v>
      </c>
      <c r="H88" s="11"/>
      <c r="I88" s="12"/>
      <c r="K88" s="22">
        <v>74</v>
      </c>
      <c r="L88" s="23" t="s">
        <v>353</v>
      </c>
      <c r="M88" s="11"/>
      <c r="N88" s="12"/>
      <c r="P88" s="22">
        <v>74</v>
      </c>
      <c r="Q88" s="23" t="s">
        <v>353</v>
      </c>
      <c r="R88" s="11"/>
      <c r="S88" s="12"/>
    </row>
    <row r="89" spans="1:19" hidden="1">
      <c r="A89" s="22">
        <v>75</v>
      </c>
      <c r="B89" s="23" t="s">
        <v>354</v>
      </c>
      <c r="C89" s="11"/>
      <c r="D89" s="12"/>
      <c r="E89" s="11"/>
      <c r="F89" s="22">
        <v>75</v>
      </c>
      <c r="G89" s="23" t="s">
        <v>354</v>
      </c>
      <c r="H89" s="11"/>
      <c r="I89" s="12"/>
      <c r="K89" s="22">
        <v>75</v>
      </c>
      <c r="L89" s="23" t="s">
        <v>354</v>
      </c>
      <c r="M89" s="11"/>
      <c r="N89" s="12"/>
      <c r="P89" s="22">
        <v>75</v>
      </c>
      <c r="Q89" s="23" t="s">
        <v>354</v>
      </c>
      <c r="R89" s="11"/>
      <c r="S89" s="12"/>
    </row>
    <row r="90" spans="1:19" hidden="1">
      <c r="A90" s="22">
        <v>76</v>
      </c>
      <c r="B90" s="23" t="s">
        <v>355</v>
      </c>
      <c r="C90" s="11"/>
      <c r="D90" s="12"/>
      <c r="E90" s="11"/>
      <c r="F90" s="22">
        <v>76</v>
      </c>
      <c r="G90" s="23" t="s">
        <v>355</v>
      </c>
      <c r="H90" s="11"/>
      <c r="I90" s="12"/>
      <c r="K90" s="22">
        <v>76</v>
      </c>
      <c r="L90" s="23" t="s">
        <v>355</v>
      </c>
      <c r="M90" s="11"/>
      <c r="N90" s="12"/>
      <c r="P90" s="22">
        <v>76</v>
      </c>
      <c r="Q90" s="23" t="s">
        <v>355</v>
      </c>
      <c r="R90" s="11"/>
      <c r="S90" s="12"/>
    </row>
    <row r="91" spans="1:19" hidden="1">
      <c r="A91" s="22">
        <v>77</v>
      </c>
      <c r="B91" s="23" t="s">
        <v>356</v>
      </c>
      <c r="C91" s="11"/>
      <c r="D91" s="12"/>
      <c r="E91" s="11"/>
      <c r="F91" s="22">
        <v>77</v>
      </c>
      <c r="G91" s="23" t="s">
        <v>356</v>
      </c>
      <c r="H91" s="11"/>
      <c r="I91" s="12"/>
      <c r="K91" s="22">
        <v>77</v>
      </c>
      <c r="L91" s="23" t="s">
        <v>356</v>
      </c>
      <c r="M91" s="11"/>
      <c r="N91" s="12"/>
      <c r="P91" s="22">
        <v>77</v>
      </c>
      <c r="Q91" s="23" t="s">
        <v>356</v>
      </c>
      <c r="R91" s="11"/>
      <c r="S91" s="12"/>
    </row>
    <row r="92" spans="1:19" hidden="1">
      <c r="A92" s="22">
        <v>78</v>
      </c>
      <c r="B92" s="23" t="s">
        <v>357</v>
      </c>
      <c r="C92" s="11"/>
      <c r="D92" s="12"/>
      <c r="E92" s="11"/>
      <c r="F92" s="22">
        <v>78</v>
      </c>
      <c r="G92" s="23" t="s">
        <v>357</v>
      </c>
      <c r="H92" s="11"/>
      <c r="I92" s="12"/>
      <c r="K92" s="22">
        <v>78</v>
      </c>
      <c r="L92" s="23" t="s">
        <v>357</v>
      </c>
      <c r="M92" s="11"/>
      <c r="N92" s="12"/>
      <c r="P92" s="22">
        <v>78</v>
      </c>
      <c r="Q92" s="23" t="s">
        <v>357</v>
      </c>
      <c r="R92" s="11"/>
      <c r="S92" s="12"/>
    </row>
    <row r="93" spans="1:19" hidden="1">
      <c r="A93" s="22">
        <v>79</v>
      </c>
      <c r="B93" s="23" t="s">
        <v>358</v>
      </c>
      <c r="C93" s="11"/>
      <c r="D93" s="12"/>
      <c r="E93" s="11"/>
      <c r="F93" s="22">
        <v>79</v>
      </c>
      <c r="G93" s="23" t="s">
        <v>358</v>
      </c>
      <c r="H93" s="11"/>
      <c r="I93" s="12"/>
      <c r="K93" s="22">
        <v>79</v>
      </c>
      <c r="L93" s="23" t="s">
        <v>358</v>
      </c>
      <c r="M93" s="11"/>
      <c r="N93" s="12"/>
      <c r="P93" s="22">
        <v>79</v>
      </c>
      <c r="Q93" s="23" t="s">
        <v>358</v>
      </c>
      <c r="R93" s="11"/>
      <c r="S93" s="12"/>
    </row>
    <row r="94" spans="1:19" hidden="1">
      <c r="A94" s="22">
        <v>80</v>
      </c>
      <c r="B94" s="23" t="s">
        <v>359</v>
      </c>
      <c r="C94" s="11"/>
      <c r="D94" s="12"/>
      <c r="E94" s="11"/>
      <c r="F94" s="22">
        <v>80</v>
      </c>
      <c r="G94" s="23" t="s">
        <v>359</v>
      </c>
      <c r="H94" s="11"/>
      <c r="I94" s="12"/>
      <c r="K94" s="22">
        <v>80</v>
      </c>
      <c r="L94" s="23" t="s">
        <v>359</v>
      </c>
      <c r="M94" s="11"/>
      <c r="N94" s="12"/>
      <c r="P94" s="22">
        <v>80</v>
      </c>
      <c r="Q94" s="23" t="s">
        <v>359</v>
      </c>
      <c r="R94" s="11"/>
      <c r="S94" s="12"/>
    </row>
    <row r="95" spans="1:19" hidden="1">
      <c r="A95" s="22">
        <v>81</v>
      </c>
      <c r="B95" s="23" t="s">
        <v>360</v>
      </c>
      <c r="C95" s="11"/>
      <c r="D95" s="12"/>
      <c r="E95" s="11"/>
      <c r="F95" s="22">
        <v>81</v>
      </c>
      <c r="G95" s="23" t="s">
        <v>360</v>
      </c>
      <c r="H95" s="11"/>
      <c r="I95" s="12"/>
      <c r="K95" s="22">
        <v>81</v>
      </c>
      <c r="L95" s="23" t="s">
        <v>360</v>
      </c>
      <c r="M95" s="11"/>
      <c r="N95" s="12"/>
      <c r="P95" s="22">
        <v>81</v>
      </c>
      <c r="Q95" s="23" t="s">
        <v>360</v>
      </c>
      <c r="R95" s="11"/>
      <c r="S95" s="12"/>
    </row>
    <row r="96" spans="1:19" hidden="1">
      <c r="A96" s="22">
        <v>82</v>
      </c>
      <c r="B96" s="23" t="s">
        <v>361</v>
      </c>
      <c r="C96" s="11"/>
      <c r="D96" s="12"/>
      <c r="E96" s="11"/>
      <c r="F96" s="22">
        <v>82</v>
      </c>
      <c r="G96" s="23" t="s">
        <v>361</v>
      </c>
      <c r="H96" s="11"/>
      <c r="I96" s="12"/>
      <c r="K96" s="22">
        <v>82</v>
      </c>
      <c r="L96" s="23" t="s">
        <v>361</v>
      </c>
      <c r="M96" s="11"/>
      <c r="N96" s="12"/>
      <c r="P96" s="22">
        <v>82</v>
      </c>
      <c r="Q96" s="23" t="s">
        <v>361</v>
      </c>
      <c r="R96" s="11"/>
      <c r="S96" s="12"/>
    </row>
    <row r="97" spans="1:19" hidden="1">
      <c r="A97" s="22">
        <v>83</v>
      </c>
      <c r="B97" s="23" t="s">
        <v>362</v>
      </c>
      <c r="C97" s="11"/>
      <c r="D97" s="12"/>
      <c r="E97" s="11"/>
      <c r="F97" s="22">
        <v>83</v>
      </c>
      <c r="G97" s="23" t="s">
        <v>362</v>
      </c>
      <c r="H97" s="11"/>
      <c r="I97" s="12"/>
      <c r="K97" s="22">
        <v>83</v>
      </c>
      <c r="L97" s="23" t="s">
        <v>362</v>
      </c>
      <c r="M97" s="11"/>
      <c r="N97" s="12"/>
      <c r="P97" s="22">
        <v>83</v>
      </c>
      <c r="Q97" s="23" t="s">
        <v>362</v>
      </c>
      <c r="R97" s="11"/>
      <c r="S97" s="12"/>
    </row>
    <row r="98" spans="1:19" hidden="1">
      <c r="A98" s="22">
        <v>84</v>
      </c>
      <c r="B98" s="23" t="s">
        <v>363</v>
      </c>
      <c r="C98" s="11"/>
      <c r="D98" s="12"/>
      <c r="E98" s="11"/>
      <c r="F98" s="22">
        <v>84</v>
      </c>
      <c r="G98" s="23" t="s">
        <v>363</v>
      </c>
      <c r="H98" s="11"/>
      <c r="I98" s="12"/>
      <c r="K98" s="22">
        <v>84</v>
      </c>
      <c r="L98" s="23" t="s">
        <v>363</v>
      </c>
      <c r="M98" s="11"/>
      <c r="N98" s="12"/>
      <c r="P98" s="22">
        <v>84</v>
      </c>
      <c r="Q98" s="23" t="s">
        <v>363</v>
      </c>
      <c r="R98" s="11"/>
      <c r="S98" s="12"/>
    </row>
    <row r="99" spans="1:19" hidden="1">
      <c r="A99" s="22">
        <v>85</v>
      </c>
      <c r="B99" s="23" t="s">
        <v>364</v>
      </c>
      <c r="C99" s="11"/>
      <c r="D99" s="12"/>
      <c r="E99" s="11"/>
      <c r="F99" s="22">
        <v>85</v>
      </c>
      <c r="G99" s="23" t="s">
        <v>364</v>
      </c>
      <c r="H99" s="11"/>
      <c r="I99" s="12"/>
      <c r="K99" s="22">
        <v>85</v>
      </c>
      <c r="L99" s="23" t="s">
        <v>364</v>
      </c>
      <c r="M99" s="11"/>
      <c r="N99" s="12"/>
      <c r="P99" s="22">
        <v>85</v>
      </c>
      <c r="Q99" s="23" t="s">
        <v>364</v>
      </c>
      <c r="R99" s="11"/>
      <c r="S99" s="12"/>
    </row>
    <row r="100" spans="1:19" hidden="1">
      <c r="A100" s="22">
        <v>86</v>
      </c>
      <c r="B100" s="23" t="s">
        <v>365</v>
      </c>
      <c r="C100" s="11"/>
      <c r="D100" s="12"/>
      <c r="E100" s="11"/>
      <c r="F100" s="22">
        <v>86</v>
      </c>
      <c r="G100" s="23" t="s">
        <v>365</v>
      </c>
      <c r="H100" s="11"/>
      <c r="I100" s="12"/>
      <c r="K100" s="22">
        <v>86</v>
      </c>
      <c r="L100" s="23" t="s">
        <v>365</v>
      </c>
      <c r="M100" s="11"/>
      <c r="N100" s="12"/>
      <c r="P100" s="22">
        <v>86</v>
      </c>
      <c r="Q100" s="23" t="s">
        <v>365</v>
      </c>
      <c r="R100" s="11"/>
      <c r="S100" s="12"/>
    </row>
    <row r="101" spans="1:19" hidden="1">
      <c r="A101" s="22">
        <v>87</v>
      </c>
      <c r="B101" s="23" t="s">
        <v>366</v>
      </c>
      <c r="C101" s="11"/>
      <c r="D101" s="12"/>
      <c r="E101" s="11"/>
      <c r="F101" s="22">
        <v>87</v>
      </c>
      <c r="G101" s="23" t="s">
        <v>366</v>
      </c>
      <c r="H101" s="11"/>
      <c r="I101" s="12"/>
      <c r="K101" s="22">
        <v>87</v>
      </c>
      <c r="L101" s="23" t="s">
        <v>366</v>
      </c>
      <c r="M101" s="11"/>
      <c r="N101" s="12"/>
      <c r="P101" s="22">
        <v>87</v>
      </c>
      <c r="Q101" s="23" t="s">
        <v>366</v>
      </c>
      <c r="R101" s="11"/>
      <c r="S101" s="12"/>
    </row>
    <row r="102" spans="1:19" hidden="1">
      <c r="A102" s="22">
        <v>88</v>
      </c>
      <c r="B102" s="23" t="s">
        <v>367</v>
      </c>
      <c r="C102" s="11"/>
      <c r="D102" s="12"/>
      <c r="E102" s="11"/>
      <c r="F102" s="22">
        <v>88</v>
      </c>
      <c r="G102" s="23" t="s">
        <v>367</v>
      </c>
      <c r="H102" s="11"/>
      <c r="I102" s="12"/>
      <c r="K102" s="22">
        <v>88</v>
      </c>
      <c r="L102" s="23" t="s">
        <v>367</v>
      </c>
      <c r="M102" s="11"/>
      <c r="N102" s="12"/>
      <c r="P102" s="22">
        <v>88</v>
      </c>
      <c r="Q102" s="23" t="s">
        <v>367</v>
      </c>
      <c r="R102" s="11"/>
      <c r="S102" s="12"/>
    </row>
    <row r="103" spans="1:19" hidden="1">
      <c r="A103" s="22">
        <v>89</v>
      </c>
      <c r="B103" s="23" t="s">
        <v>368</v>
      </c>
      <c r="C103" s="11"/>
      <c r="D103" s="12"/>
      <c r="E103" s="11"/>
      <c r="F103" s="22">
        <v>89</v>
      </c>
      <c r="G103" s="23" t="s">
        <v>368</v>
      </c>
      <c r="H103" s="11"/>
      <c r="I103" s="12"/>
      <c r="K103" s="22">
        <v>89</v>
      </c>
      <c r="L103" s="23" t="s">
        <v>368</v>
      </c>
      <c r="M103" s="11"/>
      <c r="N103" s="12"/>
      <c r="P103" s="22">
        <v>89</v>
      </c>
      <c r="Q103" s="23" t="s">
        <v>368</v>
      </c>
      <c r="R103" s="11"/>
      <c r="S103" s="12"/>
    </row>
    <row r="104" spans="1:19" hidden="1">
      <c r="A104" s="22">
        <v>90</v>
      </c>
      <c r="B104" s="23" t="s">
        <v>369</v>
      </c>
      <c r="C104" s="11"/>
      <c r="D104" s="12"/>
      <c r="E104" s="11"/>
      <c r="F104" s="22">
        <v>90</v>
      </c>
      <c r="G104" s="23" t="s">
        <v>369</v>
      </c>
      <c r="H104" s="11"/>
      <c r="I104" s="12"/>
      <c r="K104" s="22">
        <v>90</v>
      </c>
      <c r="L104" s="23" t="s">
        <v>369</v>
      </c>
      <c r="M104" s="11"/>
      <c r="N104" s="12"/>
      <c r="P104" s="22">
        <v>90</v>
      </c>
      <c r="Q104" s="23" t="s">
        <v>369</v>
      </c>
      <c r="R104" s="11"/>
      <c r="S104" s="12"/>
    </row>
    <row r="105" spans="1:19" hidden="1">
      <c r="A105" s="22">
        <v>91</v>
      </c>
      <c r="B105" s="23" t="s">
        <v>370</v>
      </c>
      <c r="C105" s="11"/>
      <c r="D105" s="12"/>
      <c r="E105" s="11"/>
      <c r="F105" s="22">
        <v>91</v>
      </c>
      <c r="G105" s="23" t="s">
        <v>370</v>
      </c>
      <c r="H105" s="11"/>
      <c r="I105" s="12"/>
      <c r="K105" s="22">
        <v>91</v>
      </c>
      <c r="L105" s="23" t="s">
        <v>370</v>
      </c>
      <c r="M105" s="11"/>
      <c r="N105" s="12"/>
      <c r="P105" s="22">
        <v>91</v>
      </c>
      <c r="Q105" s="23" t="s">
        <v>370</v>
      </c>
      <c r="R105" s="11"/>
      <c r="S105" s="12"/>
    </row>
    <row r="106" spans="1:19" hidden="1">
      <c r="A106" s="22">
        <v>92</v>
      </c>
      <c r="B106" s="23" t="s">
        <v>371</v>
      </c>
      <c r="C106" s="11"/>
      <c r="D106" s="12"/>
      <c r="E106" s="11"/>
      <c r="F106" s="22">
        <v>92</v>
      </c>
      <c r="G106" s="23" t="s">
        <v>371</v>
      </c>
      <c r="H106" s="11"/>
      <c r="I106" s="12"/>
      <c r="K106" s="22">
        <v>92</v>
      </c>
      <c r="L106" s="23" t="s">
        <v>371</v>
      </c>
      <c r="M106" s="11"/>
      <c r="N106" s="12"/>
      <c r="P106" s="22">
        <v>92</v>
      </c>
      <c r="Q106" s="23" t="s">
        <v>371</v>
      </c>
      <c r="R106" s="11"/>
      <c r="S106" s="12"/>
    </row>
    <row r="107" spans="1:19" hidden="1">
      <c r="A107" s="22">
        <v>93</v>
      </c>
      <c r="B107" s="23" t="s">
        <v>372</v>
      </c>
      <c r="C107" s="11"/>
      <c r="D107" s="12"/>
      <c r="E107" s="11"/>
      <c r="F107" s="22">
        <v>93</v>
      </c>
      <c r="G107" s="23" t="s">
        <v>372</v>
      </c>
      <c r="H107" s="11"/>
      <c r="I107" s="12"/>
      <c r="K107" s="22">
        <v>93</v>
      </c>
      <c r="L107" s="23" t="s">
        <v>372</v>
      </c>
      <c r="M107" s="11"/>
      <c r="N107" s="12"/>
      <c r="P107" s="22">
        <v>93</v>
      </c>
      <c r="Q107" s="23" t="s">
        <v>372</v>
      </c>
      <c r="R107" s="11"/>
      <c r="S107" s="12"/>
    </row>
    <row r="108" spans="1:19" hidden="1">
      <c r="A108" s="22">
        <v>94</v>
      </c>
      <c r="B108" s="23" t="s">
        <v>373</v>
      </c>
      <c r="C108" s="11"/>
      <c r="D108" s="12"/>
      <c r="E108" s="11"/>
      <c r="F108" s="22">
        <v>94</v>
      </c>
      <c r="G108" s="23" t="s">
        <v>373</v>
      </c>
      <c r="H108" s="11"/>
      <c r="I108" s="12"/>
      <c r="K108" s="22">
        <v>94</v>
      </c>
      <c r="L108" s="23" t="s">
        <v>373</v>
      </c>
      <c r="M108" s="11"/>
      <c r="N108" s="12"/>
      <c r="P108" s="22">
        <v>94</v>
      </c>
      <c r="Q108" s="23" t="s">
        <v>373</v>
      </c>
      <c r="R108" s="11"/>
      <c r="S108" s="12"/>
    </row>
    <row r="109" spans="1:19" hidden="1">
      <c r="A109" s="22">
        <v>95</v>
      </c>
      <c r="B109" s="23" t="s">
        <v>374</v>
      </c>
      <c r="C109" s="11"/>
      <c r="D109" s="12"/>
      <c r="E109" s="11"/>
      <c r="F109" s="22">
        <v>95</v>
      </c>
      <c r="G109" s="23" t="s">
        <v>374</v>
      </c>
      <c r="H109" s="11"/>
      <c r="I109" s="12"/>
      <c r="K109" s="22">
        <v>95</v>
      </c>
      <c r="L109" s="23" t="s">
        <v>374</v>
      </c>
      <c r="M109" s="11"/>
      <c r="N109" s="12"/>
      <c r="P109" s="22">
        <v>95</v>
      </c>
      <c r="Q109" s="23" t="s">
        <v>374</v>
      </c>
      <c r="R109" s="11"/>
      <c r="S109" s="12"/>
    </row>
    <row r="110" spans="1:19" hidden="1">
      <c r="A110" s="22">
        <v>96</v>
      </c>
      <c r="B110" s="23" t="s">
        <v>375</v>
      </c>
      <c r="C110" s="11"/>
      <c r="D110" s="12"/>
      <c r="E110" s="11"/>
      <c r="F110" s="22">
        <v>96</v>
      </c>
      <c r="G110" s="23" t="s">
        <v>375</v>
      </c>
      <c r="H110" s="11"/>
      <c r="I110" s="12"/>
      <c r="K110" s="22">
        <v>96</v>
      </c>
      <c r="L110" s="23" t="s">
        <v>375</v>
      </c>
      <c r="M110" s="11"/>
      <c r="N110" s="12"/>
      <c r="P110" s="22">
        <v>96</v>
      </c>
      <c r="Q110" s="23" t="s">
        <v>375</v>
      </c>
      <c r="R110" s="11"/>
      <c r="S110" s="12"/>
    </row>
    <row r="111" spans="1:19" hidden="1">
      <c r="A111" s="22">
        <v>97</v>
      </c>
      <c r="B111" s="23" t="s">
        <v>376</v>
      </c>
      <c r="C111" s="11"/>
      <c r="D111" s="12"/>
      <c r="E111" s="11"/>
      <c r="F111" s="22">
        <v>97</v>
      </c>
      <c r="G111" s="23" t="s">
        <v>376</v>
      </c>
      <c r="H111" s="11"/>
      <c r="I111" s="12"/>
      <c r="K111" s="22">
        <v>97</v>
      </c>
      <c r="L111" s="23" t="s">
        <v>376</v>
      </c>
      <c r="M111" s="11"/>
      <c r="N111" s="12"/>
      <c r="P111" s="22">
        <v>97</v>
      </c>
      <c r="Q111" s="23" t="s">
        <v>376</v>
      </c>
      <c r="R111" s="11"/>
      <c r="S111" s="12"/>
    </row>
    <row r="112" spans="1:19" hidden="1">
      <c r="A112" s="22">
        <v>98</v>
      </c>
      <c r="B112" s="23" t="s">
        <v>377</v>
      </c>
      <c r="C112" s="11"/>
      <c r="D112" s="12"/>
      <c r="E112" s="11"/>
      <c r="F112" s="22">
        <v>98</v>
      </c>
      <c r="G112" s="23" t="s">
        <v>377</v>
      </c>
      <c r="H112" s="11"/>
      <c r="I112" s="12"/>
      <c r="K112" s="22">
        <v>98</v>
      </c>
      <c r="L112" s="23" t="s">
        <v>377</v>
      </c>
      <c r="M112" s="11"/>
      <c r="N112" s="12"/>
      <c r="P112" s="22">
        <v>98</v>
      </c>
      <c r="Q112" s="23" t="s">
        <v>377</v>
      </c>
      <c r="R112" s="11"/>
      <c r="S112" s="12"/>
    </row>
    <row r="113" spans="1:19" hidden="1">
      <c r="A113" s="22">
        <v>99</v>
      </c>
      <c r="B113" s="23" t="s">
        <v>378</v>
      </c>
      <c r="C113" s="11"/>
      <c r="D113" s="12"/>
      <c r="E113" s="11"/>
      <c r="F113" s="22">
        <v>99</v>
      </c>
      <c r="G113" s="23" t="s">
        <v>378</v>
      </c>
      <c r="H113" s="11"/>
      <c r="I113" s="12"/>
      <c r="K113" s="22">
        <v>99</v>
      </c>
      <c r="L113" s="23" t="s">
        <v>378</v>
      </c>
      <c r="M113" s="11"/>
      <c r="N113" s="12"/>
      <c r="P113" s="22">
        <v>99</v>
      </c>
      <c r="Q113" s="23" t="s">
        <v>378</v>
      </c>
      <c r="R113" s="11"/>
      <c r="S113" s="12"/>
    </row>
    <row r="114" spans="1:19" ht="13.8" hidden="1" thickBot="1">
      <c r="A114" s="25">
        <v>100</v>
      </c>
      <c r="B114" s="26" t="s">
        <v>379</v>
      </c>
      <c r="C114" s="27"/>
      <c r="D114" s="28"/>
      <c r="E114" s="11"/>
      <c r="F114" s="25">
        <v>100</v>
      </c>
      <c r="G114" s="26" t="s">
        <v>379</v>
      </c>
      <c r="H114" s="27"/>
      <c r="I114" s="28"/>
      <c r="K114" s="25">
        <v>100</v>
      </c>
      <c r="L114" s="26" t="s">
        <v>379</v>
      </c>
      <c r="M114" s="27"/>
      <c r="N114" s="28"/>
      <c r="P114" s="25">
        <v>100</v>
      </c>
      <c r="Q114" s="26" t="s">
        <v>379</v>
      </c>
      <c r="R114" s="27"/>
      <c r="S114" s="28"/>
    </row>
    <row r="115" spans="1:19" hidden="1"/>
    <row r="116" spans="1:19" hidden="1"/>
    <row r="117" spans="1:19" hidden="1"/>
    <row r="118" spans="1:19" hidden="1"/>
    <row r="119" spans="1:19" hidden="1"/>
    <row r="120" spans="1:19">
      <c r="A120" s="29" t="s">
        <v>172</v>
      </c>
    </row>
    <row r="121" spans="1:19" ht="13.8" thickBot="1"/>
    <row r="122" spans="1:19" ht="13.8" thickBot="1">
      <c r="A122" s="2">
        <f>'Bid Form 1st Env.'!C17</f>
        <v>0</v>
      </c>
      <c r="B122" s="3"/>
      <c r="C122" s="3"/>
      <c r="D122" s="4"/>
    </row>
    <row r="123" spans="1:19" ht="13.8" thickBot="1">
      <c r="A123" s="5"/>
      <c r="D123" s="6"/>
    </row>
    <row r="124" spans="1:19" ht="15.6" thickBot="1">
      <c r="A124" s="1380">
        <f>'Bid Form 1st Env.'!AP47</f>
        <v>0</v>
      </c>
      <c r="B124" s="1381"/>
      <c r="C124" s="8"/>
      <c r="D124" s="9"/>
    </row>
    <row r="125" spans="1:19">
      <c r="A125" s="1382"/>
      <c r="B125" s="1383"/>
      <c r="C125" s="8"/>
      <c r="D125" s="9"/>
    </row>
    <row r="126" spans="1:19">
      <c r="A126" s="10"/>
      <c r="B126" s="11"/>
      <c r="C126" s="11"/>
      <c r="D126" s="12"/>
    </row>
    <row r="127" spans="1:19" ht="69" customHeight="1">
      <c r="A127" s="527" t="str">
        <f>IF(OR((A124&gt;9999999999),(A124&lt;0)),"Invalid Entry - More than 1000 crore OR -ve value",IF(A124=0, "",+CONCATENATE(A122," ", U123,B134,D134,B133,D133,B132,D132,B131,D131,B130,D130,B129," Only")))</f>
        <v/>
      </c>
      <c r="B127" s="528"/>
      <c r="C127" s="528"/>
      <c r="D127" s="529"/>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70</v>
      </c>
      <c r="C136" s="11"/>
      <c r="D136" s="12"/>
    </row>
    <row r="137" spans="1:4">
      <c r="A137" s="22">
        <v>2</v>
      </c>
      <c r="B137" s="23" t="s">
        <v>71</v>
      </c>
      <c r="C137" s="11"/>
      <c r="D137" s="12"/>
    </row>
    <row r="138" spans="1:4">
      <c r="A138" s="22">
        <v>3</v>
      </c>
      <c r="B138" s="23" t="s">
        <v>72</v>
      </c>
      <c r="C138" s="11"/>
      <c r="D138" s="12"/>
    </row>
    <row r="139" spans="1:4">
      <c r="A139" s="22">
        <v>4</v>
      </c>
      <c r="B139" s="23" t="s">
        <v>524</v>
      </c>
      <c r="C139" s="11"/>
      <c r="D139" s="12"/>
    </row>
    <row r="140" spans="1:4">
      <c r="A140" s="22">
        <v>5</v>
      </c>
      <c r="B140" s="23" t="s">
        <v>525</v>
      </c>
      <c r="C140" s="11"/>
      <c r="D140" s="12"/>
    </row>
    <row r="141" spans="1:4">
      <c r="A141" s="22">
        <v>6</v>
      </c>
      <c r="B141" s="23" t="s">
        <v>526</v>
      </c>
      <c r="C141" s="11"/>
      <c r="D141" s="12"/>
    </row>
    <row r="142" spans="1:4">
      <c r="A142" s="22">
        <v>7</v>
      </c>
      <c r="B142" s="23" t="s">
        <v>527</v>
      </c>
      <c r="C142" s="11"/>
      <c r="D142" s="12"/>
    </row>
    <row r="143" spans="1:4">
      <c r="A143" s="22">
        <v>8</v>
      </c>
      <c r="B143" s="23" t="s">
        <v>528</v>
      </c>
      <c r="C143" s="11"/>
      <c r="D143" s="12"/>
    </row>
    <row r="144" spans="1:4">
      <c r="A144" s="22">
        <v>9</v>
      </c>
      <c r="B144" s="23" t="s">
        <v>529</v>
      </c>
      <c r="C144" s="11"/>
      <c r="D144" s="12"/>
    </row>
    <row r="145" spans="1:4">
      <c r="A145" s="22">
        <v>10</v>
      </c>
      <c r="B145" s="23" t="s">
        <v>530</v>
      </c>
      <c r="C145" s="11"/>
      <c r="D145" s="12"/>
    </row>
    <row r="146" spans="1:4">
      <c r="A146" s="22">
        <v>11</v>
      </c>
      <c r="B146" s="23" t="s">
        <v>531</v>
      </c>
      <c r="C146" s="11"/>
      <c r="D146" s="12"/>
    </row>
    <row r="147" spans="1:4">
      <c r="A147" s="22">
        <v>12</v>
      </c>
      <c r="B147" s="23" t="s">
        <v>532</v>
      </c>
      <c r="C147" s="11"/>
      <c r="D147" s="12"/>
    </row>
    <row r="148" spans="1:4">
      <c r="A148" s="22">
        <v>13</v>
      </c>
      <c r="B148" s="23" t="s">
        <v>533</v>
      </c>
      <c r="C148" s="11"/>
      <c r="D148" s="12"/>
    </row>
    <row r="149" spans="1:4">
      <c r="A149" s="22">
        <v>14</v>
      </c>
      <c r="B149" s="23" t="s">
        <v>534</v>
      </c>
      <c r="C149" s="11"/>
      <c r="D149" s="12"/>
    </row>
    <row r="150" spans="1:4">
      <c r="A150" s="22">
        <v>15</v>
      </c>
      <c r="B150" s="23" t="s">
        <v>535</v>
      </c>
      <c r="C150" s="11"/>
      <c r="D150" s="12"/>
    </row>
    <row r="151" spans="1:4">
      <c r="A151" s="22">
        <v>16</v>
      </c>
      <c r="B151" s="23" t="s">
        <v>536</v>
      </c>
      <c r="C151" s="11"/>
      <c r="D151" s="12"/>
    </row>
    <row r="152" spans="1:4">
      <c r="A152" s="22">
        <v>17</v>
      </c>
      <c r="B152" s="23" t="s">
        <v>537</v>
      </c>
      <c r="C152" s="11"/>
      <c r="D152" s="12"/>
    </row>
    <row r="153" spans="1:4">
      <c r="A153" s="22">
        <v>18</v>
      </c>
      <c r="B153" s="23" t="s">
        <v>538</v>
      </c>
      <c r="C153" s="11"/>
      <c r="D153" s="12"/>
    </row>
    <row r="154" spans="1:4">
      <c r="A154" s="22">
        <v>19</v>
      </c>
      <c r="B154" s="23" t="s">
        <v>539</v>
      </c>
      <c r="C154" s="11"/>
      <c r="D154" s="12"/>
    </row>
    <row r="155" spans="1:4">
      <c r="A155" s="22">
        <v>20</v>
      </c>
      <c r="B155" s="23" t="s">
        <v>540</v>
      </c>
      <c r="C155" s="11"/>
      <c r="D155" s="12"/>
    </row>
    <row r="156" spans="1:4">
      <c r="A156" s="22">
        <v>21</v>
      </c>
      <c r="B156" s="23" t="s">
        <v>541</v>
      </c>
      <c r="C156" s="11"/>
      <c r="D156" s="12"/>
    </row>
    <row r="157" spans="1:4">
      <c r="A157" s="22">
        <v>22</v>
      </c>
      <c r="B157" s="23" t="s">
        <v>542</v>
      </c>
      <c r="C157" s="11"/>
      <c r="D157" s="12"/>
    </row>
    <row r="158" spans="1:4">
      <c r="A158" s="22">
        <v>23</v>
      </c>
      <c r="B158" s="23" t="s">
        <v>543</v>
      </c>
      <c r="C158" s="11"/>
      <c r="D158" s="12"/>
    </row>
    <row r="159" spans="1:4">
      <c r="A159" s="22">
        <v>24</v>
      </c>
      <c r="B159" s="23" t="s">
        <v>544</v>
      </c>
      <c r="C159" s="11"/>
      <c r="D159" s="12"/>
    </row>
    <row r="160" spans="1:4">
      <c r="A160" s="22">
        <v>25</v>
      </c>
      <c r="B160" s="23" t="s">
        <v>545</v>
      </c>
      <c r="C160" s="11"/>
      <c r="D160" s="12"/>
    </row>
    <row r="161" spans="1:4">
      <c r="A161" s="22">
        <v>26</v>
      </c>
      <c r="B161" s="23" t="s">
        <v>546</v>
      </c>
      <c r="C161" s="11"/>
      <c r="D161" s="12"/>
    </row>
    <row r="162" spans="1:4">
      <c r="A162" s="22">
        <v>27</v>
      </c>
      <c r="B162" s="23" t="s">
        <v>547</v>
      </c>
      <c r="C162" s="11"/>
      <c r="D162" s="12"/>
    </row>
    <row r="163" spans="1:4">
      <c r="A163" s="22">
        <v>28</v>
      </c>
      <c r="B163" s="23" t="s">
        <v>548</v>
      </c>
      <c r="C163" s="11"/>
      <c r="D163" s="12"/>
    </row>
    <row r="164" spans="1:4">
      <c r="A164" s="22">
        <v>29</v>
      </c>
      <c r="B164" s="23" t="s">
        <v>549</v>
      </c>
      <c r="C164" s="11"/>
      <c r="D164" s="12"/>
    </row>
    <row r="165" spans="1:4">
      <c r="A165" s="22">
        <v>30</v>
      </c>
      <c r="B165" s="23" t="s">
        <v>550</v>
      </c>
      <c r="C165" s="11"/>
      <c r="D165" s="12"/>
    </row>
    <row r="166" spans="1:4">
      <c r="A166" s="22">
        <v>31</v>
      </c>
      <c r="B166" s="23" t="s">
        <v>551</v>
      </c>
      <c r="C166" s="11"/>
      <c r="D166" s="12"/>
    </row>
    <row r="167" spans="1:4">
      <c r="A167" s="22">
        <v>32</v>
      </c>
      <c r="B167" s="23" t="s">
        <v>552</v>
      </c>
      <c r="C167" s="11"/>
      <c r="D167" s="12"/>
    </row>
    <row r="168" spans="1:4">
      <c r="A168" s="22">
        <v>33</v>
      </c>
      <c r="B168" s="23" t="s">
        <v>553</v>
      </c>
      <c r="C168" s="11"/>
      <c r="D168" s="12"/>
    </row>
    <row r="169" spans="1:4">
      <c r="A169" s="22">
        <v>34</v>
      </c>
      <c r="B169" s="23" t="s">
        <v>554</v>
      </c>
      <c r="C169" s="11"/>
      <c r="D169" s="12"/>
    </row>
    <row r="170" spans="1:4">
      <c r="A170" s="22">
        <v>35</v>
      </c>
      <c r="B170" s="23" t="s">
        <v>171</v>
      </c>
      <c r="C170" s="11"/>
      <c r="D170" s="12"/>
    </row>
    <row r="171" spans="1:4">
      <c r="A171" s="22">
        <v>36</v>
      </c>
      <c r="B171" s="23" t="s">
        <v>555</v>
      </c>
      <c r="C171" s="11"/>
      <c r="D171" s="12"/>
    </row>
    <row r="172" spans="1:4">
      <c r="A172" s="22">
        <v>37</v>
      </c>
      <c r="B172" s="23" t="s">
        <v>316</v>
      </c>
      <c r="C172" s="11"/>
      <c r="D172" s="12"/>
    </row>
    <row r="173" spans="1:4">
      <c r="A173" s="22">
        <v>38</v>
      </c>
      <c r="B173" s="23" t="s">
        <v>317</v>
      </c>
      <c r="C173" s="11"/>
      <c r="D173" s="12"/>
    </row>
    <row r="174" spans="1:4">
      <c r="A174" s="22">
        <v>39</v>
      </c>
      <c r="B174" s="23" t="s">
        <v>318</v>
      </c>
      <c r="C174" s="11"/>
      <c r="D174" s="12"/>
    </row>
    <row r="175" spans="1:4">
      <c r="A175" s="22">
        <v>40</v>
      </c>
      <c r="B175" s="23" t="s">
        <v>319</v>
      </c>
      <c r="C175" s="11"/>
      <c r="D175" s="12"/>
    </row>
    <row r="176" spans="1:4">
      <c r="A176" s="22">
        <v>41</v>
      </c>
      <c r="B176" s="23" t="s">
        <v>320</v>
      </c>
      <c r="C176" s="11"/>
      <c r="D176" s="12"/>
    </row>
    <row r="177" spans="1:4">
      <c r="A177" s="22">
        <v>42</v>
      </c>
      <c r="B177" s="23" t="s">
        <v>321</v>
      </c>
      <c r="C177" s="11"/>
      <c r="D177" s="12"/>
    </row>
    <row r="178" spans="1:4">
      <c r="A178" s="22">
        <v>43</v>
      </c>
      <c r="B178" s="23" t="s">
        <v>322</v>
      </c>
      <c r="C178" s="11"/>
      <c r="D178" s="12"/>
    </row>
    <row r="179" spans="1:4">
      <c r="A179" s="22">
        <v>44</v>
      </c>
      <c r="B179" s="23" t="s">
        <v>323</v>
      </c>
      <c r="C179" s="11"/>
      <c r="D179" s="12"/>
    </row>
    <row r="180" spans="1:4">
      <c r="A180" s="22">
        <v>45</v>
      </c>
      <c r="B180" s="23" t="s">
        <v>324</v>
      </c>
      <c r="C180" s="11"/>
      <c r="D180" s="12"/>
    </row>
    <row r="181" spans="1:4">
      <c r="A181" s="22">
        <v>46</v>
      </c>
      <c r="B181" s="23" t="s">
        <v>325</v>
      </c>
      <c r="C181" s="11"/>
      <c r="D181" s="12"/>
    </row>
    <row r="182" spans="1:4">
      <c r="A182" s="22">
        <v>47</v>
      </c>
      <c r="B182" s="23" t="s">
        <v>326</v>
      </c>
      <c r="C182" s="11"/>
      <c r="D182" s="12"/>
    </row>
    <row r="183" spans="1:4">
      <c r="A183" s="22">
        <v>48</v>
      </c>
      <c r="B183" s="23" t="s">
        <v>327</v>
      </c>
      <c r="C183" s="11"/>
      <c r="D183" s="12"/>
    </row>
    <row r="184" spans="1:4">
      <c r="A184" s="22">
        <v>49</v>
      </c>
      <c r="B184" s="23" t="s">
        <v>328</v>
      </c>
      <c r="C184" s="11"/>
      <c r="D184" s="12"/>
    </row>
    <row r="185" spans="1:4">
      <c r="A185" s="22">
        <v>50</v>
      </c>
      <c r="B185" s="23" t="s">
        <v>329</v>
      </c>
      <c r="C185" s="11"/>
      <c r="D185" s="12"/>
    </row>
    <row r="186" spans="1:4">
      <c r="A186" s="22">
        <v>51</v>
      </c>
      <c r="B186" s="23" t="s">
        <v>330</v>
      </c>
      <c r="C186" s="11"/>
      <c r="D186" s="12"/>
    </row>
    <row r="187" spans="1:4">
      <c r="A187" s="22">
        <v>52</v>
      </c>
      <c r="B187" s="23" t="s">
        <v>331</v>
      </c>
      <c r="C187" s="11"/>
      <c r="D187" s="12"/>
    </row>
    <row r="188" spans="1:4">
      <c r="A188" s="22">
        <v>53</v>
      </c>
      <c r="B188" s="23" t="s">
        <v>332</v>
      </c>
      <c r="C188" s="11"/>
      <c r="D188" s="12"/>
    </row>
    <row r="189" spans="1:4">
      <c r="A189" s="22">
        <v>54</v>
      </c>
      <c r="B189" s="23" t="s">
        <v>333</v>
      </c>
      <c r="C189" s="11"/>
      <c r="D189" s="12"/>
    </row>
    <row r="190" spans="1:4">
      <c r="A190" s="22">
        <v>55</v>
      </c>
      <c r="B190" s="23" t="s">
        <v>334</v>
      </c>
      <c r="C190" s="11"/>
      <c r="D190" s="12"/>
    </row>
    <row r="191" spans="1:4">
      <c r="A191" s="22">
        <v>56</v>
      </c>
      <c r="B191" s="23" t="s">
        <v>335</v>
      </c>
      <c r="C191" s="11"/>
      <c r="D191" s="12"/>
    </row>
    <row r="192" spans="1:4">
      <c r="A192" s="22">
        <v>57</v>
      </c>
      <c r="B192" s="23" t="s">
        <v>336</v>
      </c>
      <c r="C192" s="11"/>
      <c r="D192" s="12"/>
    </row>
    <row r="193" spans="1:4">
      <c r="A193" s="22">
        <v>58</v>
      </c>
      <c r="B193" s="23" t="s">
        <v>337</v>
      </c>
      <c r="C193" s="11"/>
      <c r="D193" s="12"/>
    </row>
    <row r="194" spans="1:4">
      <c r="A194" s="22">
        <v>59</v>
      </c>
      <c r="B194" s="23" t="s">
        <v>338</v>
      </c>
      <c r="C194" s="11"/>
      <c r="D194" s="12"/>
    </row>
    <row r="195" spans="1:4">
      <c r="A195" s="22">
        <v>60</v>
      </c>
      <c r="B195" s="23" t="s">
        <v>339</v>
      </c>
      <c r="C195" s="11"/>
      <c r="D195" s="12"/>
    </row>
    <row r="196" spans="1:4">
      <c r="A196" s="22">
        <v>61</v>
      </c>
      <c r="B196" s="23" t="s">
        <v>340</v>
      </c>
      <c r="C196" s="11"/>
      <c r="D196" s="12"/>
    </row>
    <row r="197" spans="1:4">
      <c r="A197" s="22">
        <v>62</v>
      </c>
      <c r="B197" s="23" t="s">
        <v>341</v>
      </c>
      <c r="C197" s="11"/>
      <c r="D197" s="12"/>
    </row>
    <row r="198" spans="1:4">
      <c r="A198" s="22">
        <v>63</v>
      </c>
      <c r="B198" s="23" t="s">
        <v>342</v>
      </c>
      <c r="C198" s="11"/>
      <c r="D198" s="12"/>
    </row>
    <row r="199" spans="1:4">
      <c r="A199" s="22">
        <v>64</v>
      </c>
      <c r="B199" s="23" t="s">
        <v>343</v>
      </c>
      <c r="C199" s="11"/>
      <c r="D199" s="12"/>
    </row>
    <row r="200" spans="1:4">
      <c r="A200" s="22">
        <v>65</v>
      </c>
      <c r="B200" s="23" t="s">
        <v>344</v>
      </c>
      <c r="C200" s="11"/>
      <c r="D200" s="12"/>
    </row>
    <row r="201" spans="1:4">
      <c r="A201" s="22">
        <v>66</v>
      </c>
      <c r="B201" s="23" t="s">
        <v>345</v>
      </c>
      <c r="C201" s="11"/>
      <c r="D201" s="12"/>
    </row>
    <row r="202" spans="1:4">
      <c r="A202" s="22">
        <v>67</v>
      </c>
      <c r="B202" s="23" t="s">
        <v>346</v>
      </c>
      <c r="C202" s="11"/>
      <c r="D202" s="12"/>
    </row>
    <row r="203" spans="1:4">
      <c r="A203" s="22">
        <v>68</v>
      </c>
      <c r="B203" s="23" t="s">
        <v>347</v>
      </c>
      <c r="C203" s="11"/>
      <c r="D203" s="12"/>
    </row>
    <row r="204" spans="1:4">
      <c r="A204" s="22">
        <v>69</v>
      </c>
      <c r="B204" s="23" t="s">
        <v>348</v>
      </c>
      <c r="C204" s="11"/>
      <c r="D204" s="12"/>
    </row>
    <row r="205" spans="1:4">
      <c r="A205" s="22">
        <v>70</v>
      </c>
      <c r="B205" s="23" t="s">
        <v>349</v>
      </c>
      <c r="C205" s="11"/>
      <c r="D205" s="12"/>
    </row>
    <row r="206" spans="1:4">
      <c r="A206" s="22">
        <v>71</v>
      </c>
      <c r="B206" s="23" t="s">
        <v>350</v>
      </c>
      <c r="C206" s="11"/>
      <c r="D206" s="12"/>
    </row>
    <row r="207" spans="1:4">
      <c r="A207" s="22">
        <v>72</v>
      </c>
      <c r="B207" s="23" t="s">
        <v>351</v>
      </c>
      <c r="C207" s="11"/>
      <c r="D207" s="12"/>
    </row>
    <row r="208" spans="1:4">
      <c r="A208" s="22">
        <v>73</v>
      </c>
      <c r="B208" s="23" t="s">
        <v>352</v>
      </c>
      <c r="C208" s="11"/>
      <c r="D208" s="12"/>
    </row>
    <row r="209" spans="1:4">
      <c r="A209" s="22">
        <v>74</v>
      </c>
      <c r="B209" s="23" t="s">
        <v>353</v>
      </c>
      <c r="C209" s="11"/>
      <c r="D209" s="12"/>
    </row>
    <row r="210" spans="1:4">
      <c r="A210" s="22">
        <v>75</v>
      </c>
      <c r="B210" s="23" t="s">
        <v>354</v>
      </c>
      <c r="C210" s="11"/>
      <c r="D210" s="12"/>
    </row>
    <row r="211" spans="1:4">
      <c r="A211" s="22">
        <v>76</v>
      </c>
      <c r="B211" s="23" t="s">
        <v>355</v>
      </c>
      <c r="C211" s="11"/>
      <c r="D211" s="12"/>
    </row>
    <row r="212" spans="1:4">
      <c r="A212" s="22">
        <v>77</v>
      </c>
      <c r="B212" s="23" t="s">
        <v>356</v>
      </c>
      <c r="C212" s="11"/>
      <c r="D212" s="12"/>
    </row>
    <row r="213" spans="1:4">
      <c r="A213" s="22">
        <v>78</v>
      </c>
      <c r="B213" s="23" t="s">
        <v>357</v>
      </c>
      <c r="C213" s="11"/>
      <c r="D213" s="12"/>
    </row>
    <row r="214" spans="1:4">
      <c r="A214" s="22">
        <v>79</v>
      </c>
      <c r="B214" s="23" t="s">
        <v>358</v>
      </c>
      <c r="C214" s="11"/>
      <c r="D214" s="12"/>
    </row>
    <row r="215" spans="1:4">
      <c r="A215" s="22">
        <v>80</v>
      </c>
      <c r="B215" s="23" t="s">
        <v>359</v>
      </c>
      <c r="C215" s="11"/>
      <c r="D215" s="12"/>
    </row>
    <row r="216" spans="1:4">
      <c r="A216" s="22">
        <v>81</v>
      </c>
      <c r="B216" s="23" t="s">
        <v>360</v>
      </c>
      <c r="C216" s="11"/>
      <c r="D216" s="12"/>
    </row>
    <row r="217" spans="1:4">
      <c r="A217" s="22">
        <v>82</v>
      </c>
      <c r="B217" s="23" t="s">
        <v>361</v>
      </c>
      <c r="C217" s="11"/>
      <c r="D217" s="12"/>
    </row>
    <row r="218" spans="1:4">
      <c r="A218" s="22">
        <v>83</v>
      </c>
      <c r="B218" s="23" t="s">
        <v>362</v>
      </c>
      <c r="C218" s="11"/>
      <c r="D218" s="12"/>
    </row>
    <row r="219" spans="1:4">
      <c r="A219" s="22">
        <v>84</v>
      </c>
      <c r="B219" s="23" t="s">
        <v>363</v>
      </c>
      <c r="C219" s="11"/>
      <c r="D219" s="12"/>
    </row>
    <row r="220" spans="1:4">
      <c r="A220" s="22">
        <v>85</v>
      </c>
      <c r="B220" s="23" t="s">
        <v>364</v>
      </c>
      <c r="C220" s="11"/>
      <c r="D220" s="12"/>
    </row>
    <row r="221" spans="1:4">
      <c r="A221" s="22">
        <v>86</v>
      </c>
      <c r="B221" s="23" t="s">
        <v>365</v>
      </c>
      <c r="C221" s="11"/>
      <c r="D221" s="12"/>
    </row>
    <row r="222" spans="1:4">
      <c r="A222" s="22">
        <v>87</v>
      </c>
      <c r="B222" s="23" t="s">
        <v>366</v>
      </c>
      <c r="C222" s="11"/>
      <c r="D222" s="12"/>
    </row>
    <row r="223" spans="1:4">
      <c r="A223" s="22">
        <v>88</v>
      </c>
      <c r="B223" s="23" t="s">
        <v>367</v>
      </c>
      <c r="C223" s="11"/>
      <c r="D223" s="12"/>
    </row>
    <row r="224" spans="1:4">
      <c r="A224" s="22">
        <v>89</v>
      </c>
      <c r="B224" s="23" t="s">
        <v>368</v>
      </c>
      <c r="C224" s="11"/>
      <c r="D224" s="12"/>
    </row>
    <row r="225" spans="1:4">
      <c r="A225" s="22">
        <v>90</v>
      </c>
      <c r="B225" s="23" t="s">
        <v>369</v>
      </c>
      <c r="C225" s="11"/>
      <c r="D225" s="12"/>
    </row>
    <row r="226" spans="1:4">
      <c r="A226" s="22">
        <v>91</v>
      </c>
      <c r="B226" s="23" t="s">
        <v>370</v>
      </c>
      <c r="C226" s="11"/>
      <c r="D226" s="12"/>
    </row>
    <row r="227" spans="1:4">
      <c r="A227" s="22">
        <v>92</v>
      </c>
      <c r="B227" s="23" t="s">
        <v>371</v>
      </c>
      <c r="C227" s="11"/>
      <c r="D227" s="12"/>
    </row>
    <row r="228" spans="1:4">
      <c r="A228" s="22">
        <v>93</v>
      </c>
      <c r="B228" s="23" t="s">
        <v>372</v>
      </c>
      <c r="C228" s="11"/>
      <c r="D228" s="12"/>
    </row>
    <row r="229" spans="1:4">
      <c r="A229" s="22">
        <v>94</v>
      </c>
      <c r="B229" s="23" t="s">
        <v>373</v>
      </c>
      <c r="C229" s="11"/>
      <c r="D229" s="12"/>
    </row>
    <row r="230" spans="1:4">
      <c r="A230" s="22">
        <v>95</v>
      </c>
      <c r="B230" s="23" t="s">
        <v>374</v>
      </c>
      <c r="C230" s="11"/>
      <c r="D230" s="12"/>
    </row>
    <row r="231" spans="1:4">
      <c r="A231" s="22">
        <v>96</v>
      </c>
      <c r="B231" s="23" t="s">
        <v>375</v>
      </c>
      <c r="C231" s="11"/>
      <c r="D231" s="12"/>
    </row>
    <row r="232" spans="1:4">
      <c r="A232" s="22">
        <v>97</v>
      </c>
      <c r="B232" s="23" t="s">
        <v>376</v>
      </c>
      <c r="C232" s="11"/>
      <c r="D232" s="12"/>
    </row>
    <row r="233" spans="1:4">
      <c r="A233" s="22">
        <v>98</v>
      </c>
      <c r="B233" s="23" t="s">
        <v>377</v>
      </c>
      <c r="C233" s="11"/>
      <c r="D233" s="12"/>
    </row>
    <row r="234" spans="1:4">
      <c r="A234" s="22">
        <v>99</v>
      </c>
      <c r="B234" s="23" t="s">
        <v>378</v>
      </c>
      <c r="C234" s="11"/>
      <c r="D234" s="12"/>
    </row>
    <row r="235" spans="1:4" ht="13.8" thickBot="1">
      <c r="A235" s="25">
        <v>100</v>
      </c>
      <c r="B235" s="26" t="s">
        <v>379</v>
      </c>
      <c r="C235" s="27"/>
      <c r="D235" s="28"/>
    </row>
  </sheetData>
  <customSheetViews>
    <customSheetView guid="{70FB5D55-1DD3-4C31-AE80-FEFCEF8A40E9}" hiddenRows="1" hiddenColumns="1" state="hidden" topLeftCell="A222">
      <selection activeCell="B136" sqref="B136"/>
      <pageMargins left="0.7" right="0.7" top="0.75" bottom="0.75" header="0.3" footer="0.3"/>
    </customSheetView>
    <customSheetView guid="{6C1F68FF-383D-48BB-B0E5-5F71EA481BD7}" hiddenRows="1" hiddenColumns="1" state="hidden" topLeftCell="A222">
      <selection activeCell="B136" sqref="B136"/>
      <pageMargins left="0.7" right="0.7" top="0.75" bottom="0.75" header="0.3" footer="0.3"/>
    </customSheetView>
    <customSheetView guid="{24767711-6F0F-4960-B6A0-5D16317C52CA}" hiddenRows="1" hiddenColumns="1" state="hidden" topLeftCell="A120">
      <selection activeCell="B136" sqref="B136"/>
      <pageMargins left="0.7" right="0.7" top="0.75" bottom="0.75" header="0.3" footer="0.3"/>
    </customSheetView>
    <customSheetView guid="{265106DA-0305-46BE-8A98-0935A189448A}"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26C9F440-2701-423F-9FDB-7DFF079DC7F8}" hiddenRows="1" hiddenColumns="1" state="hidden" topLeftCell="A120">
      <selection activeCell="B136" sqref="B136"/>
      <pageMargins left="0.7" right="0.7" top="0.75" bottom="0.75" header="0.3" footer="0.3"/>
    </customSheetView>
    <customSheetView guid="{B07A37BF-D9F4-4586-9D27-CDE2FA2D1222}" hiddenRows="1" hiddenColumns="1" state="hidden" topLeftCell="A120">
      <selection activeCell="B136" sqref="B136"/>
      <pageMargins left="0.7" right="0.7" top="0.75" bottom="0.75" header="0.3" footer="0.3"/>
    </customSheetView>
    <customSheetView guid="{9E668EC9-7875-454E-BDE6-15A2D20AC8D2}" hiddenRows="1" hiddenColumns="1" state="hidden" topLeftCell="A120">
      <selection activeCell="B136" sqref="B136"/>
      <pageMargins left="0.7" right="0.7" top="0.75" bottom="0.75" header="0.3" footer="0.3"/>
    </customSheetView>
    <customSheetView guid="{72E27F64-009C-4321-B742-209DBE340E6D}" hiddenRows="1" hiddenColumns="1" state="hidden" topLeftCell="A222">
      <selection activeCell="B136" sqref="B136"/>
      <pageMargins left="0.7" right="0.7" top="0.75" bottom="0.75" header="0.3" footer="0.3"/>
    </customSheetView>
    <customSheetView guid="{0FC51CD5-DCF7-4595-9A9F-DDC9120F829F}" hiddenRows="1" hiddenColumns="1" state="hidden" topLeftCell="A222">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topLeftCell="A6" zoomScale="90" zoomScaleSheetLayoutView="90" workbookViewId="0">
      <selection activeCell="G15" sqref="G15"/>
    </sheetView>
  </sheetViews>
  <sheetFormatPr defaultColWidth="9.109375" defaultRowHeight="15.6"/>
  <cols>
    <col min="1" max="1" width="14" style="81" customWidth="1"/>
    <col min="2" max="2" width="16.44140625" style="81" customWidth="1"/>
    <col min="3" max="3" width="11.44140625" style="81" customWidth="1"/>
    <col min="4" max="4" width="28.6640625" style="81" customWidth="1"/>
    <col min="5" max="5" width="44.44140625" style="81" customWidth="1"/>
    <col min="6" max="6" width="12.88671875" style="81" customWidth="1"/>
    <col min="7" max="25" width="9.6640625" style="81" customWidth="1"/>
    <col min="26" max="26" width="18" style="80" customWidth="1"/>
    <col min="27" max="28" width="9.109375" style="81"/>
    <col min="29" max="16384" width="9.109375" style="84"/>
  </cols>
  <sheetData>
    <row r="1" spans="1:46" ht="24" customHeight="1">
      <c r="A1" s="76" t="str">
        <f>Cover!B3</f>
        <v>SPEC. NO.: CC/NT/W-GIS/DOM/A04/24/01196</v>
      </c>
      <c r="B1" s="77"/>
      <c r="C1" s="77"/>
      <c r="D1" s="77"/>
      <c r="E1" s="78" t="s">
        <v>175</v>
      </c>
      <c r="F1" s="82"/>
      <c r="G1" s="82"/>
      <c r="H1" s="82"/>
      <c r="I1" s="82"/>
      <c r="J1" s="82"/>
      <c r="K1" s="82"/>
      <c r="L1" s="82"/>
      <c r="M1" s="82"/>
      <c r="N1" s="82"/>
      <c r="O1" s="82"/>
      <c r="P1" s="82"/>
      <c r="Q1" s="82"/>
      <c r="R1" s="82"/>
      <c r="S1" s="82"/>
      <c r="T1" s="82"/>
      <c r="U1" s="82"/>
      <c r="V1" s="82"/>
      <c r="W1" s="82"/>
      <c r="X1" s="82"/>
      <c r="Y1" s="82"/>
      <c r="Z1" s="83" t="e">
        <f>#REF!</f>
        <v>#REF!</v>
      </c>
      <c r="AT1" s="85" t="e">
        <f>#REF!</f>
        <v>#REF!</v>
      </c>
    </row>
    <row r="2" spans="1:46">
      <c r="Z2" s="83" t="e">
        <f>#REF!</f>
        <v>#REF!</v>
      </c>
    </row>
    <row r="3" spans="1:46" ht="92.4" customHeight="1">
      <c r="A3" s="765"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765"/>
      <c r="C3" s="765"/>
      <c r="D3" s="765"/>
      <c r="E3" s="765"/>
      <c r="F3" s="86"/>
      <c r="G3" s="86"/>
      <c r="H3" s="86"/>
      <c r="I3" s="86"/>
      <c r="J3" s="86"/>
      <c r="K3" s="86"/>
      <c r="L3" s="86"/>
      <c r="M3" s="86"/>
      <c r="N3" s="86"/>
      <c r="O3" s="86"/>
      <c r="P3" s="86"/>
      <c r="Q3" s="86"/>
      <c r="R3" s="86"/>
      <c r="S3" s="86"/>
      <c r="T3" s="86"/>
      <c r="U3" s="86"/>
      <c r="V3" s="86"/>
      <c r="W3" s="86"/>
      <c r="X3" s="86"/>
      <c r="Y3" s="86"/>
      <c r="AA3" s="79"/>
      <c r="AB3" s="79"/>
    </row>
    <row r="4" spans="1:46" ht="20.100000000000001" customHeight="1">
      <c r="A4" s="87"/>
      <c r="AB4" s="88"/>
      <c r="AC4" s="89"/>
    </row>
    <row r="5" spans="1:46" ht="31.5" customHeight="1">
      <c r="A5" s="766" t="s">
        <v>242</v>
      </c>
      <c r="B5" s="766"/>
      <c r="C5" s="766"/>
      <c r="D5" s="766"/>
      <c r="E5" s="766"/>
      <c r="F5" s="87"/>
      <c r="G5" s="87"/>
      <c r="H5" s="87"/>
      <c r="I5" s="87"/>
      <c r="J5" s="87"/>
      <c r="K5" s="87"/>
      <c r="L5" s="87"/>
      <c r="M5" s="87"/>
      <c r="N5" s="87"/>
      <c r="O5" s="87"/>
      <c r="P5" s="87"/>
      <c r="Q5" s="87"/>
      <c r="R5" s="87"/>
      <c r="S5" s="87"/>
      <c r="T5" s="87"/>
      <c r="U5" s="87"/>
      <c r="V5" s="87"/>
      <c r="W5" s="87"/>
      <c r="X5" s="87"/>
      <c r="Y5" s="87"/>
      <c r="AB5" s="88"/>
      <c r="AC5" s="89"/>
    </row>
    <row r="6" spans="1:46" ht="20.100000000000001" customHeight="1">
      <c r="A6" s="90"/>
      <c r="AB6" s="88"/>
      <c r="AC6" s="89"/>
    </row>
    <row r="7" spans="1:46" ht="20.100000000000001" customHeight="1">
      <c r="A7" s="767" t="str">
        <f>IF(G8=2, "Bidder’s Name and Address (Lead Partner of) :", "Bidder’s Name and Address :")</f>
        <v>Bidder’s Name and Address :</v>
      </c>
      <c r="B7" s="767"/>
      <c r="C7" s="767"/>
      <c r="D7" s="767"/>
      <c r="E7" s="92" t="s">
        <v>434</v>
      </c>
      <c r="F7" s="93"/>
      <c r="G7" s="93"/>
      <c r="H7" s="93"/>
      <c r="I7" s="92"/>
      <c r="J7" s="92"/>
      <c r="K7" s="92"/>
      <c r="L7" s="92"/>
      <c r="M7" s="92"/>
      <c r="N7" s="92"/>
      <c r="O7" s="92"/>
      <c r="P7" s="92"/>
      <c r="Q7" s="92"/>
      <c r="R7" s="92"/>
      <c r="S7" s="92"/>
      <c r="T7" s="92"/>
      <c r="U7" s="92"/>
      <c r="V7" s="92"/>
      <c r="W7" s="92"/>
      <c r="X7" s="92"/>
      <c r="Y7" s="92"/>
      <c r="AB7" s="88"/>
      <c r="AC7" s="89"/>
    </row>
    <row r="8" spans="1:46" ht="20.25" customHeight="1">
      <c r="A8" s="764">
        <f>IF(G8&lt;2,'Name of Bidder'!C13, IF(AND(G8=2,G9=1),"JV of "&amp;'Name of Bidder'!C13&amp;" and "&amp;'Name of Bidder'!C18, IF(AND(G8=2,G9="2 or more"),"JV of "&amp;'Name of Bidder'!C13&amp;", "&amp;'Name of Bidder'!C18&amp;" and "&amp;'Name of Bidder'!C23)))</f>
        <v>0</v>
      </c>
      <c r="B8" s="764"/>
      <c r="C8" s="764"/>
      <c r="D8" s="764"/>
      <c r="E8" s="94" t="s">
        <v>436</v>
      </c>
      <c r="F8" s="93"/>
      <c r="G8" s="95">
        <f>'Name of Bidder'!F7</f>
        <v>1</v>
      </c>
      <c r="H8" s="96"/>
      <c r="I8" s="92"/>
      <c r="J8" s="92"/>
      <c r="K8" s="92"/>
      <c r="L8" s="92"/>
      <c r="M8" s="92"/>
      <c r="N8" s="92"/>
      <c r="O8" s="92"/>
      <c r="P8" s="92"/>
      <c r="Q8" s="92"/>
      <c r="R8" s="92"/>
      <c r="S8" s="92"/>
      <c r="T8" s="92"/>
      <c r="U8" s="92"/>
      <c r="V8" s="92"/>
      <c r="W8" s="92"/>
      <c r="X8" s="92"/>
      <c r="Y8" s="92"/>
      <c r="Z8" s="97" t="e">
        <f>IF(#REF!=1,#REF!&amp;" &amp; "&amp;#REF!,IF(#REF!="2 or More",#REF!&amp;" , "&amp;#REF!&amp;" &amp; "&amp;#REF!,""))</f>
        <v>#REF!</v>
      </c>
      <c r="AB8" s="88"/>
      <c r="AC8" s="89"/>
    </row>
    <row r="9" spans="1:46" ht="20.100000000000001" customHeight="1">
      <c r="A9" s="98" t="s">
        <v>435</v>
      </c>
      <c r="B9" s="770">
        <f>'Name of Bidder'!C13</f>
        <v>0</v>
      </c>
      <c r="C9" s="770"/>
      <c r="D9" s="770"/>
      <c r="E9" s="94" t="s">
        <v>438</v>
      </c>
      <c r="F9" s="99"/>
      <c r="G9" s="95" t="str">
        <f>'Name of Bidder'!C8</f>
        <v>2 or more</v>
      </c>
      <c r="H9" s="99"/>
      <c r="I9" s="94"/>
      <c r="J9" s="94"/>
      <c r="K9" s="94"/>
      <c r="L9" s="94"/>
      <c r="M9" s="94"/>
      <c r="N9" s="94"/>
      <c r="O9" s="94"/>
      <c r="P9" s="94"/>
      <c r="Q9" s="94"/>
      <c r="R9" s="94"/>
      <c r="S9" s="94"/>
      <c r="T9" s="94"/>
      <c r="U9" s="94"/>
      <c r="V9" s="94"/>
      <c r="W9" s="94"/>
      <c r="X9" s="94"/>
      <c r="Y9" s="94"/>
      <c r="AB9" s="88"/>
      <c r="AC9" s="89"/>
    </row>
    <row r="10" spans="1:46" ht="20.100000000000001" customHeight="1">
      <c r="A10" s="98" t="s">
        <v>437</v>
      </c>
      <c r="B10" s="771">
        <f>'Name of Bidder'!C14</f>
        <v>0</v>
      </c>
      <c r="C10" s="771"/>
      <c r="D10" s="771"/>
      <c r="E10" s="94" t="s">
        <v>69</v>
      </c>
      <c r="F10" s="99"/>
      <c r="G10" s="99"/>
      <c r="H10" s="99"/>
      <c r="I10" s="94"/>
      <c r="J10" s="94"/>
      <c r="K10" s="94"/>
      <c r="L10" s="94"/>
      <c r="M10" s="94"/>
      <c r="N10" s="94"/>
      <c r="O10" s="94"/>
      <c r="P10" s="94"/>
      <c r="Q10" s="94"/>
      <c r="R10" s="94"/>
      <c r="S10" s="94"/>
      <c r="T10" s="94"/>
      <c r="U10" s="94"/>
      <c r="V10" s="94"/>
      <c r="W10" s="94"/>
      <c r="X10" s="94"/>
      <c r="Y10" s="94"/>
      <c r="AB10" s="88"/>
      <c r="AC10" s="89"/>
    </row>
    <row r="11" spans="1:46" ht="20.100000000000001" customHeight="1">
      <c r="B11" s="771">
        <f>'Name of Bidder'!C15</f>
        <v>0</v>
      </c>
      <c r="C11" s="771"/>
      <c r="D11" s="771"/>
      <c r="E11" s="94" t="s">
        <v>439</v>
      </c>
      <c r="F11" s="94"/>
      <c r="G11" s="94"/>
      <c r="H11" s="94"/>
      <c r="I11" s="94"/>
      <c r="J11" s="94"/>
      <c r="K11" s="94"/>
      <c r="L11" s="94"/>
      <c r="M11" s="94"/>
      <c r="N11" s="94"/>
      <c r="O11" s="94"/>
      <c r="P11" s="94"/>
      <c r="Q11" s="94"/>
      <c r="R11" s="94"/>
      <c r="S11" s="94"/>
      <c r="T11" s="94"/>
      <c r="U11" s="94"/>
      <c r="V11" s="94"/>
      <c r="W11" s="94"/>
      <c r="X11" s="94"/>
      <c r="Y11" s="94"/>
    </row>
    <row r="12" spans="1:46" ht="20.100000000000001" customHeight="1">
      <c r="A12" s="90"/>
      <c r="B12" s="771">
        <f>'Name of Bidder'!C16</f>
        <v>0</v>
      </c>
      <c r="C12" s="771"/>
      <c r="D12" s="771"/>
      <c r="E12" s="94"/>
      <c r="F12" s="94"/>
      <c r="G12" s="94"/>
      <c r="H12" s="94"/>
      <c r="I12" s="94"/>
      <c r="J12" s="94"/>
      <c r="K12" s="94"/>
      <c r="L12" s="94"/>
      <c r="M12" s="94"/>
      <c r="N12" s="94"/>
      <c r="O12" s="94"/>
      <c r="P12" s="94"/>
      <c r="Q12" s="94"/>
      <c r="R12" s="94"/>
      <c r="S12" s="94"/>
      <c r="T12" s="94"/>
      <c r="U12" s="94"/>
      <c r="V12" s="94"/>
      <c r="W12" s="94"/>
      <c r="X12" s="94"/>
      <c r="Y12" s="94"/>
    </row>
    <row r="13" spans="1:46" ht="14.25" customHeight="1">
      <c r="A13" s="90"/>
      <c r="B13" s="100"/>
      <c r="C13" s="100"/>
      <c r="D13" s="100"/>
      <c r="E13" s="84"/>
      <c r="F13" s="94"/>
      <c r="G13" s="94"/>
      <c r="H13" s="94"/>
      <c r="I13" s="94"/>
      <c r="J13" s="94"/>
      <c r="K13" s="94"/>
      <c r="L13" s="94"/>
      <c r="M13" s="94"/>
      <c r="N13" s="94"/>
      <c r="O13" s="94"/>
      <c r="P13" s="94"/>
      <c r="Q13" s="94"/>
      <c r="R13" s="94"/>
      <c r="S13" s="94"/>
      <c r="T13" s="94"/>
      <c r="U13" s="94"/>
      <c r="V13" s="94"/>
      <c r="W13" s="94"/>
      <c r="X13" s="94"/>
      <c r="Y13" s="94"/>
    </row>
    <row r="14" spans="1:46" ht="20.100000000000001" customHeight="1">
      <c r="A14" s="773"/>
      <c r="B14" s="773"/>
      <c r="C14" s="773"/>
      <c r="D14" s="773"/>
      <c r="E14" s="773"/>
      <c r="F14" s="94"/>
      <c r="G14" s="94"/>
      <c r="H14" s="94"/>
      <c r="I14" s="94"/>
      <c r="J14" s="94"/>
      <c r="K14" s="94"/>
      <c r="L14" s="94"/>
      <c r="M14" s="94"/>
      <c r="N14" s="94"/>
      <c r="O14" s="94"/>
      <c r="P14" s="94"/>
      <c r="Q14" s="94"/>
      <c r="R14" s="94"/>
      <c r="S14" s="94"/>
      <c r="T14" s="94"/>
      <c r="U14" s="94"/>
      <c r="V14" s="94"/>
      <c r="W14" s="94"/>
      <c r="X14" s="94"/>
      <c r="Y14" s="94"/>
    </row>
    <row r="15" spans="1:46" ht="20.100000000000001" customHeight="1">
      <c r="A15" s="101" t="str">
        <f>IF(G8&gt;2, "Name(s) and Addresse(s) of other partner(s)", "")</f>
        <v/>
      </c>
      <c r="B15" s="100"/>
      <c r="C15" s="100"/>
      <c r="D15" s="100"/>
      <c r="E15" s="94"/>
      <c r="F15" s="94"/>
      <c r="G15" s="94"/>
      <c r="H15" s="94"/>
      <c r="I15" s="94"/>
      <c r="J15" s="94"/>
      <c r="K15" s="94"/>
      <c r="L15" s="94"/>
      <c r="M15" s="94"/>
      <c r="N15" s="94"/>
      <c r="O15" s="94"/>
      <c r="P15" s="94"/>
      <c r="Q15" s="94"/>
      <c r="R15" s="94"/>
      <c r="S15" s="94"/>
      <c r="T15" s="94"/>
      <c r="U15" s="94"/>
      <c r="V15" s="94"/>
      <c r="W15" s="94"/>
      <c r="X15" s="94"/>
      <c r="Y15" s="94"/>
    </row>
    <row r="16" spans="1:46" ht="20.100000000000001" customHeight="1">
      <c r="A16" s="101"/>
      <c r="B16" s="770" t="str">
        <f>IF(AND(G8=3, G9="2 or More"),"Other Partner-1", IF(AND(G8=3, G9=1),"Other Partner", ""))</f>
        <v/>
      </c>
      <c r="C16" s="770"/>
      <c r="D16" s="770"/>
      <c r="E16" s="102" t="str">
        <f>IF(AND(G8=3, G9="2 or More"),"Other Partner-2", IF(AND(G8=3, G9=1),"", ""))</f>
        <v/>
      </c>
      <c r="F16" s="94"/>
      <c r="G16" s="94"/>
      <c r="H16" s="94"/>
      <c r="I16" s="94"/>
      <c r="J16" s="94"/>
      <c r="K16" s="94"/>
      <c r="L16" s="94"/>
      <c r="M16" s="94"/>
      <c r="N16" s="94"/>
      <c r="O16" s="94"/>
      <c r="P16" s="94"/>
      <c r="Q16" s="94"/>
      <c r="R16" s="94"/>
      <c r="S16" s="94"/>
      <c r="T16" s="94"/>
      <c r="U16" s="94"/>
      <c r="V16" s="94"/>
      <c r="W16" s="94"/>
      <c r="X16" s="94"/>
      <c r="Y16" s="94"/>
    </row>
    <row r="17" spans="1:27" ht="20.100000000000001" customHeight="1">
      <c r="A17" s="98" t="str">
        <f>IF(AND(G8=3, G9="2 or More"),"Name :", IF(AND(G8=3, G9=1),"Name: ", ""))</f>
        <v/>
      </c>
      <c r="B17" s="771" t="str">
        <f>IF(AND(G8=3, G9="2 or More"), 'Name of Bidder'!C18, IF(AND(G8=3, G9=1), 'Name of Bidder'!C18, ""))</f>
        <v/>
      </c>
      <c r="C17" s="771"/>
      <c r="D17" s="771"/>
      <c r="E17" s="103" t="str">
        <f>IF(AND(G8=3, G9="2 or More"), 'Name of Bidder'!C23, IF(AND(G8=3, G9=1),"", ""))</f>
        <v/>
      </c>
      <c r="F17" s="94"/>
      <c r="G17" s="94"/>
      <c r="H17" s="94"/>
      <c r="I17" s="94"/>
      <c r="J17" s="94"/>
      <c r="K17" s="94"/>
      <c r="L17" s="94"/>
      <c r="M17" s="94"/>
      <c r="N17" s="94"/>
      <c r="O17" s="94"/>
      <c r="P17" s="94"/>
      <c r="Q17" s="94"/>
      <c r="R17" s="94"/>
      <c r="S17" s="94"/>
      <c r="T17" s="94"/>
      <c r="U17" s="94"/>
      <c r="V17" s="94"/>
      <c r="W17" s="94"/>
      <c r="X17" s="94"/>
      <c r="Y17" s="94"/>
    </row>
    <row r="18" spans="1:27" ht="20.100000000000001" customHeight="1">
      <c r="A18" s="98" t="str">
        <f>IF(AND(G8=3, G9="2 or More"),"Address :", IF(AND(G8=3, G9=1),"Address :", ""))</f>
        <v/>
      </c>
      <c r="B18" s="771" t="str">
        <f>IF(AND(G8=3, G9="2 or More"), 'Name of Bidder'!C19, IF(AND(G8=3, G9=1), 'Name of Bidder'!C19, ""))</f>
        <v/>
      </c>
      <c r="C18" s="771"/>
      <c r="D18" s="771"/>
      <c r="E18" s="103" t="str">
        <f>IF(AND(G8=3, G9="2 or More"), 'Name of Bidder'!C24, IF(AND(G8=3, G9=1),"", ""))</f>
        <v/>
      </c>
      <c r="F18" s="94"/>
      <c r="G18" s="94"/>
      <c r="H18" s="94"/>
      <c r="I18" s="94"/>
      <c r="J18" s="94"/>
      <c r="K18" s="94"/>
      <c r="L18" s="94"/>
      <c r="M18" s="94"/>
      <c r="N18" s="94"/>
      <c r="O18" s="94"/>
      <c r="P18" s="94"/>
      <c r="Q18" s="94"/>
      <c r="R18" s="94"/>
      <c r="S18" s="94"/>
      <c r="T18" s="94"/>
      <c r="U18" s="94"/>
      <c r="V18" s="94"/>
      <c r="W18" s="94"/>
      <c r="X18" s="94"/>
      <c r="Y18" s="94"/>
    </row>
    <row r="19" spans="1:27" ht="20.100000000000001" customHeight="1">
      <c r="A19" s="90"/>
      <c r="B19" s="772" t="str">
        <f>IF(AND(G8=3, G9="2 or More"), 'Name of Bidder'!C20, IF(AND(G8=3, G9=1), 'Name of Bidder'!C20, ""))</f>
        <v/>
      </c>
      <c r="C19" s="772"/>
      <c r="D19" s="772"/>
      <c r="E19" s="103" t="str">
        <f>IF(AND(G8=3, G9="2 or More"), 'Name of Bidder'!C25, IF(AND(G8=3, G9=1),"", ""))</f>
        <v/>
      </c>
      <c r="AA19" s="94"/>
    </row>
    <row r="20" spans="1:27" ht="20.100000000000001" customHeight="1">
      <c r="A20" s="90"/>
      <c r="B20" s="772" t="str">
        <f>IF(AND(G8=3, G9="2 or More"), 'Name of Bidder'!C21, IF(AND(G8=3, G9=1), 'Name of Bidder'!C21, ""))</f>
        <v/>
      </c>
      <c r="C20" s="772"/>
      <c r="D20" s="772"/>
      <c r="E20" s="103" t="str">
        <f>IF(AND(G8=3, G9="2 or More"), 'Name of Bidder'!C26, IF(AND(G8=3, G9=1),"", ""))</f>
        <v/>
      </c>
      <c r="AA20" s="94"/>
    </row>
    <row r="21" spans="1:27" ht="20.100000000000001" customHeight="1">
      <c r="A21" s="81" t="s">
        <v>243</v>
      </c>
    </row>
    <row r="22" spans="1:27" ht="84" customHeight="1">
      <c r="A22" s="769" t="s">
        <v>426</v>
      </c>
      <c r="B22" s="769"/>
      <c r="C22" s="769"/>
      <c r="D22" s="769"/>
      <c r="E22" s="769"/>
      <c r="F22" s="90"/>
      <c r="G22" s="90"/>
      <c r="H22" s="90"/>
      <c r="I22" s="90"/>
      <c r="J22" s="90"/>
      <c r="K22" s="90"/>
      <c r="L22" s="90"/>
      <c r="M22" s="90"/>
      <c r="N22" s="90"/>
      <c r="O22" s="90"/>
      <c r="P22" s="90"/>
      <c r="Q22" s="90"/>
      <c r="R22" s="90"/>
      <c r="S22" s="90"/>
      <c r="T22" s="90"/>
      <c r="U22" s="90"/>
      <c r="V22" s="90"/>
      <c r="W22" s="90"/>
      <c r="X22" s="90"/>
      <c r="Y22" s="90"/>
    </row>
    <row r="23" spans="1:27" ht="33" customHeight="1">
      <c r="A23" s="768" t="s">
        <v>249</v>
      </c>
      <c r="B23" s="768"/>
      <c r="D23" s="105"/>
    </row>
    <row r="24" spans="1:27" ht="33" customHeight="1">
      <c r="A24" s="91" t="s">
        <v>485</v>
      </c>
      <c r="B24" s="106">
        <f>'Name of Bidder'!C35</f>
        <v>0</v>
      </c>
      <c r="C24" s="101"/>
      <c r="D24" s="105" t="s">
        <v>483</v>
      </c>
      <c r="E24" s="107">
        <f>'Name of Bidder'!C32</f>
        <v>0</v>
      </c>
      <c r="F24" s="101"/>
      <c r="G24" s="101"/>
      <c r="H24" s="101"/>
      <c r="I24" s="101"/>
      <c r="J24" s="101"/>
      <c r="K24" s="101"/>
      <c r="L24" s="101"/>
      <c r="M24" s="101"/>
      <c r="N24" s="101"/>
      <c r="O24" s="101"/>
      <c r="P24" s="101"/>
      <c r="Q24" s="101"/>
      <c r="R24" s="101"/>
      <c r="S24" s="101"/>
      <c r="T24" s="101"/>
      <c r="U24" s="101"/>
      <c r="V24" s="101"/>
      <c r="W24" s="101"/>
      <c r="X24" s="101"/>
      <c r="Y24" s="101"/>
      <c r="AA24" s="81" t="e">
        <f>#REF!</f>
        <v>#REF!</v>
      </c>
    </row>
    <row r="25" spans="1:27" ht="33" customHeight="1">
      <c r="A25" s="91" t="s">
        <v>486</v>
      </c>
      <c r="B25" s="107">
        <f>'Name of Bidder'!C36</f>
        <v>0</v>
      </c>
      <c r="C25" s="101"/>
      <c r="D25" s="105" t="s">
        <v>484</v>
      </c>
      <c r="E25" s="107">
        <f>'Name of Bidder'!C33</f>
        <v>0</v>
      </c>
      <c r="F25" s="107"/>
      <c r="G25" s="107"/>
      <c r="H25" s="107"/>
      <c r="I25" s="107"/>
      <c r="J25" s="107"/>
      <c r="K25" s="107"/>
      <c r="L25" s="107"/>
      <c r="M25" s="107"/>
      <c r="N25" s="107"/>
      <c r="O25" s="107"/>
      <c r="P25" s="107"/>
      <c r="Q25" s="107"/>
      <c r="R25" s="107"/>
      <c r="S25" s="107"/>
      <c r="T25" s="107"/>
      <c r="U25" s="107"/>
      <c r="V25" s="107"/>
      <c r="W25" s="107"/>
      <c r="X25" s="107"/>
      <c r="Y25" s="107"/>
      <c r="AA25" s="81" t="e">
        <f>#REF!</f>
        <v>#REF!</v>
      </c>
    </row>
    <row r="26" spans="1:27" ht="33" customHeight="1">
      <c r="C26" s="101"/>
      <c r="D26" s="105"/>
      <c r="F26" s="107"/>
      <c r="G26" s="107"/>
      <c r="H26" s="107"/>
      <c r="I26" s="107"/>
      <c r="J26" s="107"/>
      <c r="K26" s="107"/>
      <c r="L26" s="107"/>
      <c r="M26" s="107"/>
      <c r="N26" s="107"/>
      <c r="O26" s="107"/>
      <c r="P26" s="107"/>
      <c r="Q26" s="107"/>
      <c r="R26" s="107"/>
      <c r="S26" s="107"/>
      <c r="T26" s="107"/>
      <c r="U26" s="107"/>
      <c r="V26" s="107"/>
      <c r="W26" s="107"/>
      <c r="X26" s="107"/>
      <c r="Y26" s="107"/>
    </row>
    <row r="27" spans="1:27" ht="33" customHeight="1">
      <c r="A27" s="101"/>
      <c r="C27" s="101"/>
      <c r="E27" s="101"/>
      <c r="F27" s="101"/>
      <c r="G27" s="101"/>
      <c r="H27" s="101"/>
      <c r="I27" s="101"/>
      <c r="J27" s="101"/>
      <c r="K27" s="101"/>
      <c r="L27" s="101"/>
      <c r="M27" s="101"/>
      <c r="N27" s="101"/>
      <c r="O27" s="101"/>
      <c r="P27" s="101"/>
      <c r="Q27" s="101"/>
      <c r="R27" s="101"/>
      <c r="S27" s="101"/>
      <c r="T27" s="101"/>
      <c r="U27" s="101"/>
      <c r="V27" s="101"/>
      <c r="W27" s="101"/>
      <c r="X27" s="101"/>
      <c r="Y27" s="101"/>
    </row>
    <row r="28" spans="1:27" ht="20.100000000000001" customHeight="1"/>
    <row r="29" spans="1:27" ht="20.100000000000001" customHeight="1">
      <c r="A29" s="104"/>
    </row>
    <row r="30" spans="1:27" ht="20.100000000000001" customHeight="1"/>
    <row r="31" spans="1:27" ht="20.100000000000001" customHeight="1"/>
    <row r="32" spans="1:27" ht="20.100000000000001" customHeight="1">
      <c r="A32" s="104"/>
    </row>
    <row r="33" spans="1:1" ht="20.100000000000001" customHeight="1"/>
    <row r="34" spans="1:1" ht="20.100000000000001" customHeight="1">
      <c r="A34" s="104"/>
    </row>
    <row r="35" spans="1:1" ht="20.100000000000001" customHeight="1"/>
    <row r="36" spans="1:1" ht="20.100000000000001" customHeight="1">
      <c r="A36" s="104"/>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70FB5D55-1DD3-4C31-AE80-FEFCEF8A40E9}" scale="90" showPageBreaks="1" showGridLines="0" zeroValues="0" printArea="1" view="pageBreakPreview">
      <selection activeCell="G15" sqref="G15"/>
      <pageMargins left="0.79" right="0.41" top="0.57999999999999996" bottom="0.6" header="0.34" footer="0.35"/>
      <pageSetup scale="90" orientation="portrait" r:id="rId1"/>
      <headerFooter alignWithMargins="0">
        <oddFooter>&amp;R&amp;"Book Antiqua,Bold"&amp;8 Page &amp;P of &amp;N</oddFooter>
      </headerFooter>
    </customSheetView>
    <customSheetView guid="{6C1F68FF-383D-48BB-B0E5-5F71EA481BD7}" scale="90" showPageBreaks="1" showGridLines="0" zeroValues="0" printArea="1" view="pageBreakPreview">
      <selection activeCell="G15" sqref="G15"/>
      <pageMargins left="0.79" right="0.41" top="0.57999999999999996" bottom="0.6" header="0.34" footer="0.35"/>
      <pageSetup scale="90" orientation="portrait" r:id="rId2"/>
      <headerFooter alignWithMargins="0">
        <oddFooter>&amp;R&amp;"Book Antiqua,Bold"&amp;8 Page &amp;P of &amp;N</oddFooter>
      </headerFooter>
    </customSheetView>
    <customSheetView guid="{24767711-6F0F-4960-B6A0-5D16317C52CA}" scale="90" showPageBreaks="1" showGridLines="0" zeroValues="0" printArea="1" view="pageBreakPreview">
      <selection activeCell="K10" sqref="K10"/>
      <pageMargins left="0.79" right="0.41" top="0.57999999999999996" bottom="0.6" header="0.34" footer="0.35"/>
      <pageSetup scale="90" orientation="portrait" r:id="rId3"/>
      <headerFooter alignWithMargins="0">
        <oddFooter>&amp;R&amp;"Book Antiqua,Bold"&amp;8 Page &amp;P of &amp;N</oddFooter>
      </headerFooter>
    </customSheetView>
    <customSheetView guid="{265106DA-0305-46BE-8A98-0935A189448A}" scale="90" showPageBreaks="1" showGridLines="0" zeroValues="0" printArea="1" view="pageBreakPreview">
      <pageMargins left="0.79" right="0.41" top="0.57999999999999996" bottom="0.6" header="0.34" footer="0.35"/>
      <pageSetup scale="90" orientation="portrait" r:id="rId4"/>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5"/>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6"/>
      <headerFooter alignWithMargins="0">
        <oddFooter>&amp;R&amp;"Book Antiqua,Bold"&amp;8 Page &amp;P of &amp;N</oddFooter>
      </headerFooter>
    </customSheetView>
    <customSheetView guid="{E8F77A2D-E40A-4668-A8F2-3CE31C4AC520}" scale="90" showPageBreaks="1" showGridLines="0" zeroValues="0" printArea="1" view="pageBreakPreview">
      <pageMargins left="0.79" right="0.41" top="0.57999999999999996" bottom="0.6" header="0.34" footer="0.35"/>
      <pageSetup scale="90" orientation="portrait" r:id="rId7"/>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8"/>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9"/>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13"/>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8"/>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21"/>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22"/>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26"/>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27"/>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28"/>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26C9F440-2701-423F-9FDB-7DFF079DC7F8}" scale="90" showPageBreaks="1" showGridLines="0" zeroValues="0" printArea="1" view="pageBreakPreview">
      <pageMargins left="0.79" right="0.41" top="0.57999999999999996" bottom="0.6" header="0.34" footer="0.35"/>
      <pageSetup scale="90" orientation="portrait" r:id="rId30"/>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31"/>
      <headerFooter alignWithMargins="0">
        <oddFooter>&amp;R&amp;"Book Antiqua,Bold"&amp;8 Page &amp;P of &amp;N</oddFooter>
      </headerFooter>
    </customSheetView>
    <customSheetView guid="{9E668EC9-7875-454E-BDE6-15A2D20AC8D2}" scale="90" showPageBreaks="1" showGridLines="0" zeroValues="0" printArea="1" view="pageBreakPreview">
      <pageMargins left="0.79" right="0.41" top="0.57999999999999996" bottom="0.6" header="0.34" footer="0.35"/>
      <pageSetup scale="90" orientation="portrait" r:id="rId32"/>
      <headerFooter alignWithMargins="0">
        <oddFooter>&amp;R&amp;"Book Antiqua,Bold"&amp;8 Page &amp;P of &amp;N</oddFooter>
      </headerFooter>
    </customSheetView>
    <customSheetView guid="{72E27F64-009C-4321-B742-209DBE340E6D}" scale="90" showPageBreaks="1" showGridLines="0" zeroValues="0" printArea="1" view="pageBreakPreview">
      <selection activeCell="G15" sqref="G15"/>
      <pageMargins left="0.79" right="0.41" top="0.57999999999999996" bottom="0.6" header="0.34" footer="0.35"/>
      <pageSetup scale="90" orientation="portrait" r:id="rId33"/>
      <headerFooter alignWithMargins="0">
        <oddFooter>&amp;R&amp;"Book Antiqua,Bold"&amp;8 Page &amp;P of &amp;N</oddFooter>
      </headerFooter>
    </customSheetView>
    <customSheetView guid="{0FC51CD5-DCF7-4595-9A9F-DDC9120F829F}" scale="90" showPageBreaks="1" showGridLines="0" zeroValues="0" printArea="1" view="pageBreakPreview">
      <selection activeCell="G15" sqref="G15"/>
      <pageMargins left="0.79" right="0.41" top="0.57999999999999996" bottom="0.6" header="0.34" footer="0.35"/>
      <pageSetup scale="90" orientation="portrait" r:id="rId34"/>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21">
    <cfRule type="expression" dxfId="70" priority="4" stopIfTrue="1">
      <formula>$G$8=1</formula>
    </cfRule>
  </conditionalFormatting>
  <conditionalFormatting sqref="A23:B23">
    <cfRule type="expression" dxfId="69" priority="7" stopIfTrue="1">
      <formula>$G$8=1</formula>
    </cfRule>
  </conditionalFormatting>
  <conditionalFormatting sqref="A22:E22">
    <cfRule type="expression" dxfId="68" priority="5" stopIfTrue="1">
      <formula>$G$8=1</formula>
    </cfRule>
  </conditionalFormatting>
  <conditionalFormatting sqref="B15:D16 A15:A19 E15:E20">
    <cfRule type="expression" dxfId="67" priority="1" stopIfTrue="1">
      <formula>$Z$2=0</formula>
    </cfRule>
  </conditionalFormatting>
  <conditionalFormatting sqref="B17:D20">
    <cfRule type="expression" dxfId="66" priority="2" stopIfTrue="1">
      <formula>$G$8=3</formula>
    </cfRule>
    <cfRule type="expression" dxfId="65" priority="3" stopIfTrue="1">
      <formula>$G$9=1</formula>
    </cfRule>
  </conditionalFormatting>
  <pageMargins left="0.79" right="0.41" top="0.57999999999999996" bottom="0.6" header="0.34" footer="0.35"/>
  <pageSetup scale="90" orientation="portrait" r:id="rId35"/>
  <headerFooter alignWithMargins="0">
    <oddFooter>&amp;R&amp;"Book Antiqua,Bold"&amp;8 Page &amp;P of &amp;N</oddFooter>
  </headerFooter>
  <drawing r:id="rId3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sheetPr>
  <dimension ref="A1:Y721"/>
  <sheetViews>
    <sheetView showGridLines="0" showZeros="0" view="pageBreakPreview" topLeftCell="A3" zoomScale="90" zoomScaleSheetLayoutView="90" workbookViewId="0">
      <selection activeCell="H725" sqref="H725"/>
    </sheetView>
  </sheetViews>
  <sheetFormatPr defaultColWidth="9.109375" defaultRowHeight="15.6"/>
  <cols>
    <col min="1" max="1" width="10.109375" style="84" customWidth="1"/>
    <col min="2" max="2" width="13.88671875" style="84" customWidth="1"/>
    <col min="3" max="3" width="11.44140625" style="84" customWidth="1"/>
    <col min="4" max="4" width="18.5546875" style="84" customWidth="1"/>
    <col min="5" max="5" width="24.6640625" style="84" customWidth="1"/>
    <col min="6" max="6" width="25" style="84" customWidth="1"/>
    <col min="7" max="7" width="14.88671875" style="84" customWidth="1"/>
    <col min="8" max="8" width="14.44140625" style="84" customWidth="1"/>
    <col min="9" max="9" width="16" style="84" customWidth="1"/>
    <col min="10" max="10" width="3.5546875" style="84" customWidth="1"/>
    <col min="11" max="11" width="10.5546875" style="84" customWidth="1"/>
    <col min="12" max="12" width="10.33203125" style="84" customWidth="1"/>
    <col min="13" max="13" width="11.88671875" style="84" hidden="1" customWidth="1"/>
    <col min="14" max="14" width="34.5546875" style="84" hidden="1" customWidth="1"/>
    <col min="15" max="15" width="10.44140625" style="84" hidden="1" customWidth="1"/>
    <col min="16" max="16" width="11.44140625" style="84" hidden="1" customWidth="1"/>
    <col min="17" max="17" width="10.6640625" style="84" hidden="1" customWidth="1"/>
    <col min="18" max="18" width="13.6640625" style="84" customWidth="1"/>
    <col min="19" max="21" width="9.109375" style="84"/>
    <col min="22" max="22" width="13.5546875" style="84" customWidth="1"/>
    <col min="23" max="16384" width="9.109375" style="84"/>
  </cols>
  <sheetData>
    <row r="1" spans="1:9" ht="24" customHeight="1">
      <c r="A1" s="76" t="str">
        <f>Cover!B3</f>
        <v>SPEC. NO.: CC/NT/W-GIS/DOM/A04/24/01196</v>
      </c>
      <c r="B1" s="108"/>
      <c r="C1" s="108"/>
      <c r="D1" s="108"/>
      <c r="E1" s="108"/>
      <c r="F1" s="108"/>
      <c r="G1" s="108"/>
      <c r="H1" s="108"/>
      <c r="I1" s="109" t="s">
        <v>176</v>
      </c>
    </row>
    <row r="2" spans="1:9" ht="15.75" customHeight="1"/>
    <row r="3" spans="1:9" ht="114" customHeight="1">
      <c r="A3" s="101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10"/>
      <c r="C3" s="1010"/>
      <c r="D3" s="1010"/>
      <c r="E3" s="1010"/>
      <c r="F3" s="1010"/>
      <c r="G3" s="1010"/>
      <c r="H3" s="1010"/>
      <c r="I3" s="1010"/>
    </row>
    <row r="5" spans="1:9" ht="28.5" customHeight="1">
      <c r="A5" s="766" t="s">
        <v>440</v>
      </c>
      <c r="B5" s="766"/>
      <c r="C5" s="766"/>
      <c r="D5" s="766"/>
      <c r="E5" s="766"/>
      <c r="F5" s="766"/>
      <c r="G5" s="766"/>
      <c r="H5" s="766"/>
      <c r="I5" s="766"/>
    </row>
    <row r="7" spans="1:9">
      <c r="A7" s="101" t="str">
        <f>'Attach 3(JV)'!A7:D7</f>
        <v>Bidder’s Name and Address :</v>
      </c>
      <c r="F7" s="91" t="str">
        <f>'Attach 3(JV)'!E7</f>
        <v>To:</v>
      </c>
      <c r="G7" s="92"/>
    </row>
    <row r="8" spans="1:9" ht="32.25" customHeight="1">
      <c r="A8" s="1014">
        <f>'Attach 3(JV)'!A8:D8</f>
        <v>0</v>
      </c>
      <c r="B8" s="1014"/>
      <c r="C8" s="1014"/>
      <c r="D8" s="1014"/>
      <c r="E8" s="1014"/>
      <c r="F8" s="104" t="str">
        <f>'Attach 3(JV)'!E8</f>
        <v>Contract Services</v>
      </c>
      <c r="G8" s="110"/>
    </row>
    <row r="9" spans="1:9" ht="18" customHeight="1">
      <c r="A9" s="101" t="s">
        <v>27</v>
      </c>
      <c r="B9" s="764">
        <f>'Attach 3(JV)'!B9:D9</f>
        <v>0</v>
      </c>
      <c r="C9" s="764"/>
      <c r="D9" s="764"/>
      <c r="F9" s="104" t="str">
        <f>'Attach 3(JV)'!E9</f>
        <v>Power Grid Corporation of India Ltd.,</v>
      </c>
      <c r="G9" s="110"/>
    </row>
    <row r="10" spans="1:9" ht="18" customHeight="1">
      <c r="A10" s="101" t="s">
        <v>28</v>
      </c>
      <c r="B10" s="1015">
        <f>'Attach 3(JV)'!B10:D10</f>
        <v>0</v>
      </c>
      <c r="C10" s="1015"/>
      <c r="D10" s="1015"/>
      <c r="F10" s="104" t="str">
        <f>'Attach 3(JV)'!E10</f>
        <v>"Saudamini", Plot No. 2, Sector 29</v>
      </c>
      <c r="G10" s="110"/>
    </row>
    <row r="11" spans="1:9" ht="17.25" customHeight="1">
      <c r="B11" s="1015">
        <f>'Attach 3(JV)'!B11:D11</f>
        <v>0</v>
      </c>
      <c r="C11" s="1015"/>
      <c r="D11" s="1015"/>
      <c r="F11" s="104" t="str">
        <f>'Attach 3(JV)'!E11</f>
        <v>Gurgaon (Haryana) - 122001</v>
      </c>
      <c r="G11" s="110"/>
    </row>
    <row r="12" spans="1:9" ht="18" customHeight="1">
      <c r="B12" s="1015">
        <f>'Attach 3(JV)'!B12:D12</f>
        <v>0</v>
      </c>
      <c r="C12" s="1015"/>
      <c r="D12" s="1015"/>
    </row>
    <row r="14" spans="1:9">
      <c r="A14" s="84" t="s">
        <v>243</v>
      </c>
    </row>
    <row r="15" spans="1:9" ht="65.25" customHeight="1">
      <c r="B15" s="84" t="s">
        <v>1029</v>
      </c>
    </row>
    <row r="17" spans="1:14" ht="84.75" hidden="1" customHeight="1">
      <c r="A17" s="1007" t="s">
        <v>470</v>
      </c>
      <c r="B17" s="1007"/>
      <c r="C17" s="1007"/>
      <c r="D17" s="1007"/>
      <c r="E17" s="1007"/>
      <c r="F17" s="1007"/>
      <c r="G17" s="1007"/>
      <c r="H17" s="1007"/>
      <c r="I17" s="1007"/>
    </row>
    <row r="18" spans="1:14" ht="18" hidden="1" customHeight="1"/>
    <row r="19" spans="1:14" ht="17.25" hidden="1" customHeight="1">
      <c r="B19" s="1016" t="s">
        <v>471</v>
      </c>
      <c r="C19" s="1016"/>
      <c r="D19" s="1016"/>
      <c r="E19" s="1016"/>
      <c r="F19" s="1016"/>
      <c r="G19" s="1016"/>
      <c r="N19" s="85"/>
    </row>
    <row r="20" spans="1:14" ht="17.25" hidden="1" customHeight="1">
      <c r="A20" s="112"/>
      <c r="B20" s="1016" t="s">
        <v>472</v>
      </c>
      <c r="C20" s="1016"/>
      <c r="D20" s="1016"/>
      <c r="E20" s="1016"/>
      <c r="F20" s="1016"/>
      <c r="G20" s="1016"/>
      <c r="H20" s="1016"/>
      <c r="I20" s="1016"/>
      <c r="N20" s="85"/>
    </row>
    <row r="21" spans="1:14" hidden="1">
      <c r="A21" s="113" t="s">
        <v>95</v>
      </c>
      <c r="B21" s="1012"/>
      <c r="C21" s="1012"/>
      <c r="D21" s="1012"/>
      <c r="E21" s="1012"/>
      <c r="F21" s="1012"/>
      <c r="G21" s="1012"/>
      <c r="H21" s="1012"/>
      <c r="I21" s="1013"/>
      <c r="N21" s="114">
        <f>'Name of Bidder'!F7</f>
        <v>1</v>
      </c>
    </row>
    <row r="22" spans="1:14" hidden="1">
      <c r="A22" s="113" t="s">
        <v>103</v>
      </c>
      <c r="B22" s="1012"/>
      <c r="C22" s="1012"/>
      <c r="D22" s="1012"/>
      <c r="E22" s="1012"/>
      <c r="F22" s="1012"/>
      <c r="G22" s="1012"/>
      <c r="H22" s="1012"/>
      <c r="I22" s="1013"/>
      <c r="N22" s="114" t="str">
        <f>'Name of Bidder'!F9</f>
        <v>2 or more</v>
      </c>
    </row>
    <row r="23" spans="1:14" ht="17.25" hidden="1" customHeight="1">
      <c r="A23" s="113" t="s">
        <v>480</v>
      </c>
      <c r="B23" s="1012"/>
      <c r="C23" s="1012"/>
      <c r="D23" s="1012"/>
      <c r="E23" s="1012"/>
      <c r="F23" s="1012"/>
      <c r="G23" s="1012"/>
      <c r="H23" s="1012"/>
      <c r="I23" s="1013"/>
      <c r="J23" s="115"/>
    </row>
    <row r="24" spans="1:14" ht="15.75" hidden="1" customHeight="1"/>
    <row r="25" spans="1:14" ht="25.5" hidden="1" customHeight="1">
      <c r="A25" s="1016" t="s">
        <v>273</v>
      </c>
      <c r="B25" s="1016"/>
      <c r="C25" s="1016"/>
      <c r="D25" s="1016"/>
      <c r="E25" s="1016"/>
      <c r="F25" s="1016"/>
      <c r="G25" s="1016"/>
      <c r="H25" s="1016"/>
      <c r="I25" s="1016"/>
    </row>
    <row r="26" spans="1:14" ht="8.25" hidden="1" customHeight="1">
      <c r="A26" s="116"/>
      <c r="B26" s="116"/>
      <c r="C26" s="116"/>
      <c r="D26" s="116"/>
      <c r="E26" s="116"/>
      <c r="F26" s="116"/>
      <c r="G26" s="116"/>
      <c r="H26" s="116"/>
      <c r="I26" s="116"/>
    </row>
    <row r="27" spans="1:14" ht="54.75" hidden="1" customHeight="1">
      <c r="A27" s="1007" t="s">
        <v>274</v>
      </c>
      <c r="B27" s="1007"/>
      <c r="C27" s="1007"/>
      <c r="D27" s="1007"/>
      <c r="E27" s="1007"/>
      <c r="F27" s="1007"/>
      <c r="G27" s="1007"/>
      <c r="H27" s="1007"/>
      <c r="I27" s="1007"/>
      <c r="J27" s="115"/>
    </row>
    <row r="28" spans="1:14" ht="26.25" hidden="1" customHeight="1">
      <c r="A28" s="117" t="s">
        <v>275</v>
      </c>
      <c r="B28" s="1007" t="s">
        <v>192</v>
      </c>
      <c r="C28" s="1007"/>
      <c r="D28" s="1007"/>
      <c r="E28" s="1007"/>
      <c r="F28" s="1007"/>
      <c r="G28" s="1007"/>
      <c r="H28" s="1007"/>
      <c r="I28" s="1007"/>
      <c r="J28" s="115"/>
    </row>
    <row r="29" spans="1:14" ht="26.25" hidden="1" customHeight="1">
      <c r="A29" s="118" t="s">
        <v>202</v>
      </c>
      <c r="B29" s="1011" t="s">
        <v>276</v>
      </c>
      <c r="C29" s="1011"/>
      <c r="D29" s="1011"/>
      <c r="E29" s="1011"/>
      <c r="F29" s="1011"/>
      <c r="G29" s="1011"/>
      <c r="H29" s="1011"/>
      <c r="I29" s="1011"/>
    </row>
    <row r="30" spans="1:14" ht="26.25" hidden="1" customHeight="1">
      <c r="A30" s="118" t="s">
        <v>307</v>
      </c>
      <c r="B30" s="1011" t="s">
        <v>277</v>
      </c>
      <c r="C30" s="1011"/>
      <c r="D30" s="1011"/>
      <c r="E30" s="1011"/>
      <c r="F30" s="1011"/>
      <c r="G30" s="1011"/>
      <c r="H30" s="1011"/>
      <c r="I30" s="1011"/>
    </row>
    <row r="31" spans="1:14" ht="41.25" hidden="1" customHeight="1">
      <c r="A31" s="118" t="s">
        <v>308</v>
      </c>
      <c r="B31" s="1011" t="s">
        <v>278</v>
      </c>
      <c r="C31" s="1011"/>
      <c r="D31" s="1011"/>
      <c r="E31" s="1011"/>
      <c r="F31" s="1011"/>
      <c r="G31" s="1011"/>
      <c r="H31" s="1011"/>
      <c r="I31" s="1011"/>
    </row>
    <row r="32" spans="1:14" ht="9.75" hidden="1" customHeight="1">
      <c r="A32" s="118"/>
      <c r="B32" s="115"/>
      <c r="C32" s="115"/>
      <c r="D32" s="115"/>
      <c r="E32" s="115"/>
      <c r="F32" s="115"/>
      <c r="G32" s="115"/>
      <c r="H32" s="115"/>
      <c r="I32" s="115"/>
      <c r="J32" s="115"/>
    </row>
    <row r="33" spans="1:10" ht="25.5" hidden="1" customHeight="1">
      <c r="A33" s="117" t="s">
        <v>279</v>
      </c>
      <c r="B33" s="1017" t="s">
        <v>193</v>
      </c>
      <c r="C33" s="1017"/>
      <c r="D33" s="1017"/>
      <c r="E33" s="1017"/>
      <c r="F33" s="1017"/>
      <c r="G33" s="1017"/>
      <c r="H33" s="1017"/>
      <c r="I33" s="1017"/>
      <c r="J33" s="115"/>
    </row>
    <row r="34" spans="1:10" ht="24.75" hidden="1" customHeight="1">
      <c r="A34" s="118" t="s">
        <v>202</v>
      </c>
      <c r="B34" s="1007" t="s">
        <v>194</v>
      </c>
      <c r="C34" s="1007"/>
      <c r="D34" s="1007"/>
      <c r="E34" s="1007"/>
      <c r="F34" s="1007"/>
      <c r="G34" s="1007"/>
      <c r="H34" s="1007"/>
      <c r="I34" s="1007"/>
      <c r="J34" s="115"/>
    </row>
    <row r="35" spans="1:10" ht="24.75" hidden="1" customHeight="1">
      <c r="A35" s="118" t="s">
        <v>307</v>
      </c>
      <c r="B35" s="1007" t="s">
        <v>195</v>
      </c>
      <c r="C35" s="1007"/>
      <c r="D35" s="1007"/>
      <c r="E35" s="1007"/>
      <c r="F35" s="1007"/>
      <c r="G35" s="1007"/>
      <c r="H35" s="1007"/>
      <c r="I35" s="1007"/>
      <c r="J35" s="115"/>
    </row>
    <row r="36" spans="1:10" ht="96.75" hidden="1" customHeight="1">
      <c r="A36" s="117" t="s">
        <v>602</v>
      </c>
      <c r="B36" s="1007" t="s">
        <v>765</v>
      </c>
      <c r="C36" s="1007"/>
      <c r="D36" s="1007"/>
      <c r="E36" s="1007"/>
      <c r="F36" s="1007"/>
      <c r="G36" s="1007"/>
      <c r="H36" s="391"/>
      <c r="I36" s="392"/>
      <c r="J36" s="115"/>
    </row>
    <row r="37" spans="1:10" s="121" customFormat="1" ht="24.75" hidden="1" customHeight="1">
      <c r="A37" s="119" t="s">
        <v>280</v>
      </c>
      <c r="B37" s="1018" t="s">
        <v>281</v>
      </c>
      <c r="C37" s="1018"/>
      <c r="D37" s="1018"/>
      <c r="E37" s="1018"/>
      <c r="F37" s="1018"/>
      <c r="G37" s="1018"/>
      <c r="H37" s="1018"/>
      <c r="I37" s="1018"/>
      <c r="J37" s="120"/>
    </row>
    <row r="38" spans="1:10" ht="24" hidden="1" customHeight="1">
      <c r="A38" s="115"/>
      <c r="B38" s="1017" t="s">
        <v>282</v>
      </c>
      <c r="C38" s="1017"/>
      <c r="D38" s="1017"/>
      <c r="E38" s="1017"/>
      <c r="F38" s="1017"/>
      <c r="G38" s="1017"/>
      <c r="H38" s="1017"/>
      <c r="I38" s="1017"/>
      <c r="J38" s="115"/>
    </row>
    <row r="39" spans="1:10" ht="54" hidden="1" customHeight="1">
      <c r="A39" s="115"/>
      <c r="B39" s="1007" t="s">
        <v>283</v>
      </c>
      <c r="C39" s="1007"/>
      <c r="D39" s="1007"/>
      <c r="E39" s="1007"/>
      <c r="F39" s="1007"/>
      <c r="G39" s="1007"/>
      <c r="H39" s="1007"/>
      <c r="I39" s="1007"/>
      <c r="J39" s="115"/>
    </row>
    <row r="40" spans="1:10" hidden="1"/>
    <row r="41" spans="1:10" ht="19.5" hidden="1" customHeight="1">
      <c r="A41" s="1031" t="s">
        <v>284</v>
      </c>
      <c r="B41" s="1022" t="s">
        <v>285</v>
      </c>
      <c r="C41" s="1026"/>
      <c r="D41" s="1022" t="str">
        <f>IF(N21=1, "Sole Bidder", IF(AND(N21=2, N22=1), "For Lead Partner", IF(AND(N21=2, N22="2 or more"), "For Lead Partner", "")))</f>
        <v>Sole Bidder</v>
      </c>
      <c r="E41" s="1023"/>
      <c r="F41" s="1022" t="str">
        <f>IF(N21=1, "", IF(N21=2, "For Other Partner-1", ""))</f>
        <v/>
      </c>
      <c r="G41" s="1023"/>
      <c r="H41" s="1022" t="str">
        <f>IF(N21=1, "", IF(AND(N21=2, N22="2 or more"), "For Other Partner-2", ""))</f>
        <v/>
      </c>
      <c r="I41" s="1023"/>
      <c r="J41" s="115"/>
    </row>
    <row r="42" spans="1:10" ht="20.25" hidden="1" customHeight="1">
      <c r="A42" s="1032"/>
      <c r="B42" s="1024"/>
      <c r="C42" s="1027"/>
      <c r="D42" s="1024"/>
      <c r="E42" s="1025"/>
      <c r="F42" s="1024"/>
      <c r="G42" s="1025"/>
      <c r="H42" s="1024"/>
      <c r="I42" s="1025"/>
      <c r="J42" s="115"/>
    </row>
    <row r="43" spans="1:10" ht="30.75" hidden="1" customHeight="1">
      <c r="A43" s="122">
        <v>1</v>
      </c>
      <c r="B43" s="1028" t="s">
        <v>286</v>
      </c>
      <c r="C43" s="1028"/>
      <c r="D43" s="1028">
        <f>'Name of Bidder'!C13</f>
        <v>0</v>
      </c>
      <c r="E43" s="1028"/>
      <c r="F43" s="1021">
        <f>'Name of Bidder'!C18</f>
        <v>0</v>
      </c>
      <c r="G43" s="1021"/>
      <c r="H43" s="1021">
        <f>'Name of Bidder'!C23</f>
        <v>0</v>
      </c>
      <c r="I43" s="1021"/>
      <c r="J43" s="115"/>
    </row>
    <row r="44" spans="1:10" ht="15.75" hidden="1" customHeight="1">
      <c r="A44" s="1033">
        <v>2</v>
      </c>
      <c r="B44" s="1036" t="s">
        <v>287</v>
      </c>
      <c r="C44" s="1037"/>
      <c r="D44" s="1028">
        <f>'Name of Bidder'!C14</f>
        <v>0</v>
      </c>
      <c r="E44" s="1028"/>
      <c r="F44" s="1021">
        <f>'Name of Bidder'!C19</f>
        <v>0</v>
      </c>
      <c r="G44" s="1021"/>
      <c r="H44" s="1021">
        <f>'Name of Bidder'!C24</f>
        <v>0</v>
      </c>
      <c r="I44" s="1021"/>
      <c r="J44" s="115"/>
    </row>
    <row r="45" spans="1:10" ht="15.75" hidden="1" customHeight="1">
      <c r="A45" s="1034"/>
      <c r="B45" s="1038"/>
      <c r="C45" s="1039"/>
      <c r="D45" s="1028">
        <f>'Name of Bidder'!C15</f>
        <v>0</v>
      </c>
      <c r="E45" s="1028"/>
      <c r="F45" s="1021">
        <f>'Name of Bidder'!C20</f>
        <v>0</v>
      </c>
      <c r="G45" s="1021"/>
      <c r="H45" s="1021">
        <f>'Name of Bidder'!C25</f>
        <v>0</v>
      </c>
      <c r="I45" s="1021"/>
      <c r="J45" s="115"/>
    </row>
    <row r="46" spans="1:10" ht="15.75" hidden="1" customHeight="1">
      <c r="A46" s="1035"/>
      <c r="B46" s="1040"/>
      <c r="C46" s="1041"/>
      <c r="D46" s="1028">
        <f>'Name of Bidder'!C16</f>
        <v>0</v>
      </c>
      <c r="E46" s="1028"/>
      <c r="F46" s="1021">
        <f>'Name of Bidder'!C21</f>
        <v>0</v>
      </c>
      <c r="G46" s="1021"/>
      <c r="H46" s="1021">
        <f>'Name of Bidder'!C26</f>
        <v>0</v>
      </c>
      <c r="I46" s="1021"/>
      <c r="J46" s="115"/>
    </row>
    <row r="47" spans="1:10" ht="18.75" hidden="1" customHeight="1">
      <c r="A47" s="122">
        <v>3</v>
      </c>
      <c r="B47" s="1028" t="s">
        <v>288</v>
      </c>
      <c r="C47" s="1028"/>
      <c r="D47" s="1013"/>
      <c r="E47" s="1030"/>
      <c r="F47" s="1029"/>
      <c r="G47" s="1029"/>
      <c r="H47" s="1029"/>
      <c r="I47" s="1029"/>
      <c r="J47" s="115"/>
    </row>
    <row r="48" spans="1:10" ht="20.25" hidden="1" customHeight="1">
      <c r="A48" s="122">
        <v>4</v>
      </c>
      <c r="B48" s="1028" t="s">
        <v>289</v>
      </c>
      <c r="C48" s="1028"/>
      <c r="D48" s="1019"/>
      <c r="E48" s="1020"/>
      <c r="F48" s="1009"/>
      <c r="G48" s="1009"/>
      <c r="H48" s="1009"/>
      <c r="I48" s="1009"/>
      <c r="J48" s="115"/>
    </row>
    <row r="49" spans="1:10" ht="19.5" hidden="1" customHeight="1">
      <c r="A49" s="126">
        <v>5</v>
      </c>
      <c r="B49" s="1028" t="s">
        <v>290</v>
      </c>
      <c r="C49" s="1028"/>
      <c r="D49" s="1019"/>
      <c r="E49" s="1020"/>
      <c r="F49" s="1009"/>
      <c r="G49" s="1009"/>
      <c r="H49" s="1009"/>
      <c r="I49" s="1009"/>
    </row>
    <row r="50" spans="1:10" ht="51.75" hidden="1" customHeight="1">
      <c r="A50" s="122">
        <v>6</v>
      </c>
      <c r="B50" s="1028" t="s">
        <v>291</v>
      </c>
      <c r="C50" s="1028"/>
      <c r="D50" s="1019"/>
      <c r="E50" s="1020"/>
      <c r="F50" s="1009"/>
      <c r="G50" s="1009"/>
      <c r="H50" s="1009"/>
      <c r="I50" s="1009"/>
      <c r="J50" s="115"/>
    </row>
    <row r="51" spans="1:10" ht="49.5" hidden="1" customHeight="1">
      <c r="A51" s="122">
        <v>7</v>
      </c>
      <c r="B51" s="1028" t="s">
        <v>292</v>
      </c>
      <c r="C51" s="1028"/>
      <c r="D51" s="1019"/>
      <c r="E51" s="1020"/>
      <c r="F51" s="1009"/>
      <c r="G51" s="1009"/>
      <c r="H51" s="1009"/>
      <c r="I51" s="1009"/>
      <c r="J51" s="115"/>
    </row>
    <row r="52" spans="1:10" ht="18" hidden="1" customHeight="1">
      <c r="A52" s="122">
        <v>8</v>
      </c>
      <c r="B52" s="1028" t="s">
        <v>293</v>
      </c>
      <c r="C52" s="1028"/>
      <c r="D52" s="1019"/>
      <c r="E52" s="1020"/>
      <c r="F52" s="1009"/>
      <c r="G52" s="1009"/>
      <c r="H52" s="1009"/>
      <c r="I52" s="1009"/>
      <c r="J52" s="115"/>
    </row>
    <row r="53" spans="1:10" ht="18" hidden="1" customHeight="1">
      <c r="A53" s="127"/>
      <c r="B53" s="128" t="s">
        <v>294</v>
      </c>
      <c r="C53" s="129"/>
      <c r="D53" s="1019"/>
      <c r="E53" s="1020"/>
      <c r="F53" s="1009"/>
      <c r="G53" s="1009"/>
      <c r="H53" s="1009"/>
      <c r="I53" s="1009"/>
      <c r="J53" s="115"/>
    </row>
    <row r="54" spans="1:10" ht="18" hidden="1" customHeight="1">
      <c r="A54" s="127"/>
      <c r="B54" s="128" t="s">
        <v>295</v>
      </c>
      <c r="C54" s="129"/>
      <c r="D54" s="1019"/>
      <c r="E54" s="1020"/>
      <c r="F54" s="1009"/>
      <c r="G54" s="1009"/>
      <c r="H54" s="1009"/>
      <c r="I54" s="1009"/>
      <c r="J54" s="115"/>
    </row>
    <row r="55" spans="1:10" ht="18" hidden="1" customHeight="1">
      <c r="A55" s="130"/>
      <c r="B55" s="128" t="s">
        <v>296</v>
      </c>
      <c r="C55" s="131"/>
      <c r="D55" s="1045"/>
      <c r="E55" s="1046"/>
      <c r="F55" s="1042"/>
      <c r="G55" s="1042"/>
      <c r="H55" s="1042"/>
      <c r="I55" s="1042"/>
    </row>
    <row r="56" spans="1:10" ht="13.5" hidden="1" customHeight="1">
      <c r="A56" s="115"/>
      <c r="B56" s="115"/>
      <c r="C56" s="115"/>
      <c r="D56" s="115"/>
      <c r="E56" s="115"/>
      <c r="F56" s="115"/>
      <c r="G56" s="115"/>
      <c r="H56" s="115"/>
      <c r="I56" s="115"/>
      <c r="J56" s="115"/>
    </row>
    <row r="57" spans="1:10" ht="20.25" hidden="1" customHeight="1">
      <c r="A57" s="132">
        <v>2</v>
      </c>
      <c r="B57" s="1043" t="s">
        <v>619</v>
      </c>
      <c r="C57" s="1043"/>
      <c r="D57" s="1043"/>
      <c r="E57" s="1043"/>
      <c r="F57" s="1043"/>
      <c r="G57" s="1043"/>
      <c r="H57" s="1043"/>
      <c r="I57" s="1043"/>
      <c r="J57" s="115"/>
    </row>
    <row r="58" spans="1:10" ht="9.75" hidden="1" customHeight="1">
      <c r="A58" s="115"/>
      <c r="B58" s="115"/>
      <c r="C58" s="115"/>
      <c r="D58" s="115"/>
      <c r="E58" s="115"/>
      <c r="F58" s="115"/>
      <c r="G58" s="115"/>
      <c r="H58" s="115"/>
      <c r="I58" s="115"/>
      <c r="J58" s="115"/>
    </row>
    <row r="59" spans="1:10" ht="26.25" hidden="1" customHeight="1">
      <c r="A59" s="134"/>
      <c r="B59" s="1018" t="s">
        <v>620</v>
      </c>
      <c r="C59" s="1018"/>
      <c r="D59" s="1018"/>
      <c r="E59" s="1018"/>
      <c r="F59" s="1018"/>
      <c r="G59" s="1018"/>
      <c r="H59" s="1018"/>
      <c r="I59" s="1018"/>
      <c r="J59" s="115"/>
    </row>
    <row r="60" spans="1:10" ht="26.25" hidden="1" customHeight="1">
      <c r="A60" s="134"/>
      <c r="B60" s="390" t="s">
        <v>753</v>
      </c>
      <c r="C60" s="120"/>
      <c r="D60" s="120"/>
      <c r="E60" s="120"/>
      <c r="F60" s="120"/>
      <c r="G60" s="120"/>
      <c r="H60" s="120"/>
      <c r="I60" s="120"/>
      <c r="J60" s="115"/>
    </row>
    <row r="61" spans="1:10" ht="74.25" hidden="1" customHeight="1">
      <c r="A61" s="393">
        <v>2.1</v>
      </c>
      <c r="B61" s="1044" t="s">
        <v>1022</v>
      </c>
      <c r="C61" s="1044"/>
      <c r="D61" s="1044"/>
      <c r="E61" s="1044"/>
      <c r="F61" s="1044"/>
      <c r="G61" s="1044"/>
      <c r="H61" s="1044"/>
      <c r="I61" s="1044"/>
      <c r="J61" s="115"/>
    </row>
    <row r="62" spans="1:10" ht="17.25" hidden="1" customHeight="1">
      <c r="A62" s="393"/>
      <c r="B62" s="388"/>
      <c r="C62" s="388"/>
      <c r="D62" s="388"/>
      <c r="E62" s="388"/>
      <c r="F62" s="389"/>
      <c r="G62" s="388"/>
      <c r="H62" s="388"/>
      <c r="I62" s="388"/>
      <c r="J62" s="115"/>
    </row>
    <row r="63" spans="1:10" ht="25.5" hidden="1" customHeight="1">
      <c r="A63" s="144"/>
      <c r="B63" s="390" t="s">
        <v>754</v>
      </c>
      <c r="C63" s="145"/>
      <c r="D63" s="145"/>
      <c r="E63" s="145"/>
      <c r="F63" s="145"/>
      <c r="G63" s="145"/>
      <c r="H63" s="145"/>
      <c r="I63" s="145"/>
      <c r="J63" s="115"/>
    </row>
    <row r="64" spans="1:10" ht="293.25" hidden="1" customHeight="1">
      <c r="A64" s="144">
        <v>2.2000000000000002</v>
      </c>
      <c r="B64" s="1005" t="s">
        <v>989</v>
      </c>
      <c r="C64" s="1005"/>
      <c r="D64" s="1005"/>
      <c r="E64" s="1005"/>
      <c r="F64" s="1005"/>
      <c r="G64" s="1005"/>
      <c r="H64" s="1005"/>
      <c r="I64" s="1005"/>
      <c r="J64" s="115"/>
    </row>
    <row r="65" spans="1:24" ht="20.25" hidden="1" customHeight="1">
      <c r="A65" s="144"/>
      <c r="B65" s="1047"/>
      <c r="C65" s="1047"/>
      <c r="D65" s="1047"/>
      <c r="E65" s="1047"/>
      <c r="F65" s="1047"/>
      <c r="G65" s="1047"/>
      <c r="H65" s="1047"/>
      <c r="I65" s="1047"/>
      <c r="J65" s="115"/>
    </row>
    <row r="66" spans="1:24" ht="25.5" hidden="1" customHeight="1">
      <c r="A66" s="144"/>
      <c r="B66" s="390" t="s">
        <v>755</v>
      </c>
      <c r="C66" s="145"/>
      <c r="D66" s="145"/>
      <c r="E66" s="145"/>
      <c r="F66" s="145"/>
      <c r="G66" s="145"/>
      <c r="H66" s="145"/>
      <c r="I66" s="145"/>
      <c r="J66" s="115"/>
    </row>
    <row r="67" spans="1:24" ht="331.2" hidden="1" customHeight="1">
      <c r="A67" s="144">
        <v>2.2999999999999998</v>
      </c>
      <c r="B67" s="1044" t="s">
        <v>1016</v>
      </c>
      <c r="C67" s="1044"/>
      <c r="D67" s="1044"/>
      <c r="E67" s="1044"/>
      <c r="F67" s="1044"/>
      <c r="G67" s="1044"/>
      <c r="H67" s="1044"/>
      <c r="I67" s="1044"/>
      <c r="J67" s="115"/>
    </row>
    <row r="68" spans="1:24" ht="20.25" hidden="1" customHeight="1">
      <c r="A68" s="144"/>
      <c r="B68" s="1047"/>
      <c r="C68" s="1047"/>
      <c r="D68" s="1047"/>
      <c r="E68" s="1047"/>
      <c r="F68" s="1047"/>
      <c r="G68" s="1047"/>
      <c r="H68" s="1047"/>
      <c r="I68" s="1047"/>
      <c r="J68" s="115"/>
    </row>
    <row r="69" spans="1:24" ht="25.5" hidden="1" customHeight="1">
      <c r="A69" s="144"/>
      <c r="B69" s="390" t="s">
        <v>912</v>
      </c>
      <c r="C69" s="145"/>
      <c r="D69" s="145"/>
      <c r="E69" s="145"/>
      <c r="F69" s="145"/>
      <c r="G69" s="145"/>
      <c r="H69" s="145"/>
      <c r="I69" s="145"/>
      <c r="J69" s="115"/>
    </row>
    <row r="70" spans="1:24" ht="246.75" hidden="1" customHeight="1">
      <c r="A70" s="144">
        <v>2.4</v>
      </c>
      <c r="B70" s="1044" t="s">
        <v>1017</v>
      </c>
      <c r="C70" s="1044"/>
      <c r="D70" s="1044"/>
      <c r="E70" s="1044"/>
      <c r="F70" s="1044"/>
      <c r="G70" s="1044"/>
      <c r="H70" s="1044"/>
      <c r="I70" s="1044"/>
      <c r="J70" s="115"/>
    </row>
    <row r="71" spans="1:24" ht="275.39999999999998" hidden="1" customHeight="1">
      <c r="A71" s="135"/>
      <c r="B71" s="1005" t="s">
        <v>990</v>
      </c>
      <c r="C71" s="1005"/>
      <c r="D71" s="1005"/>
      <c r="E71" s="1005"/>
      <c r="F71" s="1005"/>
      <c r="G71" s="1005"/>
      <c r="H71" s="1005"/>
      <c r="I71" s="1005"/>
      <c r="J71" s="115"/>
    </row>
    <row r="72" spans="1:24" ht="9" hidden="1" customHeight="1">
      <c r="A72" s="135"/>
      <c r="B72" s="1055"/>
      <c r="C72" s="1056"/>
      <c r="D72" s="1056"/>
      <c r="E72" s="1056"/>
      <c r="F72" s="1056"/>
      <c r="G72" s="1056"/>
      <c r="H72" s="1056"/>
      <c r="I72" s="1056"/>
      <c r="J72" s="115"/>
    </row>
    <row r="73" spans="1:24" ht="6" hidden="1" customHeight="1">
      <c r="A73" s="135"/>
      <c r="B73" s="382"/>
      <c r="C73" s="381"/>
      <c r="D73" s="381"/>
      <c r="E73" s="381"/>
      <c r="F73" s="381"/>
      <c r="G73" s="381"/>
      <c r="H73" s="381"/>
      <c r="I73" s="381"/>
      <c r="J73" s="115"/>
    </row>
    <row r="74" spans="1:24" ht="70.5" hidden="1" customHeight="1">
      <c r="A74" s="136">
        <v>2.5</v>
      </c>
      <c r="B74" s="1007" t="s">
        <v>213</v>
      </c>
      <c r="C74" s="1007"/>
      <c r="D74" s="1007"/>
      <c r="E74" s="1007"/>
      <c r="F74" s="1007"/>
      <c r="G74" s="1007"/>
      <c r="H74" s="1007"/>
      <c r="I74" s="1007"/>
      <c r="J74" s="115"/>
    </row>
    <row r="75" spans="1:24" ht="72.75" hidden="1" customHeight="1">
      <c r="B75" s="1007" t="s">
        <v>214</v>
      </c>
      <c r="C75" s="1007"/>
      <c r="D75" s="1007"/>
      <c r="E75" s="1007"/>
      <c r="F75" s="1007"/>
      <c r="G75" s="1007"/>
      <c r="H75" s="1007"/>
      <c r="I75" s="1007"/>
    </row>
    <row r="76" spans="1:24" s="556" customFormat="1" ht="21" hidden="1" customHeight="1">
      <c r="B76" s="1008" t="s">
        <v>215</v>
      </c>
      <c r="C76" s="1008"/>
      <c r="D76" s="577"/>
      <c r="E76" s="577"/>
      <c r="F76" s="577"/>
      <c r="G76" s="577"/>
      <c r="H76" s="577"/>
    </row>
    <row r="77" spans="1:24" s="556" customFormat="1" ht="51.75" hidden="1" customHeight="1">
      <c r="A77" s="564"/>
      <c r="B77" s="846" t="s">
        <v>938</v>
      </c>
      <c r="C77" s="846"/>
      <c r="D77" s="846"/>
      <c r="E77" s="846"/>
      <c r="F77" s="846"/>
      <c r="G77" s="846"/>
      <c r="H77" s="846"/>
      <c r="I77" s="564"/>
    </row>
    <row r="78" spans="1:24" s="556" customFormat="1" ht="15.75" hidden="1" customHeight="1">
      <c r="A78" s="564"/>
      <c r="B78" s="544"/>
      <c r="C78" s="578"/>
      <c r="D78" s="578"/>
      <c r="E78" s="578"/>
      <c r="F78" s="578"/>
      <c r="G78" s="578"/>
      <c r="H78" s="578"/>
      <c r="I78" s="564"/>
    </row>
    <row r="79" spans="1:24" s="556" customFormat="1" ht="60" hidden="1" customHeight="1">
      <c r="A79" s="557"/>
      <c r="B79" s="847" t="s">
        <v>941</v>
      </c>
      <c r="C79" s="847"/>
      <c r="D79" s="1048"/>
      <c r="E79" s="1049"/>
      <c r="F79" s="1050"/>
      <c r="G79" s="1051"/>
      <c r="H79" s="1050"/>
      <c r="I79" s="579"/>
      <c r="J79" s="579"/>
      <c r="K79" s="579"/>
      <c r="L79" s="579"/>
      <c r="M79" s="580" t="e">
        <f>'[7]Names of Bidder'!D11</f>
        <v>#REF!</v>
      </c>
      <c r="N79" s="579"/>
      <c r="O79" s="579"/>
      <c r="P79" s="579"/>
      <c r="Q79" s="579"/>
      <c r="R79" s="579"/>
      <c r="S79" s="579"/>
      <c r="T79" s="579"/>
      <c r="U79" s="579"/>
      <c r="V79" s="579"/>
      <c r="W79" s="579"/>
      <c r="X79" s="579"/>
    </row>
    <row r="80" spans="1:24" s="556" customFormat="1" ht="14.1" hidden="1" customHeight="1">
      <c r="A80" s="558"/>
      <c r="B80" s="1052"/>
      <c r="C80" s="1052"/>
      <c r="D80" s="1053"/>
      <c r="E80" s="1054"/>
      <c r="F80" s="822"/>
      <c r="G80" s="821"/>
      <c r="H80" s="822"/>
      <c r="I80" s="579"/>
      <c r="J80" s="579"/>
      <c r="K80" s="579"/>
      <c r="L80" s="579"/>
      <c r="M80" s="581" t="e">
        <f>'[7]Names of Bidder'!D16</f>
        <v>#REF!</v>
      </c>
      <c r="N80" s="579"/>
      <c r="O80" s="579"/>
      <c r="P80" s="579"/>
      <c r="Q80" s="579"/>
      <c r="R80" s="579"/>
      <c r="S80" s="579"/>
      <c r="T80" s="579"/>
      <c r="U80" s="579"/>
      <c r="V80" s="579"/>
      <c r="W80" s="579"/>
      <c r="X80" s="579"/>
    </row>
    <row r="81" spans="1:24" s="556" customFormat="1" ht="44.25" hidden="1" customHeight="1">
      <c r="A81" s="575">
        <v>1</v>
      </c>
      <c r="B81" s="788" t="s">
        <v>297</v>
      </c>
      <c r="C81" s="788"/>
      <c r="D81" s="971"/>
      <c r="E81" s="992"/>
      <c r="F81" s="993"/>
      <c r="G81" s="994"/>
      <c r="H81" s="993"/>
      <c r="I81" s="555"/>
      <c r="J81" s="555"/>
      <c r="K81" s="555"/>
      <c r="L81" s="555"/>
      <c r="M81" s="581" t="e">
        <f>'[7]Names of Bidder'!D21</f>
        <v>#REF!</v>
      </c>
      <c r="N81" s="555"/>
      <c r="O81" s="555"/>
      <c r="P81" s="555"/>
      <c r="Q81" s="555"/>
      <c r="R81" s="555"/>
      <c r="S81" s="555"/>
      <c r="T81" s="555"/>
      <c r="U81" s="555"/>
      <c r="V81" s="555"/>
      <c r="W81" s="555"/>
      <c r="X81" s="555"/>
    </row>
    <row r="82" spans="1:24" s="556" customFormat="1" ht="14.25" hidden="1" customHeight="1">
      <c r="A82" s="559"/>
      <c r="B82" s="560"/>
      <c r="C82" s="560"/>
      <c r="D82" s="560"/>
      <c r="E82" s="582"/>
      <c r="F82" s="582"/>
      <c r="G82" s="582"/>
      <c r="H82" s="582"/>
      <c r="I82" s="555"/>
      <c r="J82" s="555"/>
      <c r="K82" s="555"/>
      <c r="L82" s="555"/>
      <c r="M82" s="555"/>
      <c r="N82" s="555"/>
      <c r="O82" s="555"/>
      <c r="P82" s="555"/>
      <c r="Q82" s="555"/>
      <c r="R82" s="555"/>
      <c r="S82" s="555"/>
      <c r="T82" s="555"/>
      <c r="U82" s="555"/>
      <c r="V82" s="555"/>
      <c r="W82" s="555"/>
      <c r="X82" s="555"/>
    </row>
    <row r="83" spans="1:24" s="556" customFormat="1" ht="36.75" hidden="1" customHeight="1">
      <c r="A83" s="575">
        <v>2</v>
      </c>
      <c r="B83" s="788" t="s">
        <v>298</v>
      </c>
      <c r="C83" s="788"/>
      <c r="D83" s="971"/>
      <c r="E83" s="992"/>
      <c r="F83" s="993"/>
      <c r="G83" s="994"/>
      <c r="H83" s="993"/>
      <c r="I83" s="555"/>
      <c r="J83" s="555"/>
      <c r="K83" s="555"/>
      <c r="L83" s="555"/>
      <c r="M83" s="555"/>
      <c r="N83" s="555"/>
      <c r="O83" s="555"/>
      <c r="P83" s="555"/>
      <c r="Q83" s="555"/>
      <c r="R83" s="555"/>
      <c r="S83" s="555"/>
      <c r="T83" s="555"/>
      <c r="U83" s="555"/>
      <c r="V83" s="555"/>
      <c r="W83" s="555"/>
      <c r="X83" s="555"/>
    </row>
    <row r="84" spans="1:24" s="556" customFormat="1" ht="14.25" hidden="1" customHeight="1">
      <c r="A84" s="559"/>
      <c r="B84" s="582"/>
      <c r="C84" s="582"/>
      <c r="D84" s="582"/>
      <c r="E84" s="582"/>
      <c r="F84" s="582"/>
      <c r="G84" s="582"/>
      <c r="H84" s="582"/>
      <c r="I84" s="555"/>
      <c r="J84" s="555"/>
      <c r="K84" s="555"/>
      <c r="L84" s="555"/>
      <c r="M84" s="555"/>
      <c r="N84" s="555"/>
      <c r="O84" s="555"/>
      <c r="P84" s="555"/>
      <c r="Q84" s="555"/>
      <c r="R84" s="555"/>
      <c r="S84" s="555"/>
      <c r="T84" s="555"/>
      <c r="U84" s="555"/>
      <c r="V84" s="555"/>
      <c r="W84" s="555"/>
      <c r="X84" s="555"/>
    </row>
    <row r="85" spans="1:24" s="556" customFormat="1" ht="23.25" hidden="1" customHeight="1">
      <c r="A85" s="835">
        <v>3</v>
      </c>
      <c r="B85" s="837" t="s">
        <v>942</v>
      </c>
      <c r="C85" s="837"/>
      <c r="D85" s="995"/>
      <c r="E85" s="973"/>
      <c r="F85" s="975"/>
      <c r="G85" s="997"/>
      <c r="H85" s="975"/>
      <c r="I85" s="555"/>
      <c r="J85" s="555"/>
      <c r="K85" s="555"/>
      <c r="L85" s="555"/>
      <c r="M85" s="555"/>
      <c r="N85" s="555"/>
      <c r="O85" s="555"/>
      <c r="P85" s="555"/>
      <c r="Q85" s="555"/>
      <c r="R85" s="555"/>
      <c r="S85" s="555"/>
      <c r="T85" s="555"/>
      <c r="U85" s="555"/>
      <c r="V85" s="555"/>
      <c r="W85" s="555"/>
      <c r="X85" s="555"/>
    </row>
    <row r="86" spans="1:24" s="556" customFormat="1" ht="21" hidden="1" customHeight="1">
      <c r="A86" s="836"/>
      <c r="B86" s="800"/>
      <c r="C86" s="800"/>
      <c r="D86" s="996"/>
      <c r="E86" s="956"/>
      <c r="F86" s="958"/>
      <c r="G86" s="998"/>
      <c r="H86" s="958"/>
      <c r="I86" s="555"/>
      <c r="J86" s="555"/>
      <c r="K86" s="555"/>
      <c r="L86" s="555"/>
      <c r="M86" s="555"/>
      <c r="N86" s="555"/>
      <c r="O86" s="555"/>
      <c r="P86" s="555"/>
      <c r="Q86" s="555"/>
      <c r="R86" s="555"/>
      <c r="S86" s="555"/>
      <c r="T86" s="555"/>
      <c r="U86" s="555"/>
      <c r="V86" s="555"/>
      <c r="W86" s="555"/>
      <c r="X86" s="555"/>
    </row>
    <row r="87" spans="1:24" s="556" customFormat="1" ht="20.25" hidden="1" customHeight="1">
      <c r="A87" s="836"/>
      <c r="B87" s="800"/>
      <c r="C87" s="800"/>
      <c r="D87" s="996"/>
      <c r="E87" s="956"/>
      <c r="F87" s="958"/>
      <c r="G87" s="998"/>
      <c r="H87" s="958"/>
      <c r="I87" s="555"/>
      <c r="J87" s="555"/>
      <c r="K87" s="555"/>
      <c r="L87" s="555"/>
      <c r="M87" s="555"/>
      <c r="N87" s="555"/>
      <c r="O87" s="555"/>
      <c r="P87" s="555"/>
      <c r="Q87" s="555"/>
      <c r="R87" s="555"/>
      <c r="S87" s="555"/>
      <c r="T87" s="555"/>
      <c r="U87" s="555"/>
      <c r="V87" s="555"/>
      <c r="W87" s="555"/>
      <c r="X87" s="555"/>
    </row>
    <row r="88" spans="1:24" s="556" customFormat="1" ht="21" hidden="1" customHeight="1">
      <c r="A88" s="836"/>
      <c r="B88" s="800"/>
      <c r="C88" s="800"/>
      <c r="D88" s="996"/>
      <c r="E88" s="956"/>
      <c r="F88" s="958"/>
      <c r="G88" s="998"/>
      <c r="H88" s="958"/>
      <c r="I88" s="555"/>
      <c r="J88" s="555"/>
      <c r="K88" s="555"/>
      <c r="L88" s="555"/>
      <c r="M88" s="555"/>
      <c r="N88" s="555"/>
      <c r="O88" s="555"/>
      <c r="P88" s="555"/>
      <c r="Q88" s="555"/>
      <c r="R88" s="555"/>
      <c r="S88" s="555"/>
      <c r="T88" s="555"/>
      <c r="U88" s="555"/>
      <c r="V88" s="555"/>
      <c r="W88" s="555"/>
      <c r="X88" s="555"/>
    </row>
    <row r="89" spans="1:24" s="556" customFormat="1" ht="24.9" hidden="1" customHeight="1">
      <c r="A89" s="576"/>
      <c r="D89" s="561" t="s">
        <v>299</v>
      </c>
      <c r="E89" s="985"/>
      <c r="F89" s="986"/>
      <c r="G89" s="987"/>
      <c r="H89" s="986"/>
      <c r="I89" s="555"/>
      <c r="J89" s="555"/>
      <c r="K89" s="555"/>
      <c r="L89" s="555"/>
      <c r="M89" s="555"/>
      <c r="N89" s="555"/>
      <c r="O89" s="555"/>
      <c r="P89" s="555"/>
      <c r="Q89" s="555"/>
      <c r="R89" s="555"/>
      <c r="S89" s="555"/>
      <c r="T89" s="555"/>
      <c r="U89" s="555"/>
      <c r="V89" s="555"/>
      <c r="W89" s="555"/>
      <c r="X89" s="555"/>
    </row>
    <row r="90" spans="1:24" s="556" customFormat="1" ht="24.9" hidden="1" customHeight="1">
      <c r="A90" s="576"/>
      <c r="D90" s="561" t="s">
        <v>99</v>
      </c>
      <c r="E90" s="985"/>
      <c r="F90" s="986"/>
      <c r="G90" s="987"/>
      <c r="H90" s="986"/>
      <c r="I90" s="555"/>
      <c r="J90" s="555"/>
      <c r="K90" s="555"/>
      <c r="L90" s="555"/>
      <c r="M90" s="555"/>
      <c r="N90" s="555"/>
      <c r="O90" s="555"/>
      <c r="P90" s="555"/>
      <c r="Q90" s="555"/>
      <c r="R90" s="555"/>
      <c r="S90" s="555"/>
      <c r="T90" s="555"/>
      <c r="U90" s="555"/>
      <c r="V90" s="555"/>
      <c r="W90" s="555"/>
      <c r="X90" s="555"/>
    </row>
    <row r="91" spans="1:24" s="556" customFormat="1" ht="24.9" hidden="1" customHeight="1">
      <c r="A91" s="576"/>
      <c r="B91" s="562"/>
      <c r="C91" s="562"/>
      <c r="D91" s="563" t="s">
        <v>300</v>
      </c>
      <c r="E91" s="988"/>
      <c r="F91" s="989"/>
      <c r="G91" s="990"/>
      <c r="H91" s="989"/>
      <c r="I91" s="555"/>
      <c r="J91" s="555"/>
      <c r="K91" s="555"/>
      <c r="L91" s="555"/>
      <c r="M91" s="555"/>
      <c r="N91" s="555"/>
      <c r="O91" s="555"/>
      <c r="P91" s="555"/>
      <c r="Q91" s="555"/>
      <c r="R91" s="555"/>
      <c r="S91" s="555"/>
      <c r="T91" s="555"/>
      <c r="U91" s="555"/>
      <c r="V91" s="555"/>
      <c r="W91" s="555"/>
      <c r="X91" s="555"/>
    </row>
    <row r="92" spans="1:24" s="556" customFormat="1" ht="16.5" hidden="1" customHeight="1">
      <c r="A92" s="576"/>
      <c r="B92" s="564"/>
      <c r="C92" s="564"/>
      <c r="D92" s="561"/>
      <c r="E92" s="578"/>
      <c r="F92" s="578"/>
      <c r="G92" s="578"/>
      <c r="H92" s="578"/>
      <c r="I92" s="555"/>
      <c r="J92" s="555"/>
      <c r="K92" s="555"/>
      <c r="L92" s="555"/>
      <c r="M92" s="555"/>
      <c r="N92" s="555"/>
      <c r="O92" s="555"/>
      <c r="P92" s="555"/>
      <c r="Q92" s="555"/>
      <c r="R92" s="555"/>
      <c r="S92" s="555"/>
      <c r="T92" s="555"/>
      <c r="U92" s="555"/>
      <c r="V92" s="555"/>
      <c r="W92" s="555"/>
      <c r="X92" s="555"/>
    </row>
    <row r="93" spans="1:24" s="556" customFormat="1" ht="51" hidden="1" customHeight="1">
      <c r="A93" s="565" t="s">
        <v>421</v>
      </c>
      <c r="B93" s="837" t="s">
        <v>991</v>
      </c>
      <c r="C93" s="837"/>
      <c r="D93" s="991"/>
      <c r="E93" s="776"/>
      <c r="F93" s="777"/>
      <c r="G93" s="776"/>
      <c r="H93" s="777"/>
      <c r="I93" s="555"/>
      <c r="J93" s="555"/>
      <c r="K93" s="555"/>
      <c r="L93" s="555"/>
      <c r="M93" s="555"/>
      <c r="N93" s="555"/>
      <c r="O93" s="555"/>
      <c r="P93" s="555"/>
      <c r="Q93" s="555"/>
      <c r="R93" s="555"/>
      <c r="S93" s="555"/>
      <c r="T93" s="555"/>
      <c r="U93" s="555"/>
      <c r="V93" s="555"/>
      <c r="W93" s="555"/>
      <c r="X93" s="555"/>
    </row>
    <row r="94" spans="1:24" s="556" customFormat="1" ht="36" hidden="1" customHeight="1">
      <c r="A94" s="558"/>
      <c r="B94" s="978" t="s">
        <v>917</v>
      </c>
      <c r="C94" s="979"/>
      <c r="D94" s="980"/>
      <c r="E94" s="981"/>
      <c r="F94" s="981"/>
      <c r="G94" s="982"/>
      <c r="H94" s="982"/>
      <c r="I94" s="583"/>
      <c r="J94" s="555"/>
      <c r="K94" s="555"/>
      <c r="L94" s="555"/>
      <c r="M94" s="555"/>
      <c r="N94" s="555"/>
      <c r="O94" s="555"/>
      <c r="P94" s="555"/>
      <c r="Q94" s="555"/>
      <c r="R94" s="555"/>
      <c r="S94" s="555"/>
      <c r="T94" s="555"/>
      <c r="U94" s="555"/>
      <c r="V94" s="555"/>
      <c r="W94" s="555"/>
      <c r="X94" s="555"/>
    </row>
    <row r="95" spans="1:24" s="556" customFormat="1" ht="95.4" hidden="1" customHeight="1">
      <c r="A95" s="558"/>
      <c r="B95" s="983" t="s">
        <v>1015</v>
      </c>
      <c r="C95" s="863"/>
      <c r="D95" s="984"/>
      <c r="E95" s="776"/>
      <c r="F95" s="777"/>
      <c r="G95" s="776"/>
      <c r="H95" s="777"/>
      <c r="I95" s="555"/>
      <c r="J95" s="555"/>
      <c r="K95" s="555"/>
      <c r="L95" s="555"/>
      <c r="M95" s="555"/>
      <c r="N95" s="555"/>
      <c r="O95" s="555"/>
      <c r="P95" s="555"/>
      <c r="Q95" s="555"/>
      <c r="R95" s="555"/>
      <c r="S95" s="555"/>
      <c r="T95" s="555"/>
      <c r="U95" s="555"/>
      <c r="V95" s="555"/>
      <c r="W95" s="555"/>
      <c r="X95" s="555"/>
    </row>
    <row r="96" spans="1:24" s="556" customFormat="1" ht="13.5" hidden="1" customHeight="1">
      <c r="A96" s="558"/>
      <c r="B96" s="564"/>
      <c r="C96" s="564"/>
      <c r="D96" s="561"/>
      <c r="E96" s="578"/>
      <c r="F96" s="578"/>
      <c r="G96" s="578"/>
      <c r="H96" s="584"/>
      <c r="I96" s="555"/>
      <c r="J96" s="555"/>
      <c r="K96" s="555"/>
      <c r="L96" s="555"/>
      <c r="M96" s="555"/>
      <c r="N96" s="555"/>
      <c r="O96" s="555"/>
      <c r="P96" s="555"/>
      <c r="Q96" s="555"/>
      <c r="R96" s="555"/>
      <c r="S96" s="555"/>
      <c r="T96" s="555"/>
      <c r="U96" s="555"/>
      <c r="V96" s="555"/>
      <c r="W96" s="555"/>
      <c r="X96" s="555"/>
    </row>
    <row r="97" spans="1:24" s="556" customFormat="1" ht="43.5" hidden="1" customHeight="1">
      <c r="A97" s="576"/>
      <c r="B97" s="800" t="s">
        <v>128</v>
      </c>
      <c r="C97" s="800"/>
      <c r="D97" s="801"/>
      <c r="E97" s="776"/>
      <c r="F97" s="777"/>
      <c r="G97" s="776"/>
      <c r="H97" s="777"/>
      <c r="I97" s="555"/>
      <c r="J97" s="555"/>
      <c r="K97" s="555"/>
      <c r="L97" s="555"/>
      <c r="M97" s="555"/>
      <c r="N97" s="555"/>
      <c r="O97" s="555"/>
      <c r="P97" s="555"/>
      <c r="Q97" s="555"/>
      <c r="R97" s="555"/>
      <c r="S97" s="555"/>
      <c r="T97" s="555"/>
      <c r="U97" s="555"/>
      <c r="V97" s="555"/>
      <c r="W97" s="555"/>
      <c r="X97" s="555"/>
    </row>
    <row r="98" spans="1:24" s="556" customFormat="1" ht="43.5" hidden="1" customHeight="1">
      <c r="A98" s="576"/>
      <c r="B98" s="800" t="s">
        <v>985</v>
      </c>
      <c r="C98" s="800"/>
      <c r="D98" s="801"/>
      <c r="E98" s="776"/>
      <c r="F98" s="777"/>
      <c r="G98" s="776"/>
      <c r="H98" s="777"/>
      <c r="I98" s="555"/>
      <c r="J98" s="555"/>
      <c r="K98" s="555"/>
      <c r="L98" s="555"/>
      <c r="M98" s="555"/>
      <c r="N98" s="555"/>
      <c r="O98" s="555"/>
      <c r="P98" s="555"/>
      <c r="Q98" s="555"/>
      <c r="R98" s="555"/>
      <c r="S98" s="555"/>
      <c r="T98" s="555"/>
      <c r="U98" s="555"/>
      <c r="V98" s="555"/>
      <c r="W98" s="555"/>
      <c r="X98" s="555"/>
    </row>
    <row r="99" spans="1:24" s="556" customFormat="1" ht="11.25" hidden="1" customHeight="1">
      <c r="A99" s="576"/>
      <c r="B99" s="564"/>
      <c r="C99" s="564"/>
      <c r="D99" s="561"/>
      <c r="E99" s="578"/>
      <c r="F99" s="578"/>
      <c r="G99" s="578"/>
      <c r="H99" s="584"/>
      <c r="I99" s="555"/>
      <c r="J99" s="555"/>
      <c r="K99" s="555"/>
      <c r="L99" s="555"/>
      <c r="M99" s="555"/>
      <c r="N99" s="555"/>
      <c r="O99" s="555"/>
      <c r="P99" s="555"/>
      <c r="Q99" s="555"/>
      <c r="R99" s="555"/>
      <c r="S99" s="555"/>
      <c r="T99" s="555"/>
      <c r="U99" s="555"/>
      <c r="V99" s="555"/>
      <c r="W99" s="555"/>
      <c r="X99" s="555"/>
    </row>
    <row r="100" spans="1:24" s="556" customFormat="1" ht="53.25" hidden="1" customHeight="1">
      <c r="A100" s="585" t="s">
        <v>422</v>
      </c>
      <c r="B100" s="800" t="s">
        <v>918</v>
      </c>
      <c r="C100" s="800"/>
      <c r="D100" s="801"/>
      <c r="E100" s="776"/>
      <c r="F100" s="777"/>
      <c r="G100" s="776"/>
      <c r="H100" s="777"/>
      <c r="I100" s="555"/>
      <c r="J100" s="555"/>
      <c r="K100" s="555"/>
      <c r="L100" s="555"/>
      <c r="M100" s="555"/>
      <c r="N100" s="555"/>
      <c r="O100" s="555"/>
      <c r="P100" s="555"/>
      <c r="Q100" s="555"/>
      <c r="R100" s="555"/>
      <c r="S100" s="555"/>
      <c r="T100" s="555"/>
      <c r="U100" s="555"/>
      <c r="V100" s="555"/>
      <c r="W100" s="555"/>
      <c r="X100" s="555"/>
    </row>
    <row r="101" spans="1:24" s="556" customFormat="1" ht="11.25" hidden="1" customHeight="1">
      <c r="A101" s="576"/>
      <c r="B101" s="564"/>
      <c r="C101" s="564"/>
      <c r="D101" s="561"/>
      <c r="E101" s="578"/>
      <c r="F101" s="578"/>
      <c r="G101" s="578"/>
      <c r="H101" s="584"/>
      <c r="I101" s="555"/>
      <c r="J101" s="555"/>
      <c r="K101" s="555"/>
      <c r="L101" s="555"/>
      <c r="M101" s="555"/>
      <c r="N101" s="555"/>
      <c r="O101" s="555"/>
      <c r="P101" s="555"/>
      <c r="Q101" s="555"/>
      <c r="R101" s="555"/>
      <c r="S101" s="555"/>
      <c r="T101" s="555"/>
      <c r="U101" s="555"/>
      <c r="V101" s="555"/>
      <c r="W101" s="555"/>
      <c r="X101" s="555"/>
    </row>
    <row r="102" spans="1:24" s="556" customFormat="1" ht="45" hidden="1" customHeight="1">
      <c r="A102" s="576"/>
      <c r="B102" s="954" t="s">
        <v>129</v>
      </c>
      <c r="C102" s="954"/>
      <c r="D102" s="999"/>
      <c r="E102" s="586"/>
      <c r="F102" s="587"/>
      <c r="G102" s="586"/>
      <c r="H102" s="588"/>
      <c r="I102" s="555"/>
      <c r="J102" s="555"/>
      <c r="K102" s="555"/>
      <c r="L102" s="555"/>
      <c r="M102" s="555"/>
      <c r="N102" s="555"/>
      <c r="O102" s="555"/>
      <c r="P102" s="555"/>
      <c r="Q102" s="555"/>
      <c r="R102" s="555"/>
      <c r="S102" s="555"/>
      <c r="T102" s="555"/>
      <c r="U102" s="555"/>
      <c r="V102" s="555"/>
      <c r="W102" s="555"/>
      <c r="X102" s="555"/>
    </row>
    <row r="103" spans="1:24" s="556" customFormat="1" ht="36" hidden="1" customHeight="1">
      <c r="A103" s="576"/>
      <c r="B103" s="800" t="s">
        <v>598</v>
      </c>
      <c r="C103" s="800"/>
      <c r="D103" s="801"/>
      <c r="E103" s="589"/>
      <c r="F103" s="590"/>
      <c r="G103" s="589"/>
      <c r="H103" s="591"/>
      <c r="I103" s="555"/>
      <c r="J103" s="555"/>
      <c r="K103" s="555"/>
      <c r="L103" s="555"/>
      <c r="M103" s="555"/>
      <c r="N103" s="555"/>
      <c r="O103" s="555"/>
      <c r="P103" s="555"/>
      <c r="Q103" s="555"/>
      <c r="R103" s="555"/>
      <c r="S103" s="555"/>
      <c r="T103" s="555"/>
      <c r="U103" s="555"/>
      <c r="V103" s="555"/>
      <c r="W103" s="555"/>
      <c r="X103" s="555"/>
    </row>
    <row r="104" spans="1:24" s="556" customFormat="1" ht="27" hidden="1" customHeight="1">
      <c r="A104" s="576"/>
      <c r="B104" s="955" t="s">
        <v>943</v>
      </c>
      <c r="C104" s="800"/>
      <c r="D104" s="801"/>
      <c r="E104" s="1000"/>
      <c r="F104" s="1001"/>
      <c r="G104" s="1000"/>
      <c r="H104" s="1001"/>
      <c r="I104" s="555"/>
      <c r="J104" s="555"/>
      <c r="K104" s="555"/>
      <c r="L104" s="555"/>
      <c r="M104" s="555"/>
      <c r="N104" s="555"/>
      <c r="O104" s="555"/>
      <c r="P104" s="555"/>
      <c r="Q104" s="555"/>
      <c r="R104" s="555"/>
      <c r="S104" s="555"/>
      <c r="T104" s="555"/>
      <c r="U104" s="555"/>
      <c r="V104" s="555"/>
      <c r="W104" s="555"/>
      <c r="X104" s="555"/>
    </row>
    <row r="105" spans="1:24" s="556" customFormat="1" ht="50.25" hidden="1" customHeight="1">
      <c r="A105" s="576"/>
      <c r="B105" s="955"/>
      <c r="C105" s="800"/>
      <c r="D105" s="801"/>
      <c r="E105" s="1002"/>
      <c r="F105" s="1003"/>
      <c r="G105" s="589"/>
      <c r="H105" s="591"/>
      <c r="I105" s="555"/>
      <c r="J105" s="555"/>
      <c r="K105" s="555"/>
      <c r="L105" s="555"/>
      <c r="M105" s="555"/>
      <c r="N105" s="555"/>
      <c r="O105" s="555"/>
      <c r="P105" s="555"/>
      <c r="Q105" s="555"/>
      <c r="R105" s="555"/>
      <c r="S105" s="555"/>
      <c r="T105" s="555"/>
      <c r="U105" s="555"/>
      <c r="V105" s="555"/>
      <c r="W105" s="555"/>
      <c r="X105" s="555"/>
    </row>
    <row r="106" spans="1:24" s="556" customFormat="1" ht="42" hidden="1" customHeight="1">
      <c r="A106" s="576"/>
      <c r="B106" s="592"/>
      <c r="C106" s="592"/>
      <c r="D106" s="592"/>
      <c r="E106" s="1004" t="s">
        <v>944</v>
      </c>
      <c r="F106" s="1004"/>
      <c r="G106" s="1004" t="s">
        <v>944</v>
      </c>
      <c r="H106" s="1004"/>
      <c r="I106" s="555"/>
      <c r="J106" s="555"/>
      <c r="K106" s="555"/>
      <c r="L106" s="555"/>
      <c r="M106" s="555"/>
      <c r="N106" s="555"/>
      <c r="O106" s="555"/>
      <c r="P106" s="555"/>
      <c r="Q106" s="555"/>
      <c r="R106" s="555"/>
      <c r="S106" s="555"/>
      <c r="T106" s="555"/>
      <c r="U106" s="555"/>
      <c r="V106" s="555"/>
      <c r="W106" s="555"/>
      <c r="X106" s="555"/>
    </row>
    <row r="107" spans="1:24" s="556" customFormat="1" ht="119.25" hidden="1" customHeight="1">
      <c r="A107" s="576"/>
      <c r="B107" s="976" t="s">
        <v>945</v>
      </c>
      <c r="C107" s="976"/>
      <c r="D107" s="976"/>
      <c r="E107" s="593"/>
      <c r="F107" s="594"/>
      <c r="G107" s="593"/>
      <c r="H107" s="594"/>
      <c r="I107" s="555"/>
      <c r="J107" s="555"/>
      <c r="K107" s="555"/>
      <c r="L107" s="555"/>
      <c r="M107" s="555"/>
      <c r="N107" s="555"/>
      <c r="O107" s="555"/>
      <c r="P107" s="555"/>
      <c r="Q107" s="555"/>
      <c r="R107" s="555"/>
      <c r="S107" s="555"/>
      <c r="T107" s="555"/>
      <c r="U107" s="555"/>
      <c r="V107" s="555"/>
      <c r="W107" s="555"/>
      <c r="X107" s="555"/>
    </row>
    <row r="108" spans="1:24" s="556" customFormat="1" ht="78" hidden="1" customHeight="1">
      <c r="A108" s="576"/>
      <c r="B108" s="976" t="s">
        <v>756</v>
      </c>
      <c r="C108" s="976"/>
      <c r="D108" s="976"/>
      <c r="E108" s="593"/>
      <c r="F108" s="594"/>
      <c r="G108" s="593"/>
      <c r="H108" s="594"/>
      <c r="I108" s="555"/>
      <c r="J108" s="555"/>
      <c r="K108" s="555"/>
      <c r="L108" s="555"/>
      <c r="M108" s="555"/>
      <c r="N108" s="555"/>
      <c r="O108" s="555"/>
      <c r="P108" s="555"/>
      <c r="Q108" s="555"/>
      <c r="R108" s="555"/>
      <c r="S108" s="555"/>
      <c r="T108" s="555"/>
      <c r="U108" s="555"/>
      <c r="V108" s="555"/>
      <c r="W108" s="555"/>
      <c r="X108" s="555"/>
    </row>
    <row r="109" spans="1:24" s="556" customFormat="1" ht="172.5" hidden="1" customHeight="1">
      <c r="A109" s="595"/>
      <c r="B109" s="976" t="s">
        <v>946</v>
      </c>
      <c r="C109" s="976"/>
      <c r="D109" s="976"/>
      <c r="E109" s="775"/>
      <c r="F109" s="775"/>
      <c r="G109" s="775"/>
      <c r="H109" s="775"/>
      <c r="I109" s="555"/>
      <c r="J109" s="555"/>
      <c r="K109" s="555"/>
      <c r="L109" s="555"/>
      <c r="M109" s="555"/>
      <c r="N109" s="555"/>
      <c r="O109" s="555"/>
      <c r="P109" s="555"/>
      <c r="Q109" s="555"/>
      <c r="R109" s="555"/>
      <c r="S109" s="555"/>
      <c r="T109" s="555"/>
      <c r="U109" s="555"/>
      <c r="V109" s="555"/>
      <c r="W109" s="555"/>
      <c r="X109" s="555"/>
    </row>
    <row r="110" spans="1:24" s="556" customFormat="1" ht="69.75" hidden="1" customHeight="1">
      <c r="A110" s="595"/>
      <c r="B110" s="976" t="s">
        <v>617</v>
      </c>
      <c r="C110" s="976"/>
      <c r="D110" s="976"/>
      <c r="E110" s="775"/>
      <c r="F110" s="775"/>
      <c r="G110" s="775"/>
      <c r="H110" s="775"/>
      <c r="I110" s="555"/>
      <c r="J110" s="555"/>
      <c r="K110" s="555"/>
      <c r="L110" s="555"/>
      <c r="M110" s="555"/>
      <c r="N110" s="555"/>
      <c r="O110" s="555"/>
      <c r="P110" s="555"/>
      <c r="Q110" s="555"/>
      <c r="R110" s="555"/>
      <c r="S110" s="555"/>
      <c r="T110" s="555"/>
      <c r="U110" s="555"/>
      <c r="V110" s="555"/>
      <c r="W110" s="555"/>
      <c r="X110" s="555"/>
    </row>
    <row r="111" spans="1:24" s="556" customFormat="1" ht="63" hidden="1" customHeight="1">
      <c r="A111" s="595"/>
      <c r="B111" s="976" t="s">
        <v>919</v>
      </c>
      <c r="C111" s="976"/>
      <c r="D111" s="976"/>
      <c r="E111" s="829"/>
      <c r="F111" s="831"/>
      <c r="G111" s="829"/>
      <c r="H111" s="831"/>
      <c r="I111" s="555"/>
      <c r="J111" s="555"/>
      <c r="K111" s="555"/>
      <c r="L111" s="555"/>
      <c r="M111" s="555"/>
      <c r="N111" s="555"/>
      <c r="O111" s="555"/>
      <c r="P111" s="555"/>
      <c r="Q111" s="555"/>
      <c r="R111" s="555"/>
      <c r="S111" s="555"/>
      <c r="T111" s="555"/>
      <c r="U111" s="555"/>
      <c r="V111" s="555"/>
      <c r="W111" s="555"/>
      <c r="X111" s="555"/>
    </row>
    <row r="112" spans="1:24" s="556" customFormat="1" ht="12.75" hidden="1" customHeight="1">
      <c r="A112" s="552"/>
      <c r="B112" s="596"/>
      <c r="C112" s="574"/>
      <c r="D112" s="574"/>
      <c r="E112" s="597"/>
      <c r="F112" s="597"/>
      <c r="G112" s="597"/>
      <c r="H112" s="597"/>
      <c r="I112" s="555"/>
      <c r="J112" s="555"/>
      <c r="K112" s="555"/>
      <c r="L112" s="555"/>
      <c r="M112" s="555"/>
      <c r="N112" s="555"/>
      <c r="O112" s="555"/>
      <c r="P112" s="555"/>
      <c r="Q112" s="555"/>
      <c r="R112" s="555"/>
      <c r="S112" s="555"/>
      <c r="T112" s="555"/>
      <c r="U112" s="555"/>
      <c r="V112" s="555"/>
      <c r="W112" s="555"/>
      <c r="X112" s="555"/>
    </row>
    <row r="113" spans="1:24" s="556" customFormat="1" ht="15" hidden="1" customHeight="1">
      <c r="A113" s="552"/>
      <c r="B113" s="977" t="s">
        <v>599</v>
      </c>
      <c r="C113" s="977"/>
      <c r="D113" s="574"/>
      <c r="E113" s="553"/>
      <c r="F113" s="554"/>
      <c r="G113" s="554"/>
      <c r="H113" s="554"/>
      <c r="I113" s="555"/>
      <c r="J113" s="555"/>
      <c r="K113" s="555"/>
      <c r="L113" s="555"/>
      <c r="M113" s="555"/>
      <c r="N113" s="555"/>
      <c r="O113" s="555"/>
      <c r="P113" s="555"/>
      <c r="Q113" s="555"/>
      <c r="R113" s="555"/>
      <c r="S113" s="555"/>
      <c r="T113" s="555"/>
      <c r="U113" s="555"/>
      <c r="V113" s="555"/>
      <c r="W113" s="555"/>
      <c r="X113" s="555"/>
    </row>
    <row r="114" spans="1:24" s="556" customFormat="1" ht="91.5" hidden="1" customHeight="1">
      <c r="A114" s="552"/>
      <c r="B114" s="846" t="s">
        <v>947</v>
      </c>
      <c r="C114" s="846"/>
      <c r="D114" s="846"/>
      <c r="E114" s="846"/>
      <c r="F114" s="846"/>
      <c r="G114" s="846"/>
      <c r="H114" s="846"/>
      <c r="I114" s="555"/>
      <c r="J114" s="555"/>
      <c r="K114" s="555"/>
      <c r="L114" s="555"/>
      <c r="M114" s="555"/>
      <c r="N114" s="555"/>
      <c r="O114" s="555"/>
      <c r="P114" s="555"/>
      <c r="Q114" s="555"/>
      <c r="R114" s="555"/>
      <c r="S114" s="555"/>
      <c r="T114" s="555"/>
      <c r="U114" s="555"/>
      <c r="V114" s="555"/>
      <c r="W114" s="555"/>
      <c r="X114" s="555"/>
    </row>
    <row r="115" spans="1:24" s="556" customFormat="1" ht="12.75" hidden="1" customHeight="1">
      <c r="A115" s="564"/>
      <c r="B115" s="544"/>
      <c r="C115" s="578"/>
      <c r="D115" s="578"/>
      <c r="E115" s="578"/>
      <c r="F115" s="578"/>
      <c r="G115" s="578"/>
      <c r="H115" s="578"/>
      <c r="I115" s="564"/>
    </row>
    <row r="116" spans="1:24" s="556" customFormat="1" ht="48.75" hidden="1" customHeight="1">
      <c r="A116" s="557"/>
      <c r="B116" s="847" t="s">
        <v>948</v>
      </c>
      <c r="C116" s="847"/>
      <c r="D116" s="847"/>
      <c r="E116" s="968"/>
      <c r="F116" s="969"/>
      <c r="G116" s="969"/>
      <c r="H116" s="970"/>
      <c r="I116" s="579"/>
      <c r="J116" s="579"/>
      <c r="K116" s="579"/>
      <c r="L116" s="579"/>
      <c r="M116" s="560"/>
      <c r="N116" s="579"/>
      <c r="O116" s="579"/>
      <c r="P116" s="579"/>
      <c r="Q116" s="579"/>
      <c r="R116" s="579"/>
      <c r="S116" s="579"/>
      <c r="T116" s="579"/>
      <c r="U116" s="579"/>
      <c r="V116" s="579"/>
      <c r="W116" s="579"/>
      <c r="X116" s="579"/>
    </row>
    <row r="117" spans="1:24" s="556" customFormat="1" ht="34.5" hidden="1" customHeight="1">
      <c r="A117" s="575">
        <v>1</v>
      </c>
      <c r="B117" s="788" t="s">
        <v>297</v>
      </c>
      <c r="C117" s="788"/>
      <c r="D117" s="971"/>
      <c r="E117" s="972"/>
      <c r="F117" s="966"/>
      <c r="G117" s="966"/>
      <c r="H117" s="967"/>
      <c r="I117" s="555"/>
      <c r="J117" s="555"/>
      <c r="K117" s="555"/>
      <c r="L117" s="555"/>
      <c r="M117" s="598"/>
      <c r="N117" s="555"/>
      <c r="O117" s="555"/>
      <c r="P117" s="555"/>
      <c r="Q117" s="555"/>
      <c r="R117" s="555"/>
      <c r="S117" s="555"/>
      <c r="T117" s="555"/>
      <c r="U117" s="555"/>
      <c r="V117" s="555"/>
      <c r="W117" s="555"/>
      <c r="X117" s="555"/>
    </row>
    <row r="118" spans="1:24" s="556" customFormat="1" ht="14.25" hidden="1" customHeight="1">
      <c r="A118" s="559"/>
      <c r="B118" s="560"/>
      <c r="C118" s="560"/>
      <c r="D118" s="560"/>
      <c r="E118" s="582"/>
      <c r="F118" s="582"/>
      <c r="G118" s="582"/>
      <c r="H118" s="582"/>
      <c r="I118" s="555"/>
      <c r="J118" s="555"/>
      <c r="K118" s="555"/>
      <c r="L118" s="555"/>
      <c r="M118" s="555"/>
      <c r="N118" s="555"/>
      <c r="O118" s="555"/>
      <c r="P118" s="555"/>
      <c r="Q118" s="555"/>
      <c r="R118" s="555"/>
      <c r="S118" s="555"/>
      <c r="T118" s="555"/>
      <c r="U118" s="555"/>
      <c r="V118" s="555"/>
      <c r="W118" s="555"/>
      <c r="X118" s="555"/>
    </row>
    <row r="119" spans="1:24" s="556" customFormat="1" ht="33" hidden="1" customHeight="1">
      <c r="A119" s="575">
        <v>2</v>
      </c>
      <c r="B119" s="788" t="s">
        <v>298</v>
      </c>
      <c r="C119" s="788"/>
      <c r="D119" s="788"/>
      <c r="E119" s="972"/>
      <c r="F119" s="966"/>
      <c r="G119" s="966"/>
      <c r="H119" s="967"/>
      <c r="I119" s="555"/>
      <c r="J119" s="555"/>
      <c r="K119" s="555"/>
      <c r="L119" s="555"/>
      <c r="M119" s="555"/>
      <c r="N119" s="555"/>
      <c r="O119" s="555"/>
      <c r="P119" s="555"/>
      <c r="Q119" s="555"/>
      <c r="R119" s="555"/>
      <c r="S119" s="555"/>
      <c r="T119" s="555"/>
      <c r="U119" s="555"/>
      <c r="V119" s="555"/>
      <c r="W119" s="555"/>
      <c r="X119" s="555"/>
    </row>
    <row r="120" spans="1:24" s="556" customFormat="1" ht="14.25" hidden="1" customHeight="1">
      <c r="A120" s="559"/>
      <c r="B120" s="582"/>
      <c r="C120" s="582"/>
      <c r="D120" s="582"/>
      <c r="E120" s="582"/>
      <c r="F120" s="582"/>
      <c r="G120" s="582"/>
      <c r="H120" s="582"/>
      <c r="I120" s="555"/>
      <c r="J120" s="555"/>
      <c r="K120" s="555"/>
      <c r="L120" s="555"/>
      <c r="M120" s="555"/>
      <c r="N120" s="555"/>
      <c r="O120" s="555"/>
      <c r="P120" s="555"/>
      <c r="Q120" s="555"/>
      <c r="R120" s="555"/>
      <c r="S120" s="555"/>
      <c r="T120" s="555"/>
      <c r="U120" s="555"/>
      <c r="V120" s="555"/>
      <c r="W120" s="555"/>
      <c r="X120" s="555"/>
    </row>
    <row r="121" spans="1:24" s="556" customFormat="1" ht="20.25" hidden="1" customHeight="1">
      <c r="A121" s="835">
        <v>3</v>
      </c>
      <c r="B121" s="837" t="s">
        <v>949</v>
      </c>
      <c r="C121" s="837"/>
      <c r="D121" s="837"/>
      <c r="E121" s="973"/>
      <c r="F121" s="974"/>
      <c r="G121" s="974"/>
      <c r="H121" s="975"/>
      <c r="I121" s="555"/>
      <c r="J121" s="555"/>
      <c r="K121" s="555"/>
      <c r="L121" s="555"/>
      <c r="M121" s="555"/>
      <c r="N121" s="555"/>
      <c r="O121" s="555"/>
      <c r="P121" s="555"/>
      <c r="Q121" s="555"/>
      <c r="R121" s="555"/>
      <c r="S121" s="555"/>
      <c r="T121" s="555"/>
      <c r="U121" s="555"/>
      <c r="V121" s="555"/>
      <c r="W121" s="555"/>
      <c r="X121" s="555"/>
    </row>
    <row r="122" spans="1:24" s="556" customFormat="1" ht="36.75" hidden="1" customHeight="1">
      <c r="A122" s="836"/>
      <c r="B122" s="800"/>
      <c r="C122" s="800"/>
      <c r="D122" s="800"/>
      <c r="E122" s="956"/>
      <c r="F122" s="957"/>
      <c r="G122" s="957"/>
      <c r="H122" s="958"/>
      <c r="I122" s="555"/>
      <c r="J122" s="555"/>
      <c r="K122" s="555"/>
      <c r="L122" s="555"/>
      <c r="M122" s="555"/>
      <c r="N122" s="555"/>
      <c r="O122" s="555"/>
      <c r="P122" s="555"/>
      <c r="Q122" s="555"/>
      <c r="R122" s="555"/>
      <c r="S122" s="555"/>
      <c r="T122" s="555"/>
      <c r="U122" s="555"/>
      <c r="V122" s="555"/>
      <c r="W122" s="555"/>
      <c r="X122" s="555"/>
    </row>
    <row r="123" spans="1:24" s="556" customFormat="1" ht="21" hidden="1" customHeight="1">
      <c r="A123" s="576"/>
      <c r="D123" s="561" t="s">
        <v>299</v>
      </c>
      <c r="E123" s="956"/>
      <c r="F123" s="957"/>
      <c r="G123" s="957"/>
      <c r="H123" s="958"/>
      <c r="I123" s="555"/>
      <c r="J123" s="555"/>
      <c r="K123" s="555"/>
      <c r="L123" s="555"/>
      <c r="M123" s="555"/>
      <c r="N123" s="555"/>
      <c r="O123" s="555"/>
      <c r="P123" s="555"/>
      <c r="Q123" s="555"/>
      <c r="R123" s="555"/>
      <c r="S123" s="555"/>
      <c r="T123" s="555"/>
      <c r="U123" s="555"/>
      <c r="V123" s="555"/>
      <c r="W123" s="555"/>
      <c r="X123" s="555"/>
    </row>
    <row r="124" spans="1:24" s="556" customFormat="1" ht="21" hidden="1" customHeight="1">
      <c r="A124" s="576"/>
      <c r="D124" s="561" t="s">
        <v>99</v>
      </c>
      <c r="E124" s="956"/>
      <c r="F124" s="957"/>
      <c r="G124" s="957"/>
      <c r="H124" s="958"/>
      <c r="I124" s="555"/>
      <c r="J124" s="555"/>
      <c r="K124" s="555"/>
      <c r="L124" s="555"/>
      <c r="M124" s="555"/>
      <c r="N124" s="555"/>
      <c r="O124" s="555"/>
      <c r="P124" s="555"/>
      <c r="Q124" s="555"/>
      <c r="R124" s="555"/>
      <c r="S124" s="555"/>
      <c r="T124" s="555"/>
      <c r="U124" s="555"/>
      <c r="V124" s="555"/>
      <c r="W124" s="555"/>
      <c r="X124" s="555"/>
    </row>
    <row r="125" spans="1:24" s="556" customFormat="1" ht="18.75" hidden="1" customHeight="1">
      <c r="A125" s="576"/>
      <c r="B125" s="562"/>
      <c r="C125" s="562"/>
      <c r="D125" s="563" t="s">
        <v>300</v>
      </c>
      <c r="E125" s="959"/>
      <c r="F125" s="960"/>
      <c r="G125" s="960"/>
      <c r="H125" s="961"/>
      <c r="I125" s="555"/>
      <c r="J125" s="555"/>
      <c r="K125" s="555"/>
      <c r="L125" s="555"/>
      <c r="M125" s="555"/>
      <c r="N125" s="555"/>
      <c r="O125" s="555"/>
      <c r="P125" s="555"/>
      <c r="Q125" s="555"/>
      <c r="R125" s="555"/>
      <c r="S125" s="555"/>
      <c r="T125" s="555"/>
      <c r="U125" s="555"/>
      <c r="V125" s="555"/>
      <c r="W125" s="555"/>
      <c r="X125" s="555"/>
    </row>
    <row r="126" spans="1:24" s="556" customFormat="1" ht="24.9" hidden="1" customHeight="1">
      <c r="A126" s="595"/>
      <c r="B126" s="564"/>
      <c r="C126" s="564"/>
      <c r="D126" s="561"/>
      <c r="E126" s="578"/>
      <c r="F126" s="578"/>
      <c r="G126" s="578"/>
      <c r="H126" s="578"/>
      <c r="I126" s="555"/>
      <c r="J126" s="555"/>
      <c r="K126" s="555"/>
      <c r="L126" s="555"/>
      <c r="M126" s="555"/>
      <c r="N126" s="555"/>
      <c r="O126" s="555"/>
      <c r="P126" s="555"/>
      <c r="Q126" s="555"/>
      <c r="R126" s="555"/>
      <c r="S126" s="555"/>
      <c r="T126" s="555"/>
      <c r="U126" s="555"/>
      <c r="V126" s="555"/>
      <c r="W126" s="555"/>
      <c r="X126" s="555"/>
    </row>
    <row r="127" spans="1:24" s="556" customFormat="1" ht="39" hidden="1" customHeight="1">
      <c r="A127" s="558">
        <v>4</v>
      </c>
      <c r="B127" s="962" t="s">
        <v>950</v>
      </c>
      <c r="C127" s="837"/>
      <c r="D127" s="837"/>
      <c r="E127" s="599"/>
      <c r="F127" s="599"/>
      <c r="G127" s="599"/>
      <c r="H127" s="600"/>
      <c r="I127" s="555"/>
      <c r="J127" s="555"/>
      <c r="K127" s="555"/>
      <c r="L127" s="555"/>
      <c r="M127" s="555"/>
      <c r="N127" s="555"/>
      <c r="O127" s="555"/>
      <c r="P127" s="555"/>
      <c r="Q127" s="555"/>
      <c r="R127" s="555"/>
      <c r="S127" s="555"/>
      <c r="T127" s="555"/>
      <c r="U127" s="555"/>
      <c r="V127" s="555"/>
      <c r="W127" s="555"/>
      <c r="X127" s="555"/>
    </row>
    <row r="128" spans="1:24" s="556" customFormat="1" ht="124.5" hidden="1" customHeight="1">
      <c r="A128" s="558"/>
      <c r="B128" s="963" t="s">
        <v>1004</v>
      </c>
      <c r="C128" s="828"/>
      <c r="D128" s="964"/>
      <c r="E128" s="965"/>
      <c r="F128" s="966"/>
      <c r="G128" s="966"/>
      <c r="H128" s="967"/>
      <c r="I128" s="555"/>
      <c r="J128" s="555"/>
      <c r="K128" s="555"/>
      <c r="L128" s="555"/>
      <c r="M128" s="555"/>
      <c r="N128" s="555"/>
      <c r="O128" s="555"/>
      <c r="P128" s="555"/>
      <c r="Q128" s="555"/>
      <c r="R128" s="555"/>
      <c r="S128" s="555"/>
      <c r="T128" s="555"/>
      <c r="U128" s="555"/>
      <c r="V128" s="555"/>
      <c r="W128" s="555"/>
      <c r="X128" s="555"/>
    </row>
    <row r="129" spans="1:25" s="556" customFormat="1" ht="13.5" hidden="1" customHeight="1">
      <c r="A129" s="558"/>
      <c r="B129" s="601"/>
      <c r="C129" s="564"/>
      <c r="D129" s="561"/>
      <c r="E129" s="578"/>
      <c r="F129" s="578"/>
      <c r="G129" s="578"/>
      <c r="H129" s="584"/>
      <c r="I129" s="555"/>
      <c r="J129" s="555"/>
      <c r="K129" s="555"/>
      <c r="L129" s="555"/>
      <c r="M129" s="555"/>
      <c r="N129" s="555"/>
      <c r="O129" s="555"/>
      <c r="P129" s="555"/>
      <c r="Q129" s="555"/>
      <c r="R129" s="555"/>
      <c r="S129" s="555"/>
      <c r="T129" s="555"/>
      <c r="U129" s="555"/>
      <c r="V129" s="555"/>
      <c r="W129" s="555"/>
      <c r="X129" s="555"/>
    </row>
    <row r="130" spans="1:25" s="556" customFormat="1" ht="10.5" hidden="1" customHeight="1">
      <c r="A130" s="576"/>
      <c r="B130" s="601"/>
      <c r="C130" s="564"/>
      <c r="D130" s="561"/>
      <c r="E130" s="578"/>
      <c r="F130" s="578"/>
      <c r="G130" s="578"/>
      <c r="H130" s="584"/>
      <c r="I130" s="555"/>
      <c r="J130" s="555"/>
      <c r="K130" s="555"/>
      <c r="L130" s="555"/>
      <c r="M130" s="555"/>
      <c r="N130" s="555"/>
      <c r="O130" s="555"/>
      <c r="P130" s="555"/>
      <c r="Q130" s="555"/>
      <c r="R130" s="555"/>
      <c r="S130" s="555"/>
      <c r="T130" s="555"/>
      <c r="U130" s="555"/>
      <c r="V130" s="555"/>
      <c r="W130" s="555"/>
      <c r="X130" s="555"/>
    </row>
    <row r="131" spans="1:25" s="556" customFormat="1" ht="24.9" hidden="1" customHeight="1">
      <c r="A131" s="576"/>
      <c r="B131" s="955" t="s">
        <v>128</v>
      </c>
      <c r="C131" s="800"/>
      <c r="D131" s="800"/>
      <c r="E131" s="965"/>
      <c r="F131" s="966"/>
      <c r="G131" s="966"/>
      <c r="H131" s="967"/>
      <c r="I131" s="555"/>
      <c r="J131" s="555"/>
      <c r="K131" s="555"/>
      <c r="L131" s="555"/>
      <c r="M131" s="555"/>
      <c r="N131" s="555"/>
      <c r="O131" s="555"/>
      <c r="P131" s="555"/>
      <c r="Q131" s="555"/>
      <c r="R131" s="555"/>
      <c r="S131" s="555"/>
      <c r="T131" s="555"/>
      <c r="U131" s="555"/>
      <c r="V131" s="555"/>
      <c r="W131" s="555"/>
      <c r="X131" s="555"/>
    </row>
    <row r="132" spans="1:25" s="556" customFormat="1" ht="11.25" hidden="1" customHeight="1">
      <c r="A132" s="576"/>
      <c r="B132" s="601"/>
      <c r="C132" s="564"/>
      <c r="D132" s="561"/>
      <c r="E132" s="578"/>
      <c r="F132" s="578"/>
      <c r="G132" s="578"/>
      <c r="H132" s="584"/>
      <c r="I132" s="555"/>
      <c r="J132" s="555"/>
      <c r="K132" s="555"/>
      <c r="L132" s="555"/>
      <c r="M132" s="555"/>
      <c r="N132" s="555"/>
      <c r="O132" s="555"/>
      <c r="P132" s="555"/>
      <c r="Q132" s="555"/>
      <c r="R132" s="555"/>
      <c r="S132" s="555"/>
      <c r="T132" s="555"/>
      <c r="U132" s="555"/>
      <c r="V132" s="555"/>
      <c r="W132" s="555"/>
      <c r="X132" s="555"/>
    </row>
    <row r="133" spans="1:25" s="556" customFormat="1" ht="56.25" hidden="1" customHeight="1">
      <c r="A133" s="576"/>
      <c r="B133" s="955" t="s">
        <v>951</v>
      </c>
      <c r="C133" s="800"/>
      <c r="D133" s="800"/>
      <c r="E133" s="965"/>
      <c r="F133" s="966"/>
      <c r="G133" s="966"/>
      <c r="H133" s="967"/>
      <c r="I133" s="555"/>
      <c r="J133" s="555"/>
      <c r="K133" s="555"/>
      <c r="L133" s="555"/>
      <c r="M133" s="555"/>
      <c r="N133" s="555"/>
      <c r="O133" s="555"/>
      <c r="P133" s="555"/>
      <c r="Q133" s="555"/>
      <c r="R133" s="555"/>
      <c r="S133" s="555"/>
      <c r="T133" s="555"/>
      <c r="U133" s="555"/>
      <c r="V133" s="555"/>
      <c r="W133" s="555"/>
      <c r="X133" s="555"/>
    </row>
    <row r="134" spans="1:25" s="556" customFormat="1" ht="11.25" hidden="1" customHeight="1">
      <c r="A134" s="576"/>
      <c r="B134" s="601"/>
      <c r="C134" s="564"/>
      <c r="D134" s="561"/>
      <c r="E134" s="578"/>
      <c r="F134" s="578"/>
      <c r="G134" s="578"/>
      <c r="H134" s="584"/>
      <c r="I134" s="555"/>
      <c r="J134" s="555"/>
      <c r="K134" s="555"/>
      <c r="L134" s="555"/>
      <c r="M134" s="555"/>
      <c r="N134" s="555"/>
      <c r="O134" s="555"/>
      <c r="P134" s="555"/>
      <c r="Q134" s="555"/>
      <c r="R134" s="555"/>
      <c r="S134" s="555"/>
      <c r="T134" s="555"/>
      <c r="U134" s="555"/>
      <c r="V134" s="555"/>
      <c r="W134" s="555"/>
      <c r="X134" s="555"/>
    </row>
    <row r="135" spans="1:25" s="556" customFormat="1" ht="28.35" hidden="1" customHeight="1">
      <c r="A135" s="576"/>
      <c r="B135" s="953" t="s">
        <v>129</v>
      </c>
      <c r="C135" s="954"/>
      <c r="D135" s="954"/>
      <c r="E135" s="602"/>
      <c r="F135" s="603"/>
      <c r="G135" s="603"/>
      <c r="H135" s="604"/>
      <c r="I135" s="555"/>
      <c r="J135" s="555"/>
      <c r="K135" s="555"/>
      <c r="L135" s="555"/>
      <c r="M135" s="555"/>
      <c r="N135" s="555"/>
      <c r="O135" s="555"/>
      <c r="P135" s="555"/>
      <c r="Q135" s="555"/>
      <c r="R135" s="555"/>
      <c r="S135" s="555"/>
      <c r="T135" s="555"/>
      <c r="U135" s="555"/>
      <c r="V135" s="555"/>
      <c r="W135" s="555"/>
      <c r="X135" s="555"/>
    </row>
    <row r="136" spans="1:25" s="556" customFormat="1" ht="24.9" hidden="1" customHeight="1">
      <c r="A136" s="576"/>
      <c r="B136" s="955" t="s">
        <v>598</v>
      </c>
      <c r="C136" s="800"/>
      <c r="D136" s="800"/>
      <c r="E136" s="554"/>
      <c r="F136" s="554"/>
      <c r="G136" s="554"/>
      <c r="H136" s="554"/>
      <c r="I136" s="555"/>
      <c r="J136" s="555"/>
      <c r="K136" s="555"/>
      <c r="L136" s="555"/>
      <c r="M136" s="555"/>
      <c r="N136" s="555"/>
      <c r="O136" s="555"/>
      <c r="P136" s="555"/>
      <c r="Q136" s="555"/>
      <c r="R136" s="555"/>
      <c r="S136" s="555"/>
      <c r="T136" s="555"/>
      <c r="U136" s="555"/>
      <c r="V136" s="555"/>
      <c r="W136" s="555"/>
      <c r="X136" s="555"/>
    </row>
    <row r="137" spans="1:25" s="556" customFormat="1" ht="10.5" hidden="1" customHeight="1">
      <c r="A137" s="576"/>
      <c r="B137" s="605"/>
      <c r="C137" s="606"/>
      <c r="D137" s="606"/>
      <c r="E137" s="554"/>
      <c r="F137" s="554"/>
      <c r="G137" s="554"/>
      <c r="H137" s="607"/>
      <c r="I137" s="555"/>
      <c r="J137" s="555"/>
      <c r="K137" s="555"/>
      <c r="L137" s="555"/>
      <c r="M137" s="555"/>
      <c r="N137" s="555"/>
      <c r="O137" s="555"/>
      <c r="P137" s="555"/>
      <c r="Q137" s="555"/>
      <c r="R137" s="555"/>
      <c r="S137" s="555"/>
      <c r="T137" s="555"/>
      <c r="U137" s="555"/>
      <c r="V137" s="555"/>
      <c r="W137" s="555"/>
      <c r="X137" s="555"/>
    </row>
    <row r="138" spans="1:25" s="556" customFormat="1" ht="33.75" hidden="1" customHeight="1">
      <c r="A138" s="595"/>
      <c r="B138" s="869" t="s">
        <v>196</v>
      </c>
      <c r="C138" s="788"/>
      <c r="D138" s="788"/>
      <c r="E138" s="776"/>
      <c r="F138" s="777"/>
      <c r="G138" s="776"/>
      <c r="H138" s="777"/>
      <c r="I138" s="555"/>
      <c r="J138" s="555"/>
      <c r="K138" s="555"/>
      <c r="L138" s="555"/>
      <c r="M138" s="555"/>
      <c r="N138" s="555"/>
      <c r="O138" s="555"/>
      <c r="P138" s="555"/>
      <c r="Q138" s="555"/>
      <c r="R138" s="555"/>
      <c r="S138" s="555"/>
      <c r="T138" s="555"/>
      <c r="U138" s="555"/>
      <c r="V138" s="555"/>
      <c r="W138" s="555"/>
      <c r="X138" s="555"/>
    </row>
    <row r="139" spans="1:25" s="614" customFormat="1" ht="18" hidden="1" customHeight="1">
      <c r="A139" s="608"/>
      <c r="B139" s="609" t="s">
        <v>939</v>
      </c>
      <c r="C139" s="610"/>
      <c r="D139" s="610"/>
      <c r="E139" s="610"/>
      <c r="F139" s="611"/>
      <c r="G139" s="612"/>
      <c r="H139" s="612"/>
      <c r="I139" s="612"/>
      <c r="J139" s="613"/>
      <c r="K139" s="613"/>
      <c r="L139" s="613"/>
      <c r="M139" s="613"/>
      <c r="N139" s="613"/>
      <c r="O139" s="613"/>
      <c r="P139" s="613"/>
      <c r="Q139" s="613"/>
      <c r="R139" s="613"/>
      <c r="S139" s="613"/>
      <c r="T139" s="613"/>
      <c r="U139" s="613"/>
      <c r="V139" s="613"/>
      <c r="W139" s="613"/>
      <c r="X139" s="613"/>
      <c r="Y139" s="613"/>
    </row>
    <row r="140" spans="1:25" s="614" customFormat="1" ht="32.25" hidden="1" customHeight="1">
      <c r="A140" s="608"/>
      <c r="B140" s="926" t="s">
        <v>707</v>
      </c>
      <c r="C140" s="926"/>
      <c r="D140" s="926"/>
      <c r="E140" s="926"/>
      <c r="F140" s="926"/>
      <c r="G140" s="926"/>
      <c r="H140" s="926"/>
      <c r="I140" s="926"/>
      <c r="J140" s="613"/>
      <c r="K140" s="613"/>
      <c r="L140" s="613"/>
      <c r="M140" s="613"/>
      <c r="N140" s="613"/>
      <c r="O140" s="613"/>
      <c r="P140" s="613"/>
      <c r="Q140" s="613"/>
      <c r="R140" s="613"/>
      <c r="S140" s="613"/>
      <c r="T140" s="613"/>
      <c r="U140" s="613"/>
      <c r="V140" s="613"/>
      <c r="W140" s="613"/>
      <c r="X140" s="613"/>
      <c r="Y140" s="613"/>
    </row>
    <row r="141" spans="1:25" s="614" customFormat="1" ht="9.75" hidden="1" customHeight="1">
      <c r="A141" s="615"/>
      <c r="B141" s="616"/>
      <c r="C141" s="617"/>
      <c r="D141" s="617"/>
      <c r="E141" s="617"/>
      <c r="F141" s="617"/>
      <c r="G141" s="617"/>
      <c r="H141" s="617"/>
      <c r="I141" s="617"/>
      <c r="J141" s="615"/>
    </row>
    <row r="142" spans="1:25" s="614" customFormat="1" ht="31.5" hidden="1" customHeight="1">
      <c r="A142" s="618">
        <v>1</v>
      </c>
      <c r="B142" s="946" t="s">
        <v>952</v>
      </c>
      <c r="C142" s="872"/>
      <c r="D142" s="872"/>
      <c r="E142" s="947"/>
      <c r="F142" s="943"/>
      <c r="G142" s="944"/>
      <c r="H142" s="944"/>
      <c r="I142" s="945"/>
      <c r="J142" s="619"/>
      <c r="K142" s="619"/>
      <c r="L142" s="619"/>
      <c r="M142" s="619"/>
      <c r="N142" s="620"/>
      <c r="O142" s="619"/>
      <c r="P142" s="619"/>
      <c r="Q142" s="619"/>
      <c r="R142" s="619"/>
      <c r="S142" s="619"/>
      <c r="T142" s="619"/>
      <c r="U142" s="619"/>
      <c r="V142" s="619"/>
      <c r="W142" s="619"/>
      <c r="X142" s="619"/>
      <c r="Y142" s="619"/>
    </row>
    <row r="143" spans="1:25" s="614" customFormat="1" ht="75" hidden="1" customHeight="1">
      <c r="A143" s="618">
        <v>2</v>
      </c>
      <c r="B143" s="923" t="s">
        <v>992</v>
      </c>
      <c r="C143" s="916"/>
      <c r="D143" s="916"/>
      <c r="E143" s="917"/>
      <c r="F143" s="621"/>
      <c r="G143" s="622"/>
      <c r="H143" s="622"/>
      <c r="I143" s="623"/>
      <c r="J143" s="619"/>
      <c r="K143" s="619"/>
      <c r="L143" s="619"/>
      <c r="M143" s="619"/>
      <c r="N143" s="620"/>
      <c r="O143" s="619"/>
      <c r="P143" s="619"/>
      <c r="Q143" s="619"/>
      <c r="R143" s="619"/>
      <c r="S143" s="619"/>
      <c r="T143" s="619"/>
      <c r="U143" s="619"/>
      <c r="V143" s="619"/>
      <c r="W143" s="619"/>
      <c r="X143" s="619"/>
      <c r="Y143" s="619"/>
    </row>
    <row r="144" spans="1:25" s="614" customFormat="1" ht="82.5" hidden="1" customHeight="1">
      <c r="A144" s="624">
        <v>3</v>
      </c>
      <c r="B144" s="946" t="s">
        <v>993</v>
      </c>
      <c r="C144" s="872"/>
      <c r="D144" s="872"/>
      <c r="E144" s="947"/>
      <c r="F144" s="936"/>
      <c r="G144" s="928"/>
      <c r="H144" s="928"/>
      <c r="I144" s="929"/>
      <c r="J144" s="613"/>
      <c r="K144" s="613"/>
      <c r="L144" s="613"/>
      <c r="M144" s="613"/>
      <c r="N144" s="625"/>
      <c r="O144" s="613"/>
      <c r="P144" s="613"/>
      <c r="Q144" s="613"/>
      <c r="R144" s="613"/>
      <c r="S144" s="613"/>
      <c r="T144" s="613"/>
      <c r="U144" s="613"/>
      <c r="V144" s="613"/>
      <c r="W144" s="613"/>
      <c r="X144" s="613"/>
      <c r="Y144" s="613"/>
    </row>
    <row r="145" spans="1:25" s="614" customFormat="1" ht="28.5" hidden="1" customHeight="1">
      <c r="A145" s="624" t="s">
        <v>275</v>
      </c>
      <c r="B145" s="916" t="s">
        <v>715</v>
      </c>
      <c r="C145" s="916"/>
      <c r="D145" s="916"/>
      <c r="E145" s="917"/>
      <c r="F145" s="936"/>
      <c r="G145" s="928"/>
      <c r="H145" s="928"/>
      <c r="I145" s="929"/>
      <c r="J145" s="613"/>
      <c r="K145" s="613"/>
      <c r="L145" s="613"/>
      <c r="M145" s="613"/>
      <c r="N145" s="625"/>
      <c r="O145" s="613"/>
      <c r="P145" s="613"/>
      <c r="Q145" s="613"/>
      <c r="R145" s="613"/>
      <c r="S145" s="613"/>
      <c r="T145" s="613"/>
      <c r="U145" s="613"/>
      <c r="V145" s="613"/>
      <c r="W145" s="613"/>
      <c r="X145" s="613"/>
      <c r="Y145" s="613"/>
    </row>
    <row r="146" spans="1:25" s="614" customFormat="1" ht="28.5" hidden="1" customHeight="1">
      <c r="A146" s="624" t="s">
        <v>279</v>
      </c>
      <c r="B146" s="916" t="s">
        <v>714</v>
      </c>
      <c r="C146" s="916"/>
      <c r="D146" s="916"/>
      <c r="E146" s="917"/>
      <c r="F146" s="916"/>
      <c r="G146" s="916"/>
      <c r="H146" s="916"/>
      <c r="I146" s="917"/>
      <c r="J146" s="613"/>
      <c r="K146" s="613"/>
      <c r="L146" s="613"/>
      <c r="M146" s="613"/>
      <c r="N146" s="625"/>
      <c r="O146" s="613"/>
      <c r="P146" s="613"/>
      <c r="Q146" s="613"/>
      <c r="R146" s="613"/>
      <c r="S146" s="613"/>
      <c r="T146" s="613"/>
      <c r="U146" s="613"/>
      <c r="V146" s="613"/>
      <c r="W146" s="613"/>
      <c r="X146" s="613"/>
      <c r="Y146" s="613"/>
    </row>
    <row r="147" spans="1:25" s="614" customFormat="1" ht="51.75" hidden="1" customHeight="1">
      <c r="A147" s="624" t="s">
        <v>716</v>
      </c>
      <c r="B147" s="916" t="s">
        <v>1005</v>
      </c>
      <c r="C147" s="916"/>
      <c r="D147" s="916"/>
      <c r="E147" s="917"/>
      <c r="F147" s="936"/>
      <c r="G147" s="928"/>
      <c r="H147" s="928"/>
      <c r="I147" s="929"/>
      <c r="J147" s="613"/>
      <c r="K147" s="613"/>
      <c r="L147" s="613"/>
      <c r="M147" s="613"/>
      <c r="N147" s="625"/>
      <c r="O147" s="613"/>
      <c r="P147" s="613"/>
      <c r="Q147" s="613"/>
      <c r="R147" s="613"/>
      <c r="S147" s="613"/>
      <c r="T147" s="613"/>
      <c r="U147" s="613"/>
      <c r="V147" s="613"/>
      <c r="W147" s="613"/>
      <c r="X147" s="613"/>
      <c r="Y147" s="613"/>
    </row>
    <row r="148" spans="1:25" s="614" customFormat="1" ht="14.25" hidden="1" customHeight="1">
      <c r="A148" s="626"/>
      <c r="B148" s="620"/>
      <c r="C148" s="620"/>
      <c r="D148" s="620"/>
      <c r="E148" s="620"/>
      <c r="F148" s="627"/>
      <c r="G148" s="627"/>
      <c r="H148" s="627"/>
      <c r="I148" s="627"/>
      <c r="J148" s="613"/>
      <c r="K148" s="613"/>
      <c r="L148" s="613"/>
      <c r="M148" s="613"/>
      <c r="N148" s="613"/>
      <c r="O148" s="613"/>
      <c r="P148" s="613"/>
      <c r="Q148" s="613"/>
      <c r="R148" s="613"/>
      <c r="S148" s="613"/>
      <c r="T148" s="613"/>
      <c r="U148" s="613"/>
      <c r="V148" s="613"/>
      <c r="W148" s="613"/>
      <c r="X148" s="613"/>
      <c r="Y148" s="613"/>
    </row>
    <row r="149" spans="1:25" s="614" customFormat="1" ht="33" hidden="1" customHeight="1">
      <c r="A149" s="624" t="s">
        <v>717</v>
      </c>
      <c r="B149" s="916" t="s">
        <v>298</v>
      </c>
      <c r="C149" s="916"/>
      <c r="D149" s="916"/>
      <c r="E149" s="916"/>
      <c r="F149" s="936"/>
      <c r="G149" s="928"/>
      <c r="H149" s="928"/>
      <c r="I149" s="929"/>
      <c r="J149" s="613"/>
      <c r="K149" s="613"/>
      <c r="L149" s="613"/>
      <c r="M149" s="613"/>
      <c r="N149" s="613"/>
      <c r="O149" s="613"/>
      <c r="P149" s="613"/>
      <c r="Q149" s="613"/>
      <c r="R149" s="613"/>
      <c r="S149" s="613"/>
      <c r="T149" s="613"/>
      <c r="U149" s="613"/>
      <c r="V149" s="613"/>
      <c r="W149" s="613"/>
      <c r="X149" s="613"/>
      <c r="Y149" s="613"/>
    </row>
    <row r="150" spans="1:25" s="614" customFormat="1" ht="14.25" hidden="1" customHeight="1">
      <c r="A150" s="626"/>
      <c r="B150" s="627"/>
      <c r="C150" s="627"/>
      <c r="D150" s="627"/>
      <c r="E150" s="627"/>
      <c r="F150" s="627"/>
      <c r="G150" s="627"/>
      <c r="H150" s="627"/>
      <c r="I150" s="627"/>
      <c r="J150" s="613"/>
      <c r="K150" s="613"/>
      <c r="L150" s="613"/>
      <c r="M150" s="613"/>
      <c r="N150" s="613"/>
      <c r="O150" s="613"/>
      <c r="P150" s="613"/>
      <c r="Q150" s="613"/>
      <c r="R150" s="613"/>
      <c r="S150" s="613"/>
      <c r="T150" s="613"/>
      <c r="U150" s="613"/>
      <c r="V150" s="613"/>
      <c r="W150" s="613"/>
      <c r="X150" s="613"/>
      <c r="Y150" s="613"/>
    </row>
    <row r="151" spans="1:25" s="614" customFormat="1" ht="20.25" hidden="1" customHeight="1">
      <c r="A151" s="899" t="s">
        <v>718</v>
      </c>
      <c r="B151" s="937" t="s">
        <v>953</v>
      </c>
      <c r="C151" s="937"/>
      <c r="D151" s="937"/>
      <c r="E151" s="937"/>
      <c r="F151" s="905"/>
      <c r="G151" s="938"/>
      <c r="H151" s="938"/>
      <c r="I151" s="906"/>
      <c r="J151" s="613"/>
      <c r="K151" s="613"/>
      <c r="L151" s="613"/>
      <c r="M151" s="613"/>
      <c r="N151" s="613"/>
      <c r="O151" s="613"/>
      <c r="P151" s="613"/>
      <c r="Q151" s="613"/>
      <c r="R151" s="613"/>
      <c r="S151" s="613"/>
      <c r="T151" s="613"/>
      <c r="U151" s="613"/>
      <c r="V151" s="613"/>
      <c r="W151" s="613"/>
      <c r="X151" s="613"/>
      <c r="Y151" s="613"/>
    </row>
    <row r="152" spans="1:25" s="614" customFormat="1" ht="60.75" hidden="1" customHeight="1">
      <c r="A152" s="900"/>
      <c r="B152" s="874"/>
      <c r="C152" s="874"/>
      <c r="D152" s="874"/>
      <c r="E152" s="874"/>
      <c r="F152" s="908"/>
      <c r="G152" s="939"/>
      <c r="H152" s="939"/>
      <c r="I152" s="909"/>
      <c r="J152" s="613"/>
      <c r="K152" s="613"/>
      <c r="L152" s="613"/>
      <c r="M152" s="613"/>
      <c r="N152" s="613"/>
      <c r="O152" s="613"/>
      <c r="P152" s="613"/>
      <c r="Q152" s="613"/>
      <c r="R152" s="613"/>
      <c r="S152" s="613"/>
      <c r="T152" s="613"/>
      <c r="U152" s="613"/>
      <c r="V152" s="613"/>
      <c r="W152" s="613"/>
      <c r="X152" s="613"/>
      <c r="Y152" s="613"/>
    </row>
    <row r="153" spans="1:25" s="614" customFormat="1" ht="21" hidden="1" customHeight="1">
      <c r="A153" s="628"/>
      <c r="E153" s="629" t="s">
        <v>299</v>
      </c>
      <c r="F153" s="908"/>
      <c r="G153" s="939"/>
      <c r="H153" s="939"/>
      <c r="I153" s="909"/>
      <c r="J153" s="613"/>
      <c r="K153" s="613"/>
      <c r="L153" s="613"/>
      <c r="M153" s="613"/>
      <c r="N153" s="613"/>
      <c r="O153" s="613"/>
      <c r="P153" s="613"/>
      <c r="Q153" s="613"/>
      <c r="R153" s="613"/>
      <c r="S153" s="613"/>
      <c r="T153" s="613"/>
      <c r="U153" s="613"/>
      <c r="V153" s="613"/>
      <c r="W153" s="613"/>
      <c r="X153" s="613"/>
      <c r="Y153" s="613"/>
    </row>
    <row r="154" spans="1:25" s="614" customFormat="1" ht="21" hidden="1" customHeight="1">
      <c r="A154" s="628"/>
      <c r="E154" s="629" t="s">
        <v>99</v>
      </c>
      <c r="F154" s="908"/>
      <c r="G154" s="939"/>
      <c r="H154" s="939"/>
      <c r="I154" s="909"/>
      <c r="J154" s="613"/>
      <c r="K154" s="613"/>
      <c r="L154" s="613"/>
      <c r="M154" s="613"/>
      <c r="N154" s="613"/>
      <c r="O154" s="613"/>
      <c r="P154" s="613"/>
      <c r="Q154" s="613"/>
      <c r="R154" s="613"/>
      <c r="S154" s="613"/>
      <c r="T154" s="613"/>
      <c r="U154" s="613"/>
      <c r="V154" s="613"/>
      <c r="W154" s="613"/>
      <c r="X154" s="613"/>
      <c r="Y154" s="613"/>
    </row>
    <row r="155" spans="1:25" s="614" customFormat="1" ht="18.75" hidden="1" customHeight="1">
      <c r="A155" s="628"/>
      <c r="B155" s="630"/>
      <c r="C155" s="630"/>
      <c r="D155" s="630"/>
      <c r="E155" s="631" t="s">
        <v>300</v>
      </c>
      <c r="F155" s="940"/>
      <c r="G155" s="941"/>
      <c r="H155" s="941"/>
      <c r="I155" s="942"/>
      <c r="J155" s="613"/>
      <c r="K155" s="613"/>
      <c r="L155" s="613"/>
      <c r="M155" s="613"/>
      <c r="N155" s="613"/>
      <c r="O155" s="613"/>
      <c r="P155" s="613"/>
      <c r="Q155" s="613"/>
      <c r="R155" s="613"/>
      <c r="S155" s="613"/>
      <c r="T155" s="613"/>
      <c r="U155" s="613"/>
      <c r="V155" s="613"/>
      <c r="W155" s="613"/>
      <c r="X155" s="613"/>
      <c r="Y155" s="613"/>
    </row>
    <row r="156" spans="1:25" s="614" customFormat="1" ht="16.5" hidden="1" customHeight="1">
      <c r="A156" s="632"/>
      <c r="B156" s="615"/>
      <c r="C156" s="615"/>
      <c r="D156" s="615"/>
      <c r="E156" s="629"/>
      <c r="F156" s="940"/>
      <c r="G156" s="941"/>
      <c r="H156" s="941"/>
      <c r="I156" s="942"/>
      <c r="J156" s="613"/>
      <c r="K156" s="613"/>
      <c r="L156" s="613"/>
      <c r="M156" s="613"/>
      <c r="N156" s="613"/>
      <c r="O156" s="613"/>
      <c r="P156" s="613"/>
      <c r="Q156" s="613"/>
      <c r="R156" s="613"/>
      <c r="S156" s="613"/>
      <c r="T156" s="613"/>
      <c r="U156" s="613"/>
      <c r="V156" s="613"/>
      <c r="W156" s="613"/>
      <c r="X156" s="613"/>
      <c r="Y156" s="613"/>
    </row>
    <row r="157" spans="1:25" s="614" customFormat="1" ht="9" hidden="1" customHeight="1">
      <c r="A157" s="633"/>
      <c r="B157" s="952"/>
      <c r="C157" s="937"/>
      <c r="D157" s="937"/>
      <c r="E157" s="937"/>
      <c r="I157" s="634"/>
      <c r="J157" s="613"/>
      <c r="K157" s="613"/>
      <c r="L157" s="613"/>
      <c r="M157" s="613"/>
      <c r="N157" s="613"/>
      <c r="O157" s="613"/>
      <c r="P157" s="613"/>
      <c r="Q157" s="613"/>
      <c r="R157" s="613"/>
      <c r="S157" s="613"/>
      <c r="T157" s="613"/>
      <c r="U157" s="613"/>
      <c r="V157" s="613"/>
      <c r="W157" s="613"/>
      <c r="X157" s="613"/>
      <c r="Y157" s="613"/>
    </row>
    <row r="158" spans="1:25" s="614" customFormat="1" ht="184.5" hidden="1" customHeight="1">
      <c r="A158" s="633" t="s">
        <v>719</v>
      </c>
      <c r="B158" s="895" t="s">
        <v>994</v>
      </c>
      <c r="C158" s="874"/>
      <c r="D158" s="874"/>
      <c r="E158" s="874"/>
      <c r="F158" s="927"/>
      <c r="G158" s="928"/>
      <c r="H158" s="928"/>
      <c r="I158" s="929"/>
      <c r="J158" s="613"/>
      <c r="K158" s="613"/>
      <c r="L158" s="613"/>
      <c r="M158" s="613"/>
      <c r="N158" s="613"/>
      <c r="O158" s="613"/>
      <c r="P158" s="613"/>
      <c r="Q158" s="613"/>
      <c r="R158" s="613"/>
      <c r="S158" s="613"/>
      <c r="T158" s="613"/>
      <c r="U158" s="613"/>
      <c r="V158" s="613"/>
      <c r="W158" s="613"/>
      <c r="X158" s="613"/>
      <c r="Y158" s="613"/>
    </row>
    <row r="159" spans="1:25" s="614" customFormat="1" ht="10.5" hidden="1" customHeight="1">
      <c r="A159" s="628"/>
      <c r="B159" s="635"/>
      <c r="C159" s="615"/>
      <c r="D159" s="615"/>
      <c r="E159" s="629"/>
      <c r="F159" s="617"/>
      <c r="G159" s="617"/>
      <c r="H159" s="617"/>
      <c r="I159" s="636"/>
      <c r="J159" s="613"/>
      <c r="K159" s="613"/>
      <c r="L159" s="613"/>
      <c r="M159" s="613"/>
      <c r="N159" s="613"/>
      <c r="O159" s="613"/>
      <c r="P159" s="613"/>
      <c r="Q159" s="613"/>
      <c r="R159" s="613"/>
      <c r="S159" s="613"/>
      <c r="T159" s="613"/>
      <c r="U159" s="613"/>
      <c r="V159" s="613"/>
      <c r="W159" s="613"/>
      <c r="X159" s="613"/>
      <c r="Y159" s="613"/>
    </row>
    <row r="160" spans="1:25" s="614" customFormat="1" ht="18.75" hidden="1" customHeight="1">
      <c r="A160" s="628"/>
      <c r="B160" s="895" t="s">
        <v>128</v>
      </c>
      <c r="C160" s="874"/>
      <c r="D160" s="874"/>
      <c r="E160" s="874"/>
      <c r="F160" s="927"/>
      <c r="G160" s="928"/>
      <c r="H160" s="928"/>
      <c r="I160" s="929"/>
      <c r="J160" s="613"/>
      <c r="K160" s="613"/>
      <c r="L160" s="613"/>
      <c r="M160" s="613"/>
      <c r="N160" s="613"/>
      <c r="O160" s="613"/>
      <c r="P160" s="613"/>
      <c r="Q160" s="613"/>
      <c r="R160" s="613"/>
      <c r="S160" s="613"/>
      <c r="T160" s="613"/>
      <c r="U160" s="613"/>
      <c r="V160" s="613"/>
      <c r="W160" s="613"/>
      <c r="X160" s="613"/>
      <c r="Y160" s="613"/>
    </row>
    <row r="161" spans="1:25" s="614" customFormat="1" ht="10.5" hidden="1" customHeight="1">
      <c r="A161" s="628"/>
      <c r="B161" s="635"/>
      <c r="C161" s="615"/>
      <c r="D161" s="615"/>
      <c r="E161" s="629"/>
      <c r="F161" s="617"/>
      <c r="G161" s="617"/>
      <c r="H161" s="617"/>
      <c r="I161" s="636"/>
      <c r="J161" s="613"/>
      <c r="K161" s="613"/>
      <c r="L161" s="613"/>
      <c r="M161" s="613"/>
      <c r="N161" s="613"/>
      <c r="O161" s="613"/>
      <c r="P161" s="613"/>
      <c r="Q161" s="613"/>
      <c r="R161" s="613"/>
      <c r="S161" s="613"/>
      <c r="T161" s="613"/>
      <c r="U161" s="613"/>
      <c r="V161" s="613"/>
      <c r="W161" s="613"/>
      <c r="X161" s="613"/>
      <c r="Y161" s="613"/>
    </row>
    <row r="162" spans="1:25" s="614" customFormat="1" ht="76.5" hidden="1" customHeight="1">
      <c r="A162" s="628"/>
      <c r="B162" s="878" t="s">
        <v>995</v>
      </c>
      <c r="C162" s="879"/>
      <c r="D162" s="879"/>
      <c r="E162" s="880"/>
      <c r="F162" s="927"/>
      <c r="G162" s="928"/>
      <c r="H162" s="928"/>
      <c r="I162" s="929"/>
      <c r="J162" s="613"/>
      <c r="K162" s="613"/>
      <c r="L162" s="613"/>
      <c r="M162" s="613"/>
      <c r="N162" s="613"/>
      <c r="O162" s="613"/>
      <c r="P162" s="613"/>
      <c r="Q162" s="613"/>
      <c r="R162" s="613"/>
      <c r="S162" s="613"/>
      <c r="T162" s="613"/>
      <c r="U162" s="613"/>
      <c r="V162" s="613"/>
      <c r="W162" s="613"/>
      <c r="X162" s="613"/>
      <c r="Y162" s="613"/>
    </row>
    <row r="163" spans="1:25" s="614" customFormat="1" ht="18.75" hidden="1" customHeight="1">
      <c r="A163" s="628"/>
      <c r="B163" s="895" t="s">
        <v>986</v>
      </c>
      <c r="C163" s="874"/>
      <c r="D163" s="874"/>
      <c r="E163" s="874"/>
      <c r="F163" s="927"/>
      <c r="G163" s="928"/>
      <c r="H163" s="928"/>
      <c r="I163" s="929"/>
      <c r="J163" s="613"/>
      <c r="K163" s="613"/>
      <c r="L163" s="613"/>
      <c r="M163" s="613"/>
      <c r="N163" s="613"/>
      <c r="O163" s="613"/>
      <c r="P163" s="613"/>
      <c r="Q163" s="613"/>
      <c r="R163" s="613"/>
      <c r="S163" s="613"/>
      <c r="T163" s="613"/>
      <c r="U163" s="613"/>
      <c r="V163" s="613"/>
      <c r="W163" s="613"/>
      <c r="X163" s="613"/>
      <c r="Y163" s="613"/>
    </row>
    <row r="164" spans="1:25" s="614" customFormat="1" ht="18.75" hidden="1" customHeight="1">
      <c r="A164" s="628"/>
      <c r="B164" s="895" t="s">
        <v>987</v>
      </c>
      <c r="C164" s="874"/>
      <c r="D164" s="874"/>
      <c r="E164" s="874"/>
      <c r="F164" s="927"/>
      <c r="G164" s="928"/>
      <c r="H164" s="928"/>
      <c r="I164" s="929"/>
      <c r="J164" s="613"/>
      <c r="K164" s="613"/>
      <c r="L164" s="613"/>
      <c r="M164" s="613"/>
      <c r="N164" s="613"/>
      <c r="O164" s="613"/>
      <c r="P164" s="613"/>
      <c r="Q164" s="613"/>
      <c r="R164" s="613"/>
      <c r="S164" s="613"/>
      <c r="T164" s="613"/>
      <c r="U164" s="613"/>
      <c r="V164" s="613"/>
      <c r="W164" s="613"/>
      <c r="X164" s="613"/>
      <c r="Y164" s="613"/>
    </row>
    <row r="165" spans="1:25" s="614" customFormat="1" ht="11.25" hidden="1" customHeight="1">
      <c r="A165" s="628"/>
      <c r="B165" s="635"/>
      <c r="C165" s="615"/>
      <c r="D165" s="615"/>
      <c r="E165" s="629"/>
      <c r="F165" s="617"/>
      <c r="G165" s="617"/>
      <c r="H165" s="617"/>
      <c r="I165" s="636"/>
      <c r="J165" s="613"/>
      <c r="K165" s="613"/>
      <c r="L165" s="613"/>
      <c r="M165" s="613"/>
      <c r="N165" s="613"/>
      <c r="O165" s="613"/>
      <c r="P165" s="613"/>
      <c r="Q165" s="613"/>
      <c r="R165" s="613"/>
      <c r="S165" s="613"/>
      <c r="T165" s="613"/>
      <c r="U165" s="613"/>
      <c r="V165" s="613"/>
      <c r="W165" s="613"/>
      <c r="X165" s="613"/>
      <c r="Y165" s="613"/>
    </row>
    <row r="166" spans="1:25" s="614" customFormat="1" ht="63.75" hidden="1" customHeight="1">
      <c r="A166" s="628"/>
      <c r="B166" s="878" t="s">
        <v>954</v>
      </c>
      <c r="C166" s="879"/>
      <c r="D166" s="879"/>
      <c r="E166" s="880"/>
      <c r="F166" s="637"/>
      <c r="G166" s="638"/>
      <c r="H166" s="638"/>
      <c r="I166" s="639"/>
      <c r="J166" s="613"/>
      <c r="K166" s="613"/>
      <c r="L166" s="613"/>
      <c r="M166" s="613"/>
      <c r="N166" s="613"/>
      <c r="O166" s="613"/>
      <c r="P166" s="613"/>
      <c r="Q166" s="613"/>
      <c r="R166" s="613"/>
      <c r="S166" s="613"/>
      <c r="T166" s="613"/>
      <c r="U166" s="613"/>
      <c r="V166" s="613"/>
      <c r="W166" s="613"/>
      <c r="X166" s="613"/>
      <c r="Y166" s="613"/>
    </row>
    <row r="167" spans="1:25" s="614" customFormat="1" hidden="1">
      <c r="A167" s="628"/>
      <c r="B167" s="921"/>
      <c r="C167" s="922"/>
      <c r="D167" s="922"/>
      <c r="E167" s="922"/>
      <c r="F167" s="612"/>
      <c r="G167" s="612"/>
      <c r="H167" s="612"/>
      <c r="I167" s="612"/>
      <c r="J167" s="613"/>
      <c r="K167" s="613"/>
      <c r="L167" s="613"/>
      <c r="M167" s="613"/>
      <c r="N167" s="613"/>
      <c r="O167" s="613"/>
      <c r="P167" s="613"/>
      <c r="Q167" s="613"/>
      <c r="R167" s="613"/>
      <c r="S167" s="613"/>
      <c r="T167" s="613"/>
      <c r="U167" s="613"/>
      <c r="V167" s="613"/>
      <c r="W167" s="613"/>
      <c r="X167" s="613"/>
      <c r="Y167" s="613"/>
    </row>
    <row r="168" spans="1:25" s="614" customFormat="1" ht="50.25" hidden="1" customHeight="1">
      <c r="A168" s="632"/>
      <c r="B168" s="923" t="s">
        <v>196</v>
      </c>
      <c r="C168" s="916"/>
      <c r="D168" s="916"/>
      <c r="E168" s="916"/>
      <c r="F168" s="876"/>
      <c r="G168" s="877"/>
      <c r="H168" s="876"/>
      <c r="I168" s="877"/>
      <c r="J168" s="613"/>
      <c r="K168" s="613"/>
      <c r="L168" s="613"/>
      <c r="M168" s="613"/>
      <c r="N168" s="613"/>
      <c r="O168" s="613"/>
      <c r="P168" s="613"/>
      <c r="Q168" s="613"/>
      <c r="R168" s="613"/>
      <c r="S168" s="613"/>
      <c r="T168" s="613"/>
      <c r="U168" s="613"/>
      <c r="V168" s="613"/>
      <c r="W168" s="613"/>
      <c r="X168" s="613"/>
      <c r="Y168" s="613"/>
    </row>
    <row r="169" spans="1:25" s="614" customFormat="1" ht="24" hidden="1" customHeight="1">
      <c r="A169" s="628"/>
      <c r="B169" s="924" t="s">
        <v>615</v>
      </c>
      <c r="C169" s="925"/>
      <c r="D169" s="610"/>
      <c r="E169" s="610"/>
      <c r="F169" s="611"/>
      <c r="G169" s="612"/>
      <c r="H169" s="612"/>
      <c r="I169" s="612"/>
      <c r="J169" s="613"/>
      <c r="K169" s="613"/>
      <c r="L169" s="613"/>
      <c r="M169" s="613"/>
      <c r="N169" s="613"/>
      <c r="O169" s="613"/>
      <c r="P169" s="613"/>
      <c r="Q169" s="613"/>
      <c r="R169" s="613"/>
      <c r="S169" s="613"/>
      <c r="T169" s="613"/>
      <c r="U169" s="613"/>
      <c r="V169" s="613"/>
      <c r="W169" s="613"/>
      <c r="X169" s="613"/>
      <c r="Y169" s="613"/>
    </row>
    <row r="170" spans="1:25" s="614" customFormat="1" ht="33.75" hidden="1" customHeight="1">
      <c r="A170" s="628"/>
      <c r="B170" s="926" t="s">
        <v>708</v>
      </c>
      <c r="C170" s="926"/>
      <c r="D170" s="926"/>
      <c r="E170" s="926"/>
      <c r="F170" s="926"/>
      <c r="G170" s="926"/>
      <c r="H170" s="926"/>
      <c r="I170" s="926"/>
      <c r="J170" s="613"/>
      <c r="K170" s="613"/>
      <c r="L170" s="613"/>
      <c r="M170" s="613"/>
      <c r="N170" s="613"/>
      <c r="O170" s="613"/>
      <c r="P170" s="613"/>
      <c r="Q170" s="613"/>
      <c r="R170" s="613"/>
      <c r="S170" s="613"/>
      <c r="T170" s="613"/>
      <c r="U170" s="613"/>
      <c r="V170" s="613"/>
      <c r="W170" s="613"/>
      <c r="X170" s="613"/>
      <c r="Y170" s="613"/>
    </row>
    <row r="171" spans="1:25" s="614" customFormat="1" ht="15.75" hidden="1" customHeight="1">
      <c r="A171" s="628"/>
      <c r="B171" s="640"/>
      <c r="C171" s="640"/>
      <c r="D171" s="640"/>
      <c r="E171" s="640"/>
      <c r="F171" s="640"/>
      <c r="G171" s="640"/>
      <c r="H171" s="640"/>
      <c r="I171" s="640"/>
      <c r="J171" s="613"/>
      <c r="K171" s="613"/>
      <c r="L171" s="613"/>
      <c r="M171" s="613"/>
      <c r="N171" s="613"/>
      <c r="O171" s="613"/>
      <c r="P171" s="613"/>
      <c r="Q171" s="613"/>
      <c r="R171" s="613"/>
      <c r="S171" s="613"/>
      <c r="T171" s="613"/>
      <c r="U171" s="613"/>
      <c r="V171" s="613"/>
      <c r="W171" s="613"/>
      <c r="X171" s="613"/>
      <c r="Y171" s="613"/>
    </row>
    <row r="172" spans="1:25" s="614" customFormat="1" ht="38.25" hidden="1" customHeight="1">
      <c r="A172" s="618"/>
      <c r="B172" s="911" t="s">
        <v>757</v>
      </c>
      <c r="C172" s="911"/>
      <c r="D172" s="911"/>
      <c r="E172" s="912"/>
      <c r="F172" s="913"/>
      <c r="G172" s="914"/>
      <c r="H172" s="915"/>
      <c r="I172" s="914"/>
      <c r="J172" s="619"/>
      <c r="K172" s="619"/>
      <c r="L172" s="619"/>
      <c r="M172" s="619"/>
      <c r="N172" s="641" t="e">
        <f>'[8]Name of Bidder'!C132</f>
        <v>#REF!</v>
      </c>
      <c r="O172" s="619"/>
      <c r="P172" s="619"/>
      <c r="Q172" s="619"/>
      <c r="R172" s="619"/>
      <c r="S172" s="619"/>
      <c r="T172" s="619"/>
      <c r="U172" s="619"/>
      <c r="V172" s="619"/>
      <c r="W172" s="619"/>
      <c r="X172" s="619"/>
      <c r="Y172" s="619"/>
    </row>
    <row r="173" spans="1:25" s="614" customFormat="1" ht="56.25" hidden="1" customHeight="1">
      <c r="A173" s="633"/>
      <c r="B173" s="911" t="s">
        <v>1006</v>
      </c>
      <c r="C173" s="911"/>
      <c r="D173" s="911"/>
      <c r="E173" s="912"/>
      <c r="F173" s="913"/>
      <c r="G173" s="914"/>
      <c r="H173" s="915"/>
      <c r="I173" s="914"/>
      <c r="J173" s="619"/>
      <c r="K173" s="619"/>
      <c r="L173" s="619"/>
      <c r="M173" s="619"/>
      <c r="N173" s="642" t="e">
        <f>'[8]Name of Bidder'!C137</f>
        <v>#REF!</v>
      </c>
      <c r="O173" s="619"/>
      <c r="P173" s="619"/>
      <c r="Q173" s="619"/>
      <c r="R173" s="619"/>
      <c r="S173" s="619"/>
      <c r="T173" s="619"/>
      <c r="U173" s="619"/>
      <c r="V173" s="619"/>
      <c r="W173" s="619"/>
      <c r="X173" s="619"/>
      <c r="Y173" s="619"/>
    </row>
    <row r="174" spans="1:25" s="614" customFormat="1" ht="44.25" hidden="1" customHeight="1">
      <c r="A174" s="624">
        <v>1</v>
      </c>
      <c r="B174" s="916" t="s">
        <v>297</v>
      </c>
      <c r="C174" s="916"/>
      <c r="D174" s="916"/>
      <c r="E174" s="917"/>
      <c r="F174" s="918"/>
      <c r="G174" s="919"/>
      <c r="H174" s="920"/>
      <c r="I174" s="919"/>
      <c r="J174" s="613"/>
      <c r="K174" s="613"/>
      <c r="L174" s="613"/>
      <c r="M174" s="613"/>
      <c r="N174" s="642" t="e">
        <f>'[8]Name of Bidder'!C142</f>
        <v>#REF!</v>
      </c>
      <c r="O174" s="613"/>
      <c r="P174" s="613"/>
      <c r="Q174" s="613"/>
      <c r="R174" s="613"/>
      <c r="S174" s="613"/>
      <c r="T174" s="613"/>
      <c r="U174" s="613"/>
      <c r="V174" s="613"/>
      <c r="W174" s="613"/>
      <c r="X174" s="613"/>
      <c r="Y174" s="613"/>
    </row>
    <row r="175" spans="1:25" s="614" customFormat="1" ht="14.25" hidden="1" customHeight="1">
      <c r="A175" s="626"/>
      <c r="B175" s="620"/>
      <c r="C175" s="620"/>
      <c r="D175" s="620"/>
      <c r="E175" s="620"/>
      <c r="F175" s="627"/>
      <c r="G175" s="627"/>
      <c r="H175" s="627"/>
      <c r="I175" s="627"/>
      <c r="J175" s="613"/>
      <c r="K175" s="613"/>
      <c r="L175" s="613"/>
      <c r="M175" s="613"/>
      <c r="N175" s="613"/>
      <c r="O175" s="613"/>
      <c r="P175" s="613"/>
      <c r="Q175" s="613"/>
      <c r="R175" s="613"/>
      <c r="S175" s="613"/>
      <c r="T175" s="613"/>
      <c r="U175" s="613"/>
      <c r="V175" s="613"/>
      <c r="W175" s="613"/>
      <c r="X175" s="613"/>
      <c r="Y175" s="613"/>
    </row>
    <row r="176" spans="1:25" s="614" customFormat="1" ht="36.75" hidden="1" customHeight="1">
      <c r="A176" s="624">
        <v>2</v>
      </c>
      <c r="B176" s="916" t="s">
        <v>298</v>
      </c>
      <c r="C176" s="916"/>
      <c r="D176" s="916"/>
      <c r="E176" s="917"/>
      <c r="F176" s="918"/>
      <c r="G176" s="919"/>
      <c r="H176" s="920"/>
      <c r="I176" s="919"/>
      <c r="J176" s="613"/>
      <c r="K176" s="613"/>
      <c r="L176" s="613"/>
      <c r="M176" s="613"/>
      <c r="N176" s="613"/>
      <c r="O176" s="613"/>
      <c r="P176" s="613"/>
      <c r="Q176" s="613"/>
      <c r="R176" s="613"/>
      <c r="S176" s="613"/>
      <c r="T176" s="613"/>
      <c r="U176" s="613"/>
      <c r="V176" s="613"/>
      <c r="W176" s="613"/>
      <c r="X176" s="613"/>
      <c r="Y176" s="613"/>
    </row>
    <row r="177" spans="1:25" s="614" customFormat="1" ht="14.25" hidden="1" customHeight="1">
      <c r="A177" s="626"/>
      <c r="B177" s="627"/>
      <c r="C177" s="627"/>
      <c r="D177" s="627"/>
      <c r="E177" s="627"/>
      <c r="F177" s="627"/>
      <c r="G177" s="627"/>
      <c r="H177" s="627"/>
      <c r="I177" s="627"/>
      <c r="J177" s="613"/>
      <c r="K177" s="613"/>
      <c r="L177" s="613"/>
      <c r="M177" s="613"/>
      <c r="N177" s="613"/>
      <c r="O177" s="613"/>
      <c r="P177" s="613"/>
      <c r="Q177" s="613"/>
      <c r="R177" s="613"/>
      <c r="S177" s="613"/>
      <c r="T177" s="613"/>
      <c r="U177" s="613"/>
      <c r="V177" s="613"/>
      <c r="W177" s="613"/>
      <c r="X177" s="613"/>
      <c r="Y177" s="613"/>
    </row>
    <row r="178" spans="1:25" s="614" customFormat="1" ht="23.25" hidden="1" customHeight="1">
      <c r="A178" s="899">
        <v>3</v>
      </c>
      <c r="B178" s="901" t="e">
        <f>IF([8]Cover!D126 = "Sole Bidder", "Name and Address of the Employer/Utility for whom the Contract was executed by the firm ", " Name and Address of the Employer/Utility for whom the Contract was executed by the firm/Partner of a JV")</f>
        <v>#REF!</v>
      </c>
      <c r="C178" s="902"/>
      <c r="D178" s="902"/>
      <c r="E178" s="903"/>
      <c r="F178" s="905"/>
      <c r="G178" s="906"/>
      <c r="H178" s="907"/>
      <c r="I178" s="906"/>
      <c r="J178" s="613"/>
      <c r="K178" s="613"/>
      <c r="L178" s="613"/>
      <c r="M178" s="613"/>
      <c r="N178" s="613"/>
      <c r="O178" s="613"/>
      <c r="P178" s="613"/>
      <c r="Q178" s="613"/>
      <c r="R178" s="613"/>
      <c r="S178" s="613"/>
      <c r="T178" s="613"/>
      <c r="U178" s="613"/>
      <c r="V178" s="613"/>
      <c r="W178" s="613"/>
      <c r="X178" s="613"/>
      <c r="Y178" s="613"/>
    </row>
    <row r="179" spans="1:25" s="614" customFormat="1" ht="21" hidden="1" customHeight="1">
      <c r="A179" s="900"/>
      <c r="B179" s="878"/>
      <c r="C179" s="879"/>
      <c r="D179" s="879"/>
      <c r="E179" s="904"/>
      <c r="F179" s="908"/>
      <c r="G179" s="909"/>
      <c r="H179" s="910"/>
      <c r="I179" s="909"/>
      <c r="J179" s="613"/>
      <c r="K179" s="613"/>
      <c r="L179" s="613"/>
      <c r="M179" s="613"/>
      <c r="N179" s="613"/>
      <c r="O179" s="613"/>
      <c r="P179" s="613"/>
      <c r="Q179" s="613"/>
      <c r="R179" s="613"/>
      <c r="S179" s="613"/>
      <c r="T179" s="613"/>
      <c r="U179" s="613"/>
      <c r="V179" s="613"/>
      <c r="W179" s="613"/>
      <c r="X179" s="613"/>
      <c r="Y179" s="613"/>
    </row>
    <row r="180" spans="1:25" s="614" customFormat="1" ht="20.25" hidden="1" customHeight="1">
      <c r="A180" s="900"/>
      <c r="B180" s="878"/>
      <c r="C180" s="879"/>
      <c r="D180" s="879"/>
      <c r="E180" s="904"/>
      <c r="F180" s="908"/>
      <c r="G180" s="909"/>
      <c r="H180" s="910"/>
      <c r="I180" s="909"/>
      <c r="J180" s="613"/>
      <c r="K180" s="613"/>
      <c r="L180" s="613"/>
      <c r="M180" s="613"/>
      <c r="N180" s="613"/>
      <c r="O180" s="613"/>
      <c r="P180" s="613"/>
      <c r="Q180" s="613"/>
      <c r="R180" s="613"/>
      <c r="S180" s="613"/>
      <c r="T180" s="613"/>
      <c r="U180" s="613"/>
      <c r="V180" s="613"/>
      <c r="W180" s="613"/>
      <c r="X180" s="613"/>
      <c r="Y180" s="613"/>
    </row>
    <row r="181" spans="1:25" s="614" customFormat="1" ht="21" hidden="1" customHeight="1">
      <c r="A181" s="900"/>
      <c r="B181" s="878"/>
      <c r="C181" s="879"/>
      <c r="D181" s="879"/>
      <c r="E181" s="904"/>
      <c r="H181" s="910"/>
      <c r="I181" s="909"/>
      <c r="J181" s="613"/>
      <c r="K181" s="613"/>
      <c r="L181" s="613"/>
      <c r="M181" s="613"/>
      <c r="N181" s="613"/>
      <c r="O181" s="613"/>
      <c r="P181" s="613"/>
      <c r="Q181" s="613"/>
      <c r="R181" s="613"/>
      <c r="S181" s="613"/>
      <c r="T181" s="613"/>
      <c r="U181" s="613"/>
      <c r="V181" s="613"/>
      <c r="W181" s="613"/>
      <c r="X181" s="613"/>
      <c r="Y181" s="613"/>
    </row>
    <row r="182" spans="1:25" s="614" customFormat="1" ht="24.9" hidden="1" customHeight="1">
      <c r="A182" s="628"/>
      <c r="E182" s="629" t="s">
        <v>299</v>
      </c>
      <c r="F182" s="889"/>
      <c r="G182" s="890"/>
      <c r="H182" s="891"/>
      <c r="I182" s="890"/>
      <c r="J182" s="613"/>
      <c r="K182" s="613"/>
      <c r="L182" s="613"/>
      <c r="M182" s="613"/>
      <c r="N182" s="613"/>
      <c r="O182" s="613"/>
      <c r="P182" s="613"/>
      <c r="Q182" s="908"/>
      <c r="R182" s="909"/>
      <c r="S182" s="613"/>
      <c r="T182" s="613"/>
      <c r="U182" s="613"/>
      <c r="V182" s="613"/>
      <c r="W182" s="613"/>
      <c r="X182" s="613"/>
      <c r="Y182" s="613"/>
    </row>
    <row r="183" spans="1:25" s="614" customFormat="1" ht="24.9" hidden="1" customHeight="1">
      <c r="A183" s="628"/>
      <c r="E183" s="629" t="s">
        <v>99</v>
      </c>
      <c r="F183" s="889"/>
      <c r="G183" s="890"/>
      <c r="H183" s="891"/>
      <c r="I183" s="890"/>
      <c r="J183" s="613"/>
      <c r="K183" s="613"/>
      <c r="L183" s="613"/>
      <c r="M183" s="613"/>
      <c r="N183" s="613"/>
      <c r="O183" s="613"/>
      <c r="P183" s="613"/>
      <c r="Q183" s="613"/>
      <c r="R183" s="613"/>
      <c r="S183" s="613"/>
      <c r="T183" s="613"/>
      <c r="U183" s="613"/>
      <c r="V183" s="613"/>
      <c r="W183" s="613"/>
      <c r="X183" s="613"/>
      <c r="Y183" s="613"/>
    </row>
    <row r="184" spans="1:25" s="614" customFormat="1" ht="24.9" hidden="1" customHeight="1">
      <c r="A184" s="628"/>
      <c r="B184" s="630"/>
      <c r="C184" s="630"/>
      <c r="D184" s="630"/>
      <c r="E184" s="631" t="s">
        <v>300</v>
      </c>
      <c r="F184" s="892"/>
      <c r="G184" s="893"/>
      <c r="H184" s="894"/>
      <c r="I184" s="893"/>
      <c r="J184" s="613"/>
      <c r="K184" s="613"/>
      <c r="L184" s="613"/>
      <c r="M184" s="613"/>
      <c r="N184" s="613"/>
      <c r="O184" s="613"/>
      <c r="P184" s="613"/>
      <c r="Q184" s="613"/>
      <c r="R184" s="613"/>
      <c r="S184" s="613"/>
      <c r="T184" s="613"/>
      <c r="U184" s="613"/>
      <c r="V184" s="613"/>
      <c r="W184" s="613"/>
      <c r="X184" s="613"/>
      <c r="Y184" s="613"/>
    </row>
    <row r="185" spans="1:25" s="614" customFormat="1" ht="20.25" hidden="1" customHeight="1">
      <c r="A185" s="628"/>
      <c r="B185" s="615"/>
      <c r="C185" s="615"/>
      <c r="D185" s="615"/>
      <c r="E185" s="629"/>
      <c r="F185" s="617"/>
      <c r="G185" s="617"/>
      <c r="H185" s="617"/>
      <c r="I185" s="617"/>
      <c r="J185" s="613"/>
      <c r="K185" s="613"/>
      <c r="L185" s="613"/>
      <c r="M185" s="613"/>
      <c r="N185" s="613"/>
      <c r="O185" s="613"/>
      <c r="P185" s="613"/>
      <c r="Q185" s="613"/>
      <c r="R185" s="613"/>
      <c r="S185" s="613"/>
      <c r="T185" s="613"/>
      <c r="U185" s="613"/>
      <c r="V185" s="613"/>
      <c r="W185" s="613"/>
      <c r="X185" s="613"/>
      <c r="Y185" s="613"/>
    </row>
    <row r="186" spans="1:25" s="614" customFormat="1" ht="45.75" hidden="1" customHeight="1">
      <c r="A186" s="643" t="s">
        <v>421</v>
      </c>
      <c r="B186" s="895" t="s">
        <v>603</v>
      </c>
      <c r="C186" s="874"/>
      <c r="D186" s="874"/>
      <c r="E186" s="874"/>
      <c r="I186" s="634"/>
      <c r="J186" s="613"/>
      <c r="K186" s="613"/>
      <c r="L186" s="613"/>
      <c r="M186" s="613"/>
      <c r="N186" s="613"/>
      <c r="O186" s="613"/>
      <c r="P186" s="613"/>
      <c r="Q186" s="613"/>
      <c r="R186" s="613"/>
      <c r="S186" s="613"/>
      <c r="T186" s="613"/>
      <c r="U186" s="613"/>
      <c r="V186" s="613"/>
      <c r="W186" s="613"/>
      <c r="X186" s="613"/>
      <c r="Y186" s="613"/>
    </row>
    <row r="187" spans="1:25" s="614" customFormat="1" ht="64.5" hidden="1" customHeight="1">
      <c r="A187" s="633"/>
      <c r="B187" s="896" t="s">
        <v>1007</v>
      </c>
      <c r="C187" s="897"/>
      <c r="D187" s="897"/>
      <c r="E187" s="898"/>
      <c r="F187" s="876"/>
      <c r="G187" s="877"/>
      <c r="H187" s="876"/>
      <c r="I187" s="877"/>
      <c r="J187" s="613"/>
      <c r="K187" s="613"/>
      <c r="L187" s="613"/>
      <c r="M187" s="613"/>
      <c r="N187" s="613"/>
      <c r="O187" s="613"/>
      <c r="P187" s="613"/>
      <c r="Q187" s="613"/>
      <c r="S187" s="613"/>
      <c r="T187" s="613"/>
      <c r="U187" s="613"/>
      <c r="V187" s="613"/>
      <c r="W187" s="613"/>
      <c r="X187" s="613"/>
      <c r="Y187" s="613"/>
    </row>
    <row r="188" spans="1:25" s="614" customFormat="1" ht="13.5" hidden="1" customHeight="1">
      <c r="A188" s="633"/>
      <c r="B188" s="615"/>
      <c r="C188" s="615"/>
      <c r="D188" s="615"/>
      <c r="E188" s="629"/>
      <c r="F188" s="617"/>
      <c r="G188" s="617"/>
      <c r="H188" s="617"/>
      <c r="I188" s="636"/>
      <c r="J188" s="613"/>
      <c r="K188" s="613"/>
      <c r="L188" s="613"/>
      <c r="M188" s="613"/>
      <c r="N188" s="613"/>
      <c r="O188" s="613"/>
      <c r="P188" s="613"/>
      <c r="Q188" s="613"/>
      <c r="R188" s="613"/>
      <c r="S188" s="613"/>
      <c r="T188" s="613"/>
      <c r="U188" s="613"/>
      <c r="V188" s="613"/>
      <c r="W188" s="613"/>
      <c r="X188" s="613"/>
      <c r="Y188" s="613"/>
    </row>
    <row r="189" spans="1:25" s="614" customFormat="1" ht="10.5" hidden="1" customHeight="1">
      <c r="A189" s="628"/>
      <c r="B189" s="615"/>
      <c r="C189" s="615"/>
      <c r="D189" s="615"/>
      <c r="E189" s="629"/>
      <c r="F189" s="617"/>
      <c r="G189" s="617"/>
      <c r="H189" s="617"/>
      <c r="I189" s="636"/>
      <c r="J189" s="613"/>
      <c r="K189" s="613"/>
      <c r="L189" s="613"/>
      <c r="M189" s="613"/>
      <c r="N189" s="613"/>
      <c r="O189" s="613"/>
      <c r="P189" s="613"/>
      <c r="Q189" s="613"/>
      <c r="R189" s="613"/>
      <c r="S189" s="613"/>
      <c r="T189" s="613"/>
      <c r="U189" s="613"/>
      <c r="V189" s="613"/>
      <c r="W189" s="613"/>
      <c r="X189" s="613"/>
      <c r="Y189" s="613"/>
    </row>
    <row r="190" spans="1:25" s="614" customFormat="1" ht="24.9" hidden="1" customHeight="1">
      <c r="A190" s="628"/>
      <c r="B190" s="874" t="s">
        <v>128</v>
      </c>
      <c r="C190" s="874"/>
      <c r="D190" s="874"/>
      <c r="E190" s="875"/>
      <c r="F190" s="876"/>
      <c r="G190" s="877"/>
      <c r="H190" s="876"/>
      <c r="I190" s="877"/>
      <c r="J190" s="613"/>
      <c r="K190" s="613"/>
      <c r="L190" s="613"/>
      <c r="M190" s="613"/>
      <c r="N190" s="613"/>
      <c r="O190" s="613"/>
      <c r="P190" s="613"/>
      <c r="Q190" s="613"/>
      <c r="R190" s="613"/>
      <c r="S190" s="613"/>
      <c r="T190" s="613"/>
      <c r="U190" s="613"/>
      <c r="V190" s="613"/>
      <c r="W190" s="613"/>
      <c r="X190" s="613"/>
      <c r="Y190" s="613"/>
    </row>
    <row r="191" spans="1:25" s="614" customFormat="1" ht="11.25" hidden="1" customHeight="1">
      <c r="A191" s="628"/>
      <c r="B191" s="615"/>
      <c r="C191" s="615"/>
      <c r="D191" s="615"/>
      <c r="E191" s="629"/>
      <c r="F191" s="617"/>
      <c r="G191" s="617"/>
      <c r="H191" s="617"/>
      <c r="I191" s="636"/>
      <c r="J191" s="613"/>
      <c r="K191" s="613"/>
      <c r="L191" s="613"/>
      <c r="M191" s="613"/>
      <c r="N191" s="613"/>
      <c r="O191" s="613"/>
      <c r="P191" s="613"/>
      <c r="Q191" s="613"/>
      <c r="R191" s="613"/>
      <c r="S191" s="613"/>
      <c r="T191" s="613"/>
      <c r="U191" s="613"/>
      <c r="V191" s="613"/>
      <c r="W191" s="613"/>
      <c r="X191" s="613"/>
      <c r="Y191" s="613"/>
    </row>
    <row r="192" spans="1:25" s="614" customFormat="1" ht="74.25" hidden="1" customHeight="1">
      <c r="A192" s="643" t="s">
        <v>422</v>
      </c>
      <c r="B192" s="878" t="s">
        <v>896</v>
      </c>
      <c r="C192" s="879"/>
      <c r="D192" s="879"/>
      <c r="E192" s="880"/>
      <c r="F192" s="876"/>
      <c r="G192" s="877"/>
      <c r="H192" s="876"/>
      <c r="I192" s="877"/>
      <c r="J192" s="613"/>
      <c r="K192" s="613"/>
      <c r="L192" s="613"/>
      <c r="M192" s="613"/>
      <c r="N192" s="613"/>
      <c r="O192" s="613"/>
      <c r="P192" s="613"/>
      <c r="Q192" s="613"/>
      <c r="R192" s="613"/>
      <c r="S192" s="613"/>
      <c r="T192" s="613"/>
      <c r="U192" s="613"/>
      <c r="V192" s="613"/>
      <c r="W192" s="613"/>
      <c r="X192" s="613"/>
      <c r="Y192" s="613"/>
    </row>
    <row r="193" spans="1:25" s="614" customFormat="1" ht="11.25" hidden="1" customHeight="1">
      <c r="A193" s="628"/>
      <c r="B193" s="615"/>
      <c r="C193" s="615"/>
      <c r="D193" s="615"/>
      <c r="E193" s="629"/>
      <c r="F193" s="617"/>
      <c r="G193" s="617"/>
      <c r="H193" s="617"/>
      <c r="I193" s="636"/>
      <c r="J193" s="613"/>
      <c r="K193" s="613"/>
      <c r="L193" s="613"/>
      <c r="M193" s="613"/>
      <c r="N193" s="613"/>
      <c r="O193" s="613"/>
      <c r="P193" s="613"/>
      <c r="Q193" s="613"/>
      <c r="R193" s="613"/>
      <c r="T193" s="613"/>
      <c r="U193" s="613"/>
      <c r="V193" s="613"/>
      <c r="W193" s="613"/>
      <c r="X193" s="613"/>
      <c r="Y193" s="613"/>
    </row>
    <row r="194" spans="1:25" s="614" customFormat="1" ht="36" hidden="1" customHeight="1">
      <c r="A194" s="628"/>
      <c r="B194" s="881" t="s">
        <v>704</v>
      </c>
      <c r="C194" s="881"/>
      <c r="D194" s="881"/>
      <c r="E194" s="882"/>
      <c r="F194" s="644"/>
      <c r="G194" s="645"/>
      <c r="H194" s="644"/>
      <c r="I194" s="646"/>
      <c r="J194" s="613"/>
      <c r="K194" s="613"/>
      <c r="L194" s="613"/>
      <c r="M194" s="613"/>
      <c r="N194" s="613"/>
      <c r="O194" s="613"/>
      <c r="P194" s="613"/>
      <c r="Q194" s="613"/>
      <c r="R194" s="613"/>
      <c r="S194" s="613"/>
      <c r="T194" s="613"/>
      <c r="U194" s="613"/>
      <c r="V194" s="613"/>
      <c r="W194" s="613"/>
      <c r="X194" s="613"/>
      <c r="Y194" s="613"/>
    </row>
    <row r="195" spans="1:25" s="614" customFormat="1" ht="36" hidden="1" customHeight="1">
      <c r="A195" s="628"/>
      <c r="B195" s="874" t="s">
        <v>598</v>
      </c>
      <c r="C195" s="874"/>
      <c r="D195" s="874"/>
      <c r="E195" s="875"/>
      <c r="F195" s="647"/>
      <c r="G195" s="648"/>
      <c r="H195" s="647"/>
      <c r="I195" s="649"/>
      <c r="J195" s="613"/>
      <c r="K195" s="613"/>
      <c r="L195" s="613"/>
      <c r="M195" s="613"/>
      <c r="N195" s="613"/>
      <c r="O195" s="613"/>
      <c r="P195" s="613"/>
      <c r="Q195" s="613"/>
      <c r="R195" s="613"/>
      <c r="S195" s="613"/>
      <c r="T195" s="613"/>
      <c r="U195" s="613"/>
      <c r="V195" s="613"/>
      <c r="W195" s="613"/>
      <c r="X195" s="613"/>
      <c r="Y195" s="613"/>
    </row>
    <row r="196" spans="1:25" s="614" customFormat="1" ht="15.75" hidden="1" customHeight="1">
      <c r="A196" s="628"/>
      <c r="B196" s="650"/>
      <c r="C196" s="650"/>
      <c r="D196" s="650"/>
      <c r="E196" s="650"/>
      <c r="F196" s="883"/>
      <c r="G196" s="884"/>
      <c r="H196" s="883"/>
      <c r="I196" s="935"/>
      <c r="J196" s="613"/>
      <c r="K196" s="613"/>
      <c r="L196" s="613"/>
      <c r="M196" s="613"/>
      <c r="N196" s="613"/>
      <c r="O196" s="613"/>
      <c r="P196" s="613"/>
      <c r="Q196" s="613"/>
      <c r="R196" s="613"/>
      <c r="S196" s="613"/>
      <c r="T196" s="613"/>
      <c r="U196" s="613"/>
      <c r="V196" s="613"/>
      <c r="W196" s="613"/>
      <c r="X196" s="613"/>
      <c r="Y196" s="613"/>
    </row>
    <row r="197" spans="1:25" s="614" customFormat="1" ht="13.5" hidden="1" customHeight="1">
      <c r="A197" s="628"/>
      <c r="B197" s="610"/>
      <c r="C197" s="610"/>
      <c r="D197" s="610"/>
      <c r="E197" s="610"/>
      <c r="F197" s="885"/>
      <c r="G197" s="886"/>
      <c r="H197" s="647"/>
      <c r="I197" s="649"/>
      <c r="J197" s="613"/>
      <c r="K197" s="613"/>
      <c r="L197" s="613"/>
      <c r="M197" s="613"/>
      <c r="N197" s="613"/>
      <c r="O197" s="613"/>
      <c r="P197" s="613"/>
      <c r="Q197" s="613"/>
      <c r="R197" s="613"/>
      <c r="S197" s="613"/>
      <c r="T197" s="613"/>
      <c r="U197" s="613"/>
      <c r="V197" s="613"/>
      <c r="W197" s="613"/>
      <c r="X197" s="613"/>
      <c r="Y197" s="613"/>
    </row>
    <row r="198" spans="1:25" s="614" customFormat="1" ht="7.5" hidden="1" customHeight="1">
      <c r="A198" s="628"/>
      <c r="B198" s="651"/>
      <c r="C198" s="651"/>
      <c r="D198" s="651"/>
      <c r="E198" s="651"/>
      <c r="F198" s="887"/>
      <c r="G198" s="888"/>
      <c r="H198" s="887"/>
      <c r="I198" s="934"/>
      <c r="J198" s="613"/>
      <c r="K198" s="613"/>
      <c r="L198" s="613"/>
      <c r="M198" s="613"/>
      <c r="N198" s="613"/>
      <c r="O198" s="613"/>
      <c r="P198" s="613"/>
      <c r="Q198" s="613"/>
      <c r="R198" s="613"/>
      <c r="S198" s="613"/>
      <c r="T198" s="613"/>
      <c r="U198" s="613"/>
      <c r="V198" s="613"/>
      <c r="W198" s="613"/>
      <c r="X198" s="613"/>
      <c r="Y198" s="613"/>
    </row>
    <row r="199" spans="1:25" s="556" customFormat="1" ht="53.25" hidden="1" customHeight="1">
      <c r="A199" s="652"/>
      <c r="B199" s="869" t="s">
        <v>983</v>
      </c>
      <c r="C199" s="788"/>
      <c r="D199" s="788"/>
      <c r="E199" s="788"/>
      <c r="F199" s="788"/>
      <c r="G199" s="788"/>
      <c r="H199" s="870"/>
      <c r="I199" s="653"/>
    </row>
    <row r="200" spans="1:25" s="556" customFormat="1" ht="9" hidden="1" customHeight="1">
      <c r="A200" s="654"/>
      <c r="B200" s="933"/>
      <c r="C200" s="933"/>
      <c r="D200" s="933"/>
      <c r="E200" s="933"/>
      <c r="F200" s="933"/>
      <c r="G200" s="933"/>
      <c r="H200" s="933"/>
      <c r="I200" s="933"/>
    </row>
    <row r="201" spans="1:25" s="556" customFormat="1" ht="61.5" hidden="1" customHeight="1">
      <c r="A201" s="652"/>
      <c r="B201" s="802" t="s">
        <v>955</v>
      </c>
      <c r="C201" s="802"/>
      <c r="D201" s="802"/>
      <c r="E201" s="802"/>
      <c r="F201" s="802"/>
      <c r="G201" s="802"/>
      <c r="H201" s="802"/>
      <c r="I201" s="653"/>
    </row>
    <row r="202" spans="1:25" s="556" customFormat="1" ht="15.75" hidden="1" customHeight="1">
      <c r="A202" s="930"/>
      <c r="B202" s="931"/>
      <c r="C202" s="931"/>
      <c r="D202" s="931"/>
      <c r="E202" s="931"/>
      <c r="F202" s="931"/>
      <c r="G202" s="931"/>
      <c r="H202" s="931"/>
      <c r="I202" s="932"/>
    </row>
    <row r="203" spans="1:25" s="556" customFormat="1" ht="82.5" hidden="1" customHeight="1">
      <c r="A203" s="652"/>
      <c r="B203" s="951" t="s">
        <v>956</v>
      </c>
      <c r="C203" s="951"/>
      <c r="D203" s="951"/>
      <c r="E203" s="951"/>
      <c r="F203" s="951"/>
      <c r="G203" s="951"/>
      <c r="H203" s="951"/>
      <c r="I203" s="653"/>
    </row>
    <row r="204" spans="1:25" s="556" customFormat="1" ht="9" hidden="1" customHeight="1">
      <c r="A204" s="654"/>
      <c r="B204" s="933"/>
      <c r="C204" s="933"/>
      <c r="D204" s="933"/>
      <c r="E204" s="933"/>
      <c r="F204" s="933"/>
      <c r="G204" s="933"/>
      <c r="H204" s="933"/>
      <c r="I204" s="933"/>
    </row>
    <row r="205" spans="1:25" s="556" customFormat="1" ht="74.25" hidden="1" customHeight="1">
      <c r="A205" s="652"/>
      <c r="B205" s="802" t="s">
        <v>996</v>
      </c>
      <c r="C205" s="802"/>
      <c r="D205" s="802"/>
      <c r="E205" s="802"/>
      <c r="F205" s="802"/>
      <c r="G205" s="802"/>
      <c r="H205" s="802"/>
      <c r="I205" s="653"/>
    </row>
    <row r="206" spans="1:25" s="614" customFormat="1" ht="36.75" hidden="1" customHeight="1">
      <c r="A206" s="632"/>
      <c r="B206" s="872" t="s">
        <v>196</v>
      </c>
      <c r="C206" s="872"/>
      <c r="D206" s="872"/>
      <c r="E206" s="872"/>
      <c r="F206" s="873"/>
      <c r="G206" s="873"/>
      <c r="H206" s="873"/>
      <c r="I206" s="873"/>
      <c r="J206" s="613"/>
      <c r="K206" s="613"/>
      <c r="L206" s="613"/>
      <c r="M206" s="613"/>
      <c r="N206" s="613"/>
      <c r="O206" s="613"/>
      <c r="P206" s="613"/>
      <c r="Q206" s="613"/>
      <c r="R206" s="613"/>
      <c r="S206" s="613"/>
      <c r="T206" s="613"/>
      <c r="U206" s="613"/>
      <c r="V206" s="613"/>
      <c r="W206" s="613"/>
      <c r="X206" s="613"/>
      <c r="Y206" s="613"/>
    </row>
    <row r="207" spans="1:25" s="614" customFormat="1" ht="21" hidden="1" customHeight="1">
      <c r="A207" s="615"/>
      <c r="B207" s="617"/>
      <c r="C207" s="617"/>
      <c r="D207" s="617"/>
      <c r="E207" s="617"/>
      <c r="F207" s="627"/>
      <c r="G207" s="627"/>
      <c r="H207" s="627"/>
      <c r="I207" s="655"/>
      <c r="J207" s="619"/>
      <c r="K207" s="619"/>
      <c r="L207" s="619"/>
      <c r="M207" s="619"/>
      <c r="N207" s="625"/>
      <c r="O207" s="619"/>
      <c r="P207" s="619"/>
      <c r="Q207" s="619"/>
      <c r="R207" s="619"/>
      <c r="S207" s="619"/>
      <c r="T207" s="619"/>
      <c r="U207" s="619"/>
      <c r="V207" s="619"/>
      <c r="W207" s="619"/>
      <c r="X207" s="619"/>
      <c r="Y207" s="619"/>
    </row>
    <row r="208" spans="1:25" s="614" customFormat="1" ht="10.5" hidden="1" customHeight="1">
      <c r="A208" s="615"/>
      <c r="B208" s="617"/>
      <c r="C208" s="617"/>
      <c r="D208" s="617"/>
      <c r="E208" s="617"/>
      <c r="F208" s="627"/>
      <c r="G208" s="627"/>
      <c r="H208" s="627"/>
      <c r="I208" s="655"/>
      <c r="J208" s="619"/>
      <c r="K208" s="619"/>
      <c r="L208" s="619"/>
      <c r="M208" s="619"/>
      <c r="N208" s="625"/>
      <c r="O208" s="619"/>
      <c r="P208" s="619"/>
      <c r="Q208" s="619"/>
      <c r="R208" s="619"/>
      <c r="S208" s="619"/>
      <c r="T208" s="619"/>
      <c r="U208" s="619"/>
      <c r="V208" s="619"/>
      <c r="W208" s="619"/>
      <c r="X208" s="619"/>
      <c r="Y208" s="619"/>
    </row>
    <row r="209" spans="1:25" s="614" customFormat="1" ht="10.5" hidden="1" customHeight="1">
      <c r="A209" s="615"/>
      <c r="B209" s="617"/>
      <c r="C209" s="617"/>
      <c r="D209" s="617"/>
      <c r="E209" s="617"/>
      <c r="F209" s="627"/>
      <c r="G209" s="627"/>
      <c r="H209" s="627"/>
      <c r="I209" s="655"/>
      <c r="J209" s="619"/>
      <c r="K209" s="619"/>
      <c r="L209" s="619"/>
      <c r="M209" s="619"/>
      <c r="N209" s="625"/>
      <c r="O209" s="619"/>
      <c r="P209" s="619"/>
      <c r="Q209" s="619"/>
      <c r="R209" s="619"/>
      <c r="S209" s="619"/>
      <c r="T209" s="619"/>
      <c r="U209" s="619"/>
      <c r="V209" s="619"/>
      <c r="W209" s="619"/>
      <c r="X209" s="619"/>
      <c r="Y209" s="619"/>
    </row>
    <row r="210" spans="1:25" s="614" customFormat="1" ht="10.5" hidden="1" customHeight="1">
      <c r="A210" s="615"/>
      <c r="B210" s="617"/>
      <c r="C210" s="617"/>
      <c r="D210" s="617"/>
      <c r="E210" s="617"/>
      <c r="F210" s="627"/>
      <c r="G210" s="627"/>
      <c r="H210" s="627"/>
      <c r="I210" s="655"/>
      <c r="J210" s="619"/>
      <c r="K210" s="619"/>
      <c r="L210" s="619"/>
      <c r="M210" s="619"/>
      <c r="N210" s="625"/>
      <c r="O210" s="619"/>
      <c r="P210" s="619"/>
      <c r="Q210" s="619"/>
      <c r="R210" s="619"/>
      <c r="S210" s="619"/>
      <c r="T210" s="619"/>
      <c r="U210" s="619"/>
      <c r="V210" s="619"/>
      <c r="W210" s="619"/>
      <c r="X210" s="619"/>
      <c r="Y210" s="619"/>
    </row>
    <row r="211" spans="1:25" s="614" customFormat="1" ht="10.5" hidden="1" customHeight="1">
      <c r="A211" s="615"/>
      <c r="B211" s="617"/>
      <c r="C211" s="617"/>
      <c r="D211" s="617"/>
      <c r="E211" s="617"/>
      <c r="F211" s="627"/>
      <c r="G211" s="627"/>
      <c r="H211" s="627"/>
      <c r="I211" s="655"/>
      <c r="J211" s="619"/>
      <c r="K211" s="619"/>
      <c r="L211" s="619"/>
      <c r="M211" s="619"/>
      <c r="N211" s="625"/>
      <c r="O211" s="619"/>
      <c r="P211" s="619"/>
      <c r="Q211" s="619"/>
      <c r="R211" s="619"/>
      <c r="S211" s="619"/>
      <c r="T211" s="619"/>
      <c r="U211" s="619"/>
      <c r="V211" s="619"/>
      <c r="W211" s="619"/>
      <c r="X211" s="619"/>
      <c r="Y211" s="619"/>
    </row>
    <row r="212" spans="1:25" s="614" customFormat="1" ht="10.5" hidden="1" customHeight="1">
      <c r="A212" s="615"/>
      <c r="B212" s="617"/>
      <c r="C212" s="617"/>
      <c r="D212" s="617"/>
      <c r="E212" s="617"/>
      <c r="F212" s="627"/>
      <c r="G212" s="627"/>
      <c r="H212" s="627"/>
      <c r="I212" s="655"/>
      <c r="J212" s="619"/>
      <c r="K212" s="619"/>
      <c r="L212" s="619"/>
      <c r="M212" s="619"/>
      <c r="N212" s="625"/>
      <c r="O212" s="619"/>
      <c r="P212" s="619"/>
      <c r="Q212" s="619"/>
      <c r="R212" s="619"/>
      <c r="S212" s="619"/>
      <c r="T212" s="619"/>
      <c r="U212" s="619"/>
      <c r="V212" s="619"/>
      <c r="W212" s="619"/>
      <c r="X212" s="619"/>
      <c r="Y212" s="619"/>
    </row>
    <row r="213" spans="1:25" s="614" customFormat="1" ht="10.5" hidden="1" customHeight="1">
      <c r="A213" s="615"/>
      <c r="B213" s="617"/>
      <c r="C213" s="617"/>
      <c r="D213" s="617"/>
      <c r="E213" s="617"/>
      <c r="F213" s="627"/>
      <c r="G213" s="627"/>
      <c r="H213" s="627"/>
      <c r="I213" s="655"/>
      <c r="J213" s="619"/>
      <c r="K213" s="619"/>
      <c r="L213" s="619"/>
      <c r="M213" s="619"/>
      <c r="N213" s="625"/>
      <c r="O213" s="619"/>
      <c r="P213" s="619"/>
      <c r="Q213" s="619"/>
      <c r="R213" s="619"/>
      <c r="S213" s="619"/>
      <c r="T213" s="619"/>
      <c r="U213" s="619"/>
      <c r="V213" s="619"/>
      <c r="W213" s="619"/>
      <c r="X213" s="619"/>
      <c r="Y213" s="619"/>
    </row>
    <row r="214" spans="1:25" s="614" customFormat="1" ht="10.5" hidden="1" customHeight="1">
      <c r="A214" s="615"/>
      <c r="B214" s="617"/>
      <c r="C214" s="617"/>
      <c r="D214" s="617"/>
      <c r="E214" s="617"/>
      <c r="F214" s="627"/>
      <c r="G214" s="627"/>
      <c r="H214" s="627"/>
      <c r="I214" s="655"/>
      <c r="J214" s="619"/>
      <c r="K214" s="619"/>
      <c r="L214" s="619"/>
      <c r="M214" s="619"/>
      <c r="N214" s="625"/>
      <c r="O214" s="619"/>
      <c r="P214" s="619"/>
      <c r="Q214" s="619"/>
      <c r="R214" s="619"/>
      <c r="S214" s="619"/>
      <c r="T214" s="619"/>
      <c r="U214" s="619"/>
      <c r="V214" s="619"/>
      <c r="W214" s="619"/>
      <c r="X214" s="619"/>
      <c r="Y214" s="619"/>
    </row>
    <row r="215" spans="1:25" s="614" customFormat="1" ht="10.5" hidden="1" customHeight="1">
      <c r="A215" s="615"/>
      <c r="B215" s="617"/>
      <c r="C215" s="617"/>
      <c r="D215" s="617"/>
      <c r="E215" s="617"/>
      <c r="F215" s="627"/>
      <c r="G215" s="627"/>
      <c r="H215" s="627"/>
      <c r="I215" s="655"/>
      <c r="J215" s="619"/>
      <c r="K215" s="619"/>
      <c r="L215" s="619"/>
      <c r="M215" s="619"/>
      <c r="N215" s="625"/>
      <c r="O215" s="619"/>
      <c r="P215" s="619"/>
      <c r="Q215" s="619"/>
      <c r="R215" s="619"/>
      <c r="S215" s="619"/>
      <c r="T215" s="619"/>
      <c r="U215" s="619"/>
      <c r="V215" s="619"/>
      <c r="W215" s="619"/>
      <c r="X215" s="619"/>
      <c r="Y215" s="619"/>
    </row>
    <row r="216" spans="1:25" s="614" customFormat="1" ht="10.5" hidden="1" customHeight="1">
      <c r="A216" s="615"/>
      <c r="B216" s="617"/>
      <c r="C216" s="617"/>
      <c r="D216" s="617"/>
      <c r="E216" s="617"/>
      <c r="F216" s="627"/>
      <c r="G216" s="627"/>
      <c r="H216" s="627"/>
      <c r="I216" s="655"/>
      <c r="J216" s="619"/>
      <c r="K216" s="619"/>
      <c r="L216" s="619"/>
      <c r="M216" s="619"/>
      <c r="N216" s="625"/>
      <c r="O216" s="619"/>
      <c r="P216" s="619"/>
      <c r="Q216" s="619"/>
      <c r="R216" s="619"/>
      <c r="S216" s="619"/>
      <c r="T216" s="619"/>
      <c r="U216" s="619"/>
      <c r="V216" s="619"/>
      <c r="W216" s="619"/>
      <c r="X216" s="619"/>
      <c r="Y216" s="619"/>
    </row>
    <row r="217" spans="1:25" s="614" customFormat="1" ht="10.5" hidden="1" customHeight="1">
      <c r="A217" s="615"/>
      <c r="B217" s="617"/>
      <c r="C217" s="617"/>
      <c r="D217" s="617"/>
      <c r="E217" s="617"/>
      <c r="F217" s="627"/>
      <c r="G217" s="627"/>
      <c r="H217" s="627"/>
      <c r="I217" s="655"/>
      <c r="J217" s="619"/>
      <c r="K217" s="619"/>
      <c r="L217" s="619"/>
      <c r="M217" s="619"/>
      <c r="N217" s="625"/>
      <c r="O217" s="619"/>
      <c r="P217" s="619"/>
      <c r="Q217" s="619"/>
      <c r="R217" s="619"/>
      <c r="S217" s="619"/>
      <c r="T217" s="619"/>
      <c r="U217" s="619"/>
      <c r="V217" s="619"/>
      <c r="W217" s="619"/>
      <c r="X217" s="619"/>
      <c r="Y217" s="619"/>
    </row>
    <row r="218" spans="1:25" s="614" customFormat="1" ht="10.5" hidden="1" customHeight="1">
      <c r="A218" s="615"/>
      <c r="B218" s="617"/>
      <c r="C218" s="617"/>
      <c r="D218" s="617"/>
      <c r="E218" s="617"/>
      <c r="F218" s="627"/>
      <c r="G218" s="627"/>
      <c r="H218" s="627"/>
      <c r="I218" s="655"/>
      <c r="J218" s="619"/>
      <c r="K218" s="619"/>
      <c r="L218" s="619"/>
      <c r="M218" s="619"/>
      <c r="N218" s="625"/>
      <c r="O218" s="619"/>
      <c r="P218" s="619"/>
      <c r="Q218" s="619"/>
      <c r="R218" s="619"/>
      <c r="S218" s="619"/>
      <c r="T218" s="619"/>
      <c r="U218" s="619"/>
      <c r="V218" s="619"/>
      <c r="W218" s="619"/>
      <c r="X218" s="619"/>
      <c r="Y218" s="619"/>
    </row>
    <row r="219" spans="1:25" s="614" customFormat="1" ht="10.5" hidden="1" customHeight="1">
      <c r="A219" s="615"/>
      <c r="B219" s="617"/>
      <c r="C219" s="617"/>
      <c r="D219" s="617"/>
      <c r="E219" s="617"/>
      <c r="F219" s="627"/>
      <c r="G219" s="627"/>
      <c r="H219" s="627"/>
      <c r="I219" s="655"/>
      <c r="J219" s="619"/>
      <c r="K219" s="619"/>
      <c r="L219" s="619"/>
      <c r="M219" s="619"/>
      <c r="N219" s="625"/>
      <c r="O219" s="619"/>
      <c r="P219" s="619"/>
      <c r="Q219" s="619"/>
      <c r="R219" s="619"/>
      <c r="S219" s="619"/>
      <c r="T219" s="619"/>
      <c r="U219" s="619"/>
      <c r="V219" s="619"/>
      <c r="W219" s="619"/>
      <c r="X219" s="619"/>
      <c r="Y219" s="619"/>
    </row>
    <row r="220" spans="1:25" s="614" customFormat="1" ht="10.5" hidden="1" customHeight="1">
      <c r="A220" s="615"/>
      <c r="B220" s="617"/>
      <c r="C220" s="617"/>
      <c r="D220" s="617"/>
      <c r="E220" s="617"/>
      <c r="F220" s="627"/>
      <c r="G220" s="627"/>
      <c r="H220" s="627"/>
      <c r="I220" s="655"/>
      <c r="J220" s="619"/>
      <c r="K220" s="619"/>
      <c r="L220" s="619"/>
      <c r="M220" s="619"/>
      <c r="N220" s="625"/>
      <c r="O220" s="619"/>
      <c r="P220" s="619"/>
      <c r="Q220" s="619"/>
      <c r="R220" s="619"/>
      <c r="S220" s="619"/>
      <c r="T220" s="619"/>
      <c r="U220" s="619"/>
      <c r="V220" s="619"/>
      <c r="W220" s="619"/>
      <c r="X220" s="619"/>
      <c r="Y220" s="619"/>
    </row>
    <row r="221" spans="1:25" s="614" customFormat="1" ht="10.5" hidden="1" customHeight="1">
      <c r="A221" s="615"/>
      <c r="B221" s="617"/>
      <c r="C221" s="617"/>
      <c r="D221" s="617"/>
      <c r="E221" s="617"/>
      <c r="F221" s="627"/>
      <c r="G221" s="627"/>
      <c r="H221" s="627"/>
      <c r="I221" s="655"/>
      <c r="J221" s="619"/>
      <c r="K221" s="619"/>
      <c r="L221" s="619"/>
      <c r="M221" s="619"/>
      <c r="N221" s="625"/>
      <c r="O221" s="619"/>
      <c r="P221" s="619"/>
      <c r="Q221" s="619"/>
      <c r="R221" s="619"/>
      <c r="S221" s="619"/>
      <c r="T221" s="619"/>
      <c r="U221" s="619"/>
      <c r="V221" s="619"/>
      <c r="W221" s="619"/>
      <c r="X221" s="619"/>
      <c r="Y221" s="619"/>
    </row>
    <row r="222" spans="1:25" s="614" customFormat="1" ht="10.5" hidden="1" customHeight="1">
      <c r="A222" s="615"/>
      <c r="B222" s="617"/>
      <c r="C222" s="617"/>
      <c r="D222" s="617"/>
      <c r="E222" s="617"/>
      <c r="F222" s="627"/>
      <c r="G222" s="627"/>
      <c r="H222" s="627"/>
      <c r="I222" s="655"/>
      <c r="J222" s="619"/>
      <c r="K222" s="619"/>
      <c r="L222" s="619"/>
      <c r="M222" s="619"/>
      <c r="N222" s="625"/>
      <c r="O222" s="619"/>
      <c r="P222" s="619"/>
      <c r="Q222" s="619"/>
      <c r="R222" s="619"/>
      <c r="S222" s="619"/>
      <c r="T222" s="619"/>
      <c r="U222" s="619"/>
      <c r="V222" s="619"/>
      <c r="W222" s="619"/>
      <c r="X222" s="619"/>
      <c r="Y222" s="619"/>
    </row>
    <row r="223" spans="1:25" s="614" customFormat="1" ht="10.5" hidden="1" customHeight="1">
      <c r="A223" s="615"/>
      <c r="B223" s="617"/>
      <c r="C223" s="617"/>
      <c r="D223" s="617"/>
      <c r="E223" s="617"/>
      <c r="F223" s="627"/>
      <c r="G223" s="627"/>
      <c r="H223" s="627"/>
      <c r="I223" s="655"/>
      <c r="J223" s="619"/>
      <c r="K223" s="619"/>
      <c r="L223" s="619"/>
      <c r="M223" s="619"/>
      <c r="N223" s="625"/>
      <c r="O223" s="619"/>
      <c r="P223" s="619"/>
      <c r="Q223" s="619"/>
      <c r="R223" s="619"/>
      <c r="S223" s="619"/>
      <c r="T223" s="619"/>
      <c r="U223" s="619"/>
      <c r="V223" s="619"/>
      <c r="W223" s="619"/>
      <c r="X223" s="619"/>
      <c r="Y223" s="619"/>
    </row>
    <row r="224" spans="1:25" s="614" customFormat="1" ht="10.5" hidden="1" customHeight="1">
      <c r="A224" s="615"/>
      <c r="B224" s="617"/>
      <c r="C224" s="617"/>
      <c r="D224" s="617"/>
      <c r="E224" s="617"/>
      <c r="F224" s="627"/>
      <c r="G224" s="627"/>
      <c r="H224" s="627"/>
      <c r="I224" s="655"/>
      <c r="J224" s="619"/>
      <c r="K224" s="619"/>
      <c r="L224" s="619"/>
      <c r="M224" s="619"/>
      <c r="N224" s="625"/>
      <c r="O224" s="619"/>
      <c r="P224" s="619"/>
      <c r="Q224" s="619"/>
      <c r="R224" s="619"/>
      <c r="S224" s="619"/>
      <c r="T224" s="619"/>
      <c r="U224" s="619"/>
      <c r="V224" s="619"/>
      <c r="W224" s="619"/>
      <c r="X224" s="619"/>
      <c r="Y224" s="619"/>
    </row>
    <row r="225" spans="1:25" s="614" customFormat="1" ht="10.5" hidden="1" customHeight="1">
      <c r="A225" s="615"/>
      <c r="B225" s="617"/>
      <c r="C225" s="617"/>
      <c r="D225" s="617"/>
      <c r="E225" s="617"/>
      <c r="F225" s="627"/>
      <c r="G225" s="627"/>
      <c r="H225" s="627"/>
      <c r="I225" s="655"/>
      <c r="J225" s="619"/>
      <c r="K225" s="619"/>
      <c r="L225" s="619"/>
      <c r="M225" s="619"/>
      <c r="N225" s="625"/>
      <c r="O225" s="619"/>
      <c r="P225" s="619"/>
      <c r="Q225" s="619"/>
      <c r="R225" s="619"/>
      <c r="S225" s="619"/>
      <c r="T225" s="619"/>
      <c r="U225" s="619"/>
      <c r="V225" s="619"/>
      <c r="W225" s="619"/>
      <c r="X225" s="619"/>
      <c r="Y225" s="619"/>
    </row>
    <row r="226" spans="1:25" s="614" customFormat="1" ht="10.5" hidden="1" customHeight="1">
      <c r="A226" s="615"/>
      <c r="B226" s="617"/>
      <c r="C226" s="617"/>
      <c r="D226" s="617"/>
      <c r="E226" s="617"/>
      <c r="F226" s="627"/>
      <c r="G226" s="627"/>
      <c r="H226" s="627"/>
      <c r="I226" s="655"/>
      <c r="J226" s="619"/>
      <c r="K226" s="619"/>
      <c r="L226" s="619"/>
      <c r="M226" s="619"/>
      <c r="N226" s="625"/>
      <c r="O226" s="619"/>
      <c r="P226" s="619"/>
      <c r="Q226" s="619"/>
      <c r="R226" s="619"/>
      <c r="S226" s="619"/>
      <c r="T226" s="619"/>
      <c r="U226" s="619"/>
      <c r="V226" s="619"/>
      <c r="W226" s="619"/>
      <c r="X226" s="619"/>
      <c r="Y226" s="619"/>
    </row>
    <row r="227" spans="1:25" s="614" customFormat="1" ht="10.5" hidden="1" customHeight="1">
      <c r="A227" s="615"/>
      <c r="B227" s="617"/>
      <c r="C227" s="617"/>
      <c r="D227" s="617"/>
      <c r="E227" s="617"/>
      <c r="F227" s="627"/>
      <c r="G227" s="627"/>
      <c r="H227" s="627"/>
      <c r="I227" s="655"/>
      <c r="J227" s="619"/>
      <c r="K227" s="619"/>
      <c r="L227" s="619"/>
      <c r="M227" s="619"/>
      <c r="N227" s="625"/>
      <c r="O227" s="619"/>
      <c r="P227" s="619"/>
      <c r="Q227" s="619"/>
      <c r="R227" s="619"/>
      <c r="S227" s="619"/>
      <c r="T227" s="619"/>
      <c r="U227" s="619"/>
      <c r="V227" s="619"/>
      <c r="W227" s="619"/>
      <c r="X227" s="619"/>
      <c r="Y227" s="619"/>
    </row>
    <row r="228" spans="1:25" s="614" customFormat="1" ht="10.5" hidden="1" customHeight="1">
      <c r="A228" s="615"/>
      <c r="B228" s="617"/>
      <c r="C228" s="617"/>
      <c r="D228" s="617"/>
      <c r="E228" s="617"/>
      <c r="F228" s="627"/>
      <c r="G228" s="627"/>
      <c r="H228" s="627"/>
      <c r="I228" s="655"/>
      <c r="J228" s="619"/>
      <c r="K228" s="619"/>
      <c r="L228" s="619"/>
      <c r="M228" s="619"/>
      <c r="N228" s="625"/>
      <c r="O228" s="619"/>
      <c r="P228" s="619"/>
      <c r="Q228" s="619"/>
      <c r="R228" s="619"/>
      <c r="S228" s="619"/>
      <c r="T228" s="619"/>
      <c r="U228" s="619"/>
      <c r="V228" s="619"/>
      <c r="W228" s="619"/>
      <c r="X228" s="619"/>
      <c r="Y228" s="619"/>
    </row>
    <row r="229" spans="1:25" s="614" customFormat="1" ht="10.5" hidden="1" customHeight="1">
      <c r="A229" s="615"/>
      <c r="B229" s="617"/>
      <c r="C229" s="617"/>
      <c r="D229" s="617"/>
      <c r="E229" s="617"/>
      <c r="F229" s="627"/>
      <c r="G229" s="627"/>
      <c r="H229" s="627"/>
      <c r="I229" s="655"/>
      <c r="J229" s="619"/>
      <c r="K229" s="619"/>
      <c r="L229" s="619"/>
      <c r="M229" s="619"/>
      <c r="N229" s="625"/>
      <c r="O229" s="619"/>
      <c r="P229" s="619"/>
      <c r="Q229" s="619"/>
      <c r="R229" s="619"/>
      <c r="S229" s="619"/>
      <c r="T229" s="619"/>
      <c r="U229" s="619"/>
      <c r="V229" s="619"/>
      <c r="W229" s="619"/>
      <c r="X229" s="619"/>
      <c r="Y229" s="619"/>
    </row>
    <row r="230" spans="1:25" s="614" customFormat="1" ht="10.5" hidden="1" customHeight="1">
      <c r="A230" s="615"/>
      <c r="B230" s="617"/>
      <c r="C230" s="617"/>
      <c r="D230" s="617"/>
      <c r="E230" s="617"/>
      <c r="F230" s="627"/>
      <c r="G230" s="627"/>
      <c r="H230" s="627"/>
      <c r="I230" s="655"/>
      <c r="J230" s="619"/>
      <c r="K230" s="619"/>
      <c r="L230" s="619"/>
      <c r="M230" s="619"/>
      <c r="N230" s="625"/>
      <c r="O230" s="619"/>
      <c r="P230" s="619"/>
      <c r="Q230" s="619"/>
      <c r="R230" s="619"/>
      <c r="S230" s="619"/>
      <c r="T230" s="619"/>
      <c r="U230" s="619"/>
      <c r="V230" s="619"/>
      <c r="W230" s="619"/>
      <c r="X230" s="619"/>
      <c r="Y230" s="619"/>
    </row>
    <row r="231" spans="1:25" s="614" customFormat="1" ht="10.5" hidden="1" customHeight="1">
      <c r="A231" s="615"/>
      <c r="B231" s="617"/>
      <c r="C231" s="617"/>
      <c r="D231" s="617"/>
      <c r="E231" s="617"/>
      <c r="F231" s="627"/>
      <c r="G231" s="627"/>
      <c r="H231" s="627"/>
      <c r="I231" s="655"/>
      <c r="J231" s="619"/>
      <c r="K231" s="619"/>
      <c r="L231" s="619"/>
      <c r="M231" s="619"/>
      <c r="N231" s="625"/>
      <c r="O231" s="619"/>
      <c r="P231" s="619"/>
      <c r="Q231" s="619"/>
      <c r="R231" s="619"/>
      <c r="S231" s="619"/>
      <c r="T231" s="619"/>
      <c r="U231" s="619"/>
      <c r="V231" s="619"/>
      <c r="W231" s="619"/>
      <c r="X231" s="619"/>
      <c r="Y231" s="619"/>
    </row>
    <row r="232" spans="1:25" s="614" customFormat="1" ht="10.5" hidden="1" customHeight="1">
      <c r="A232" s="615"/>
      <c r="B232" s="617"/>
      <c r="C232" s="617"/>
      <c r="D232" s="617"/>
      <c r="E232" s="617"/>
      <c r="F232" s="627"/>
      <c r="G232" s="627"/>
      <c r="H232" s="627"/>
      <c r="I232" s="655"/>
      <c r="J232" s="619"/>
      <c r="K232" s="619"/>
      <c r="L232" s="619"/>
      <c r="M232" s="619"/>
      <c r="N232" s="625"/>
      <c r="O232" s="619"/>
      <c r="P232" s="619"/>
      <c r="Q232" s="619"/>
      <c r="R232" s="619"/>
      <c r="S232" s="619"/>
      <c r="T232" s="619"/>
      <c r="U232" s="619"/>
      <c r="V232" s="619"/>
      <c r="W232" s="619"/>
      <c r="X232" s="619"/>
      <c r="Y232" s="619"/>
    </row>
    <row r="233" spans="1:25" s="614" customFormat="1" ht="10.5" hidden="1" customHeight="1">
      <c r="A233" s="615"/>
      <c r="B233" s="617"/>
      <c r="C233" s="617"/>
      <c r="D233" s="617"/>
      <c r="E233" s="617"/>
      <c r="F233" s="627"/>
      <c r="G233" s="627"/>
      <c r="H233" s="627"/>
      <c r="I233" s="655"/>
      <c r="J233" s="619"/>
      <c r="K233" s="619"/>
      <c r="L233" s="619"/>
      <c r="M233" s="619"/>
      <c r="N233" s="625"/>
      <c r="O233" s="619"/>
      <c r="P233" s="619"/>
      <c r="Q233" s="619"/>
      <c r="R233" s="619"/>
      <c r="S233" s="619"/>
      <c r="T233" s="619"/>
      <c r="U233" s="619"/>
      <c r="V233" s="619"/>
      <c r="W233" s="619"/>
      <c r="X233" s="619"/>
      <c r="Y233" s="619"/>
    </row>
    <row r="234" spans="1:25" s="614" customFormat="1" ht="10.5" hidden="1" customHeight="1">
      <c r="A234" s="615"/>
      <c r="B234" s="617"/>
      <c r="C234" s="617"/>
      <c r="D234" s="617"/>
      <c r="E234" s="617"/>
      <c r="F234" s="627"/>
      <c r="G234" s="627"/>
      <c r="H234" s="627"/>
      <c r="I234" s="655"/>
      <c r="J234" s="619"/>
      <c r="K234" s="619"/>
      <c r="L234" s="619"/>
      <c r="M234" s="619"/>
      <c r="N234" s="625"/>
      <c r="O234" s="619"/>
      <c r="P234" s="619"/>
      <c r="Q234" s="619"/>
      <c r="R234" s="619"/>
      <c r="S234" s="619"/>
      <c r="T234" s="619"/>
      <c r="U234" s="619"/>
      <c r="V234" s="619"/>
      <c r="W234" s="619"/>
      <c r="X234" s="619"/>
      <c r="Y234" s="619"/>
    </row>
    <row r="235" spans="1:25" s="614" customFormat="1" ht="10.5" hidden="1" customHeight="1">
      <c r="A235" s="615"/>
      <c r="B235" s="617"/>
      <c r="C235" s="617"/>
      <c r="D235" s="617"/>
      <c r="E235" s="617"/>
      <c r="F235" s="627"/>
      <c r="G235" s="627"/>
      <c r="H235" s="627"/>
      <c r="I235" s="655"/>
      <c r="J235" s="619"/>
      <c r="K235" s="619"/>
      <c r="L235" s="619"/>
      <c r="M235" s="619"/>
      <c r="N235" s="625"/>
      <c r="O235" s="619"/>
      <c r="P235" s="619"/>
      <c r="Q235" s="619"/>
      <c r="R235" s="619"/>
      <c r="S235" s="619"/>
      <c r="T235" s="619"/>
      <c r="U235" s="619"/>
      <c r="V235" s="619"/>
      <c r="W235" s="619"/>
      <c r="X235" s="619"/>
      <c r="Y235" s="619"/>
    </row>
    <row r="236" spans="1:25" s="614" customFormat="1" ht="10.5" hidden="1" customHeight="1">
      <c r="A236" s="615"/>
      <c r="B236" s="617"/>
      <c r="C236" s="617"/>
      <c r="D236" s="617"/>
      <c r="E236" s="617"/>
      <c r="F236" s="627"/>
      <c r="G236" s="627"/>
      <c r="H236" s="627"/>
      <c r="I236" s="655"/>
      <c r="J236" s="619"/>
      <c r="K236" s="619"/>
      <c r="L236" s="619"/>
      <c r="M236" s="619"/>
      <c r="N236" s="625"/>
      <c r="O236" s="619"/>
      <c r="P236" s="619"/>
      <c r="Q236" s="619"/>
      <c r="R236" s="619"/>
      <c r="S236" s="619"/>
      <c r="T236" s="619"/>
      <c r="U236" s="619"/>
      <c r="V236" s="619"/>
      <c r="W236" s="619"/>
      <c r="X236" s="619"/>
      <c r="Y236" s="619"/>
    </row>
    <row r="237" spans="1:25" s="614" customFormat="1" ht="10.5" hidden="1" customHeight="1">
      <c r="A237" s="615"/>
      <c r="B237" s="617"/>
      <c r="C237" s="617"/>
      <c r="D237" s="617"/>
      <c r="E237" s="617"/>
      <c r="F237" s="627"/>
      <c r="G237" s="627"/>
      <c r="H237" s="627"/>
      <c r="I237" s="655"/>
      <c r="J237" s="619"/>
      <c r="K237" s="619"/>
      <c r="L237" s="619"/>
      <c r="M237" s="619"/>
      <c r="N237" s="625"/>
      <c r="O237" s="619"/>
      <c r="P237" s="619"/>
      <c r="Q237" s="619"/>
      <c r="R237" s="619"/>
      <c r="S237" s="619"/>
      <c r="T237" s="619"/>
      <c r="U237" s="619"/>
      <c r="V237" s="619"/>
      <c r="W237" s="619"/>
      <c r="X237" s="619"/>
      <c r="Y237" s="619"/>
    </row>
    <row r="238" spans="1:25" s="614" customFormat="1" ht="10.5" hidden="1" customHeight="1">
      <c r="A238" s="615"/>
      <c r="B238" s="617"/>
      <c r="C238" s="617"/>
      <c r="D238" s="617"/>
      <c r="E238" s="617"/>
      <c r="F238" s="627"/>
      <c r="G238" s="627"/>
      <c r="H238" s="627"/>
      <c r="I238" s="655"/>
      <c r="J238" s="619"/>
      <c r="K238" s="619"/>
      <c r="L238" s="619"/>
      <c r="M238" s="619"/>
      <c r="N238" s="625"/>
      <c r="O238" s="619"/>
      <c r="P238" s="619"/>
      <c r="Q238" s="619"/>
      <c r="R238" s="619"/>
      <c r="S238" s="619"/>
      <c r="T238" s="619"/>
      <c r="U238" s="619"/>
      <c r="V238" s="619"/>
      <c r="W238" s="619"/>
      <c r="X238" s="619"/>
      <c r="Y238" s="619"/>
    </row>
    <row r="239" spans="1:25" s="614" customFormat="1" ht="10.5" hidden="1" customHeight="1">
      <c r="A239" s="615"/>
      <c r="B239" s="617"/>
      <c r="C239" s="617"/>
      <c r="D239" s="617"/>
      <c r="E239" s="617"/>
      <c r="F239" s="627"/>
      <c r="G239" s="627"/>
      <c r="H239" s="627"/>
      <c r="I239" s="655"/>
      <c r="J239" s="619"/>
      <c r="K239" s="619"/>
      <c r="L239" s="619"/>
      <c r="M239" s="619"/>
      <c r="N239" s="625"/>
      <c r="O239" s="619"/>
      <c r="P239" s="619"/>
      <c r="Q239" s="619"/>
      <c r="R239" s="619"/>
      <c r="S239" s="619"/>
      <c r="T239" s="619"/>
      <c r="U239" s="619"/>
      <c r="V239" s="619"/>
      <c r="W239" s="619"/>
      <c r="X239" s="619"/>
      <c r="Y239" s="619"/>
    </row>
    <row r="240" spans="1:25" s="614" customFormat="1" ht="10.5" hidden="1" customHeight="1">
      <c r="A240" s="615"/>
      <c r="B240" s="617"/>
      <c r="C240" s="617"/>
      <c r="D240" s="617"/>
      <c r="E240" s="617"/>
      <c r="F240" s="627"/>
      <c r="G240" s="627"/>
      <c r="H240" s="627"/>
      <c r="I240" s="655"/>
      <c r="J240" s="619"/>
      <c r="K240" s="619"/>
      <c r="L240" s="619"/>
      <c r="M240" s="619"/>
      <c r="N240" s="625"/>
      <c r="O240" s="619"/>
      <c r="P240" s="619"/>
      <c r="Q240" s="619"/>
      <c r="R240" s="619"/>
      <c r="S240" s="619"/>
      <c r="T240" s="619"/>
      <c r="U240" s="619"/>
      <c r="V240" s="619"/>
      <c r="W240" s="619"/>
      <c r="X240" s="619"/>
      <c r="Y240" s="619"/>
    </row>
    <row r="241" spans="1:25" s="614" customFormat="1" ht="10.5" hidden="1" customHeight="1">
      <c r="A241" s="615"/>
      <c r="B241" s="617"/>
      <c r="C241" s="617"/>
      <c r="D241" s="617"/>
      <c r="E241" s="617"/>
      <c r="F241" s="627"/>
      <c r="G241" s="627"/>
      <c r="H241" s="627"/>
      <c r="I241" s="655"/>
      <c r="J241" s="619"/>
      <c r="K241" s="619"/>
      <c r="L241" s="619"/>
      <c r="M241" s="619"/>
      <c r="N241" s="625"/>
      <c r="O241" s="619"/>
      <c r="P241" s="619"/>
      <c r="Q241" s="619"/>
      <c r="R241" s="619"/>
      <c r="S241" s="619"/>
      <c r="T241" s="619"/>
      <c r="U241" s="619"/>
      <c r="V241" s="619"/>
      <c r="W241" s="619"/>
      <c r="X241" s="619"/>
      <c r="Y241" s="619"/>
    </row>
    <row r="242" spans="1:25" s="614" customFormat="1" ht="10.5" hidden="1" customHeight="1">
      <c r="A242" s="615"/>
      <c r="B242" s="617"/>
      <c r="C242" s="617"/>
      <c r="D242" s="617"/>
      <c r="E242" s="617"/>
      <c r="F242" s="627"/>
      <c r="G242" s="627"/>
      <c r="H242" s="627"/>
      <c r="I242" s="655"/>
      <c r="J242" s="619"/>
      <c r="K242" s="619"/>
      <c r="L242" s="619"/>
      <c r="M242" s="619"/>
      <c r="N242" s="625"/>
      <c r="O242" s="619"/>
      <c r="P242" s="619"/>
      <c r="Q242" s="619"/>
      <c r="R242" s="619"/>
      <c r="S242" s="619"/>
      <c r="T242" s="619"/>
      <c r="U242" s="619"/>
      <c r="V242" s="619"/>
      <c r="W242" s="619"/>
      <c r="X242" s="619"/>
      <c r="Y242" s="619"/>
    </row>
    <row r="243" spans="1:25" s="614" customFormat="1" ht="10.5" hidden="1" customHeight="1">
      <c r="A243" s="615"/>
      <c r="B243" s="617"/>
      <c r="C243" s="617"/>
      <c r="D243" s="617"/>
      <c r="E243" s="617"/>
      <c r="F243" s="627"/>
      <c r="G243" s="627"/>
      <c r="H243" s="627"/>
      <c r="I243" s="655"/>
      <c r="J243" s="619"/>
      <c r="K243" s="619"/>
      <c r="L243" s="619"/>
      <c r="M243" s="619"/>
      <c r="N243" s="625"/>
      <c r="O243" s="619"/>
      <c r="P243" s="619"/>
      <c r="Q243" s="619"/>
      <c r="R243" s="619"/>
      <c r="S243" s="619"/>
      <c r="T243" s="619"/>
      <c r="U243" s="619"/>
      <c r="V243" s="619"/>
      <c r="W243" s="619"/>
      <c r="X243" s="619"/>
      <c r="Y243" s="619"/>
    </row>
    <row r="244" spans="1:25" s="614" customFormat="1" ht="10.5" hidden="1" customHeight="1">
      <c r="A244" s="615"/>
      <c r="B244" s="617"/>
      <c r="C244" s="617"/>
      <c r="D244" s="617"/>
      <c r="E244" s="617"/>
      <c r="F244" s="627"/>
      <c r="G244" s="627"/>
      <c r="H244" s="627"/>
      <c r="I244" s="655"/>
      <c r="J244" s="619"/>
      <c r="K244" s="619"/>
      <c r="L244" s="619"/>
      <c r="M244" s="619"/>
      <c r="N244" s="625"/>
      <c r="O244" s="619"/>
      <c r="P244" s="619"/>
      <c r="Q244" s="619"/>
      <c r="R244" s="619"/>
      <c r="S244" s="619"/>
      <c r="T244" s="619"/>
      <c r="U244" s="619"/>
      <c r="V244" s="619"/>
      <c r="W244" s="619"/>
      <c r="X244" s="619"/>
      <c r="Y244" s="619"/>
    </row>
    <row r="245" spans="1:25" s="614" customFormat="1" ht="10.5" hidden="1" customHeight="1">
      <c r="A245" s="615"/>
      <c r="B245" s="617"/>
      <c r="C245" s="617"/>
      <c r="D245" s="617"/>
      <c r="E245" s="617"/>
      <c r="F245" s="627"/>
      <c r="G245" s="627"/>
      <c r="H245" s="627"/>
      <c r="I245" s="655"/>
      <c r="J245" s="619"/>
      <c r="K245" s="619"/>
      <c r="L245" s="619"/>
      <c r="M245" s="619"/>
      <c r="N245" s="625"/>
      <c r="O245" s="619"/>
      <c r="P245" s="619"/>
      <c r="Q245" s="619"/>
      <c r="R245" s="619"/>
      <c r="S245" s="619"/>
      <c r="T245" s="619"/>
      <c r="U245" s="619"/>
      <c r="V245" s="619"/>
      <c r="W245" s="619"/>
      <c r="X245" s="619"/>
      <c r="Y245" s="619"/>
    </row>
    <row r="246" spans="1:25" s="614" customFormat="1" ht="10.5" hidden="1" customHeight="1">
      <c r="A246" s="615"/>
      <c r="B246" s="617"/>
      <c r="C246" s="617"/>
      <c r="D246" s="617"/>
      <c r="E246" s="617"/>
      <c r="F246" s="627"/>
      <c r="G246" s="627"/>
      <c r="H246" s="627"/>
      <c r="I246" s="655"/>
      <c r="J246" s="619"/>
      <c r="K246" s="619"/>
      <c r="L246" s="619"/>
      <c r="M246" s="619"/>
      <c r="N246" s="625"/>
      <c r="O246" s="619"/>
      <c r="P246" s="619"/>
      <c r="Q246" s="619"/>
      <c r="R246" s="619"/>
      <c r="S246" s="619"/>
      <c r="T246" s="619"/>
      <c r="U246" s="619"/>
      <c r="V246" s="619"/>
      <c r="W246" s="619"/>
      <c r="X246" s="619"/>
      <c r="Y246" s="619"/>
    </row>
    <row r="247" spans="1:25" s="614" customFormat="1" ht="10.5" hidden="1" customHeight="1">
      <c r="A247" s="615"/>
      <c r="B247" s="617"/>
      <c r="C247" s="617"/>
      <c r="D247" s="617"/>
      <c r="E247" s="617"/>
      <c r="F247" s="627"/>
      <c r="G247" s="627"/>
      <c r="H247" s="627"/>
      <c r="I247" s="655"/>
      <c r="J247" s="619"/>
      <c r="K247" s="619"/>
      <c r="L247" s="619"/>
      <c r="M247" s="619"/>
      <c r="N247" s="625"/>
      <c r="O247" s="619"/>
      <c r="P247" s="619"/>
      <c r="Q247" s="619"/>
      <c r="R247" s="619"/>
      <c r="S247" s="619"/>
      <c r="T247" s="619"/>
      <c r="U247" s="619"/>
      <c r="V247" s="619"/>
      <c r="W247" s="619"/>
      <c r="X247" s="619"/>
      <c r="Y247" s="619"/>
    </row>
    <row r="248" spans="1:25" s="614" customFormat="1" ht="10.5" hidden="1" customHeight="1">
      <c r="A248" s="615"/>
      <c r="B248" s="617"/>
      <c r="C248" s="617"/>
      <c r="D248" s="617"/>
      <c r="E248" s="617"/>
      <c r="F248" s="627"/>
      <c r="G248" s="627"/>
      <c r="H248" s="627"/>
      <c r="I248" s="655"/>
      <c r="J248" s="619"/>
      <c r="K248" s="619"/>
      <c r="L248" s="619"/>
      <c r="M248" s="619"/>
      <c r="N248" s="625"/>
      <c r="O248" s="619"/>
      <c r="P248" s="619"/>
      <c r="Q248" s="619"/>
      <c r="R248" s="619"/>
      <c r="S248" s="619"/>
      <c r="T248" s="619"/>
      <c r="U248" s="619"/>
      <c r="V248" s="619"/>
      <c r="W248" s="619"/>
      <c r="X248" s="619"/>
      <c r="Y248" s="619"/>
    </row>
    <row r="249" spans="1:25" s="614" customFormat="1" ht="10.5" hidden="1" customHeight="1">
      <c r="A249" s="615"/>
      <c r="B249" s="617"/>
      <c r="C249" s="617"/>
      <c r="D249" s="617"/>
      <c r="E249" s="617"/>
      <c r="F249" s="627"/>
      <c r="G249" s="627"/>
      <c r="H249" s="627"/>
      <c r="I249" s="655"/>
      <c r="J249" s="619"/>
      <c r="K249" s="619"/>
      <c r="L249" s="619"/>
      <c r="M249" s="619"/>
      <c r="N249" s="625"/>
      <c r="O249" s="619"/>
      <c r="P249" s="619"/>
      <c r="Q249" s="619"/>
      <c r="R249" s="619"/>
      <c r="S249" s="619"/>
      <c r="T249" s="619"/>
      <c r="U249" s="619"/>
      <c r="V249" s="619"/>
      <c r="W249" s="619"/>
      <c r="X249" s="619"/>
      <c r="Y249" s="619"/>
    </row>
    <row r="250" spans="1:25" s="614" customFormat="1" ht="10.5" hidden="1" customHeight="1">
      <c r="A250" s="615"/>
      <c r="B250" s="617"/>
      <c r="C250" s="617"/>
      <c r="D250" s="617"/>
      <c r="E250" s="617"/>
      <c r="F250" s="627"/>
      <c r="G250" s="627"/>
      <c r="H250" s="627"/>
      <c r="I250" s="655"/>
      <c r="J250" s="619"/>
      <c r="K250" s="619"/>
      <c r="L250" s="619"/>
      <c r="M250" s="619"/>
      <c r="N250" s="625"/>
      <c r="O250" s="619"/>
      <c r="P250" s="619"/>
      <c r="Q250" s="619"/>
      <c r="R250" s="619"/>
      <c r="S250" s="619"/>
      <c r="T250" s="619"/>
      <c r="U250" s="619"/>
      <c r="V250" s="619"/>
      <c r="W250" s="619"/>
      <c r="X250" s="619"/>
      <c r="Y250" s="619"/>
    </row>
    <row r="251" spans="1:25" s="614" customFormat="1" ht="10.5" hidden="1" customHeight="1">
      <c r="A251" s="615"/>
      <c r="B251" s="617"/>
      <c r="C251" s="617"/>
      <c r="D251" s="617"/>
      <c r="E251" s="617"/>
      <c r="F251" s="627"/>
      <c r="G251" s="627"/>
      <c r="H251" s="627"/>
      <c r="I251" s="655"/>
      <c r="J251" s="619"/>
      <c r="K251" s="619"/>
      <c r="L251" s="619"/>
      <c r="M251" s="619"/>
      <c r="N251" s="625"/>
      <c r="O251" s="619"/>
      <c r="P251" s="619"/>
      <c r="Q251" s="619"/>
      <c r="R251" s="619"/>
      <c r="S251" s="619"/>
      <c r="T251" s="619"/>
      <c r="U251" s="619"/>
      <c r="V251" s="619"/>
      <c r="W251" s="619"/>
      <c r="X251" s="619"/>
      <c r="Y251" s="619"/>
    </row>
    <row r="252" spans="1:25" s="614" customFormat="1" ht="10.5" hidden="1" customHeight="1">
      <c r="A252" s="615"/>
      <c r="B252" s="617"/>
      <c r="C252" s="617"/>
      <c r="D252" s="617"/>
      <c r="E252" s="617"/>
      <c r="F252" s="627"/>
      <c r="G252" s="627"/>
      <c r="H252" s="627"/>
      <c r="I252" s="655"/>
      <c r="J252" s="619"/>
      <c r="K252" s="619"/>
      <c r="L252" s="619"/>
      <c r="M252" s="619"/>
      <c r="N252" s="625"/>
      <c r="O252" s="619"/>
      <c r="P252" s="619"/>
      <c r="Q252" s="619"/>
      <c r="R252" s="619"/>
      <c r="S252" s="619"/>
      <c r="T252" s="619"/>
      <c r="U252" s="619"/>
      <c r="V252" s="619"/>
      <c r="W252" s="619"/>
      <c r="X252" s="619"/>
      <c r="Y252" s="619"/>
    </row>
    <row r="253" spans="1:25" s="614" customFormat="1" ht="10.5" hidden="1" customHeight="1">
      <c r="A253" s="615"/>
      <c r="B253" s="617"/>
      <c r="C253" s="617"/>
      <c r="D253" s="617"/>
      <c r="E253" s="617"/>
      <c r="F253" s="627"/>
      <c r="G253" s="627"/>
      <c r="H253" s="627"/>
      <c r="I253" s="655"/>
      <c r="J253" s="619"/>
      <c r="K253" s="619"/>
      <c r="L253" s="619"/>
      <c r="M253" s="619"/>
      <c r="N253" s="625"/>
      <c r="O253" s="619"/>
      <c r="P253" s="619"/>
      <c r="Q253" s="619"/>
      <c r="R253" s="619"/>
      <c r="S253" s="619"/>
      <c r="T253" s="619"/>
      <c r="U253" s="619"/>
      <c r="V253" s="619"/>
      <c r="W253" s="619"/>
      <c r="X253" s="619"/>
      <c r="Y253" s="619"/>
    </row>
    <row r="254" spans="1:25" s="614" customFormat="1" ht="10.5" hidden="1" customHeight="1">
      <c r="A254" s="615"/>
      <c r="B254" s="617"/>
      <c r="C254" s="617"/>
      <c r="D254" s="617"/>
      <c r="E254" s="617"/>
      <c r="F254" s="627"/>
      <c r="G254" s="627"/>
      <c r="H254" s="627"/>
      <c r="I254" s="655"/>
      <c r="J254" s="619"/>
      <c r="K254" s="619"/>
      <c r="L254" s="619"/>
      <c r="M254" s="619"/>
      <c r="N254" s="625"/>
      <c r="O254" s="619"/>
      <c r="P254" s="619"/>
      <c r="Q254" s="619"/>
      <c r="R254" s="619"/>
      <c r="S254" s="619"/>
      <c r="T254" s="619"/>
      <c r="U254" s="619"/>
      <c r="V254" s="619"/>
      <c r="W254" s="619"/>
      <c r="X254" s="619"/>
      <c r="Y254" s="619"/>
    </row>
    <row r="255" spans="1:25" s="614" customFormat="1" ht="10.5" hidden="1" customHeight="1">
      <c r="A255" s="615"/>
      <c r="B255" s="617"/>
      <c r="C255" s="617"/>
      <c r="D255" s="617"/>
      <c r="E255" s="617"/>
      <c r="F255" s="627"/>
      <c r="G255" s="627"/>
      <c r="H255" s="627"/>
      <c r="I255" s="655"/>
      <c r="J255" s="619"/>
      <c r="K255" s="619"/>
      <c r="L255" s="619"/>
      <c r="M255" s="619"/>
      <c r="N255" s="625"/>
      <c r="O255" s="619"/>
      <c r="P255" s="619"/>
      <c r="Q255" s="619"/>
      <c r="R255" s="619"/>
      <c r="S255" s="619"/>
      <c r="T255" s="619"/>
      <c r="U255" s="619"/>
      <c r="V255" s="619"/>
      <c r="W255" s="619"/>
      <c r="X255" s="619"/>
      <c r="Y255" s="619"/>
    </row>
    <row r="256" spans="1:25" s="614" customFormat="1" ht="10.5" hidden="1" customHeight="1">
      <c r="A256" s="615"/>
      <c r="B256" s="617"/>
      <c r="C256" s="617"/>
      <c r="D256" s="617"/>
      <c r="E256" s="617"/>
      <c r="F256" s="627"/>
      <c r="G256" s="627"/>
      <c r="H256" s="627"/>
      <c r="I256" s="655"/>
      <c r="J256" s="619"/>
      <c r="K256" s="619"/>
      <c r="L256" s="619"/>
      <c r="M256" s="619"/>
      <c r="N256" s="625"/>
      <c r="O256" s="619"/>
      <c r="P256" s="619"/>
      <c r="Q256" s="619"/>
      <c r="R256" s="619"/>
      <c r="S256" s="619"/>
      <c r="T256" s="619"/>
      <c r="U256" s="619"/>
      <c r="V256" s="619"/>
      <c r="W256" s="619"/>
      <c r="X256" s="619"/>
      <c r="Y256" s="619"/>
    </row>
    <row r="257" spans="1:25" s="614" customFormat="1" ht="10.5" hidden="1" customHeight="1">
      <c r="A257" s="615"/>
      <c r="B257" s="617"/>
      <c r="C257" s="617"/>
      <c r="D257" s="617"/>
      <c r="E257" s="617"/>
      <c r="F257" s="627"/>
      <c r="G257" s="627"/>
      <c r="H257" s="627"/>
      <c r="I257" s="655"/>
      <c r="J257" s="619"/>
      <c r="K257" s="619"/>
      <c r="L257" s="619"/>
      <c r="M257" s="619"/>
      <c r="N257" s="625"/>
      <c r="O257" s="619"/>
      <c r="P257" s="619"/>
      <c r="Q257" s="619"/>
      <c r="R257" s="619"/>
      <c r="S257" s="619"/>
      <c r="T257" s="619"/>
      <c r="U257" s="619"/>
      <c r="V257" s="619"/>
      <c r="W257" s="619"/>
      <c r="X257" s="619"/>
      <c r="Y257" s="619"/>
    </row>
    <row r="258" spans="1:25" s="614" customFormat="1" ht="10.5" hidden="1" customHeight="1">
      <c r="A258" s="615"/>
      <c r="B258" s="617"/>
      <c r="C258" s="617"/>
      <c r="D258" s="617"/>
      <c r="E258" s="617"/>
      <c r="F258" s="627"/>
      <c r="G258" s="627"/>
      <c r="H258" s="627"/>
      <c r="I258" s="655"/>
      <c r="J258" s="619"/>
      <c r="K258" s="619"/>
      <c r="L258" s="619"/>
      <c r="M258" s="619"/>
      <c r="N258" s="625"/>
      <c r="O258" s="619"/>
      <c r="P258" s="619"/>
      <c r="Q258" s="619"/>
      <c r="R258" s="619"/>
      <c r="S258" s="619"/>
      <c r="T258" s="619"/>
      <c r="U258" s="619"/>
      <c r="V258" s="619"/>
      <c r="W258" s="619"/>
      <c r="X258" s="619"/>
      <c r="Y258" s="619"/>
    </row>
    <row r="259" spans="1:25" s="614" customFormat="1" ht="10.5" hidden="1" customHeight="1">
      <c r="A259" s="615"/>
      <c r="B259" s="617"/>
      <c r="C259" s="617"/>
      <c r="D259" s="617"/>
      <c r="E259" s="617"/>
      <c r="F259" s="627"/>
      <c r="G259" s="627"/>
      <c r="H259" s="627"/>
      <c r="I259" s="655"/>
      <c r="J259" s="619"/>
      <c r="K259" s="619"/>
      <c r="L259" s="619"/>
      <c r="M259" s="619"/>
      <c r="N259" s="625"/>
      <c r="O259" s="619"/>
      <c r="P259" s="619"/>
      <c r="Q259" s="619"/>
      <c r="R259" s="619"/>
      <c r="S259" s="619"/>
      <c r="T259" s="619"/>
      <c r="U259" s="619"/>
      <c r="V259" s="619"/>
      <c r="W259" s="619"/>
      <c r="X259" s="619"/>
      <c r="Y259" s="619"/>
    </row>
    <row r="260" spans="1:25" s="614" customFormat="1" ht="10.5" hidden="1" customHeight="1">
      <c r="A260" s="615"/>
      <c r="B260" s="617"/>
      <c r="C260" s="617"/>
      <c r="D260" s="617"/>
      <c r="E260" s="617"/>
      <c r="F260" s="627"/>
      <c r="G260" s="627"/>
      <c r="H260" s="627"/>
      <c r="I260" s="655"/>
      <c r="J260" s="619"/>
      <c r="K260" s="619"/>
      <c r="L260" s="619"/>
      <c r="M260" s="619"/>
      <c r="N260" s="625"/>
      <c r="O260" s="619"/>
      <c r="P260" s="619"/>
      <c r="Q260" s="619"/>
      <c r="R260" s="619"/>
      <c r="S260" s="619"/>
      <c r="T260" s="619"/>
      <c r="U260" s="619"/>
      <c r="V260" s="619"/>
      <c r="W260" s="619"/>
      <c r="X260" s="619"/>
      <c r="Y260" s="619"/>
    </row>
    <row r="261" spans="1:25" s="614" customFormat="1" ht="10.5" hidden="1" customHeight="1">
      <c r="A261" s="615"/>
      <c r="B261" s="617"/>
      <c r="C261" s="617"/>
      <c r="D261" s="617"/>
      <c r="E261" s="617"/>
      <c r="F261" s="627"/>
      <c r="G261" s="627"/>
      <c r="H261" s="627"/>
      <c r="I261" s="655"/>
      <c r="J261" s="619"/>
      <c r="K261" s="619"/>
      <c r="L261" s="619"/>
      <c r="M261" s="619"/>
      <c r="N261" s="625"/>
      <c r="O261" s="619"/>
      <c r="P261" s="619"/>
      <c r="Q261" s="619"/>
      <c r="R261" s="619"/>
      <c r="S261" s="619"/>
      <c r="T261" s="619"/>
      <c r="U261" s="619"/>
      <c r="V261" s="619"/>
      <c r="W261" s="619"/>
      <c r="X261" s="619"/>
      <c r="Y261" s="619"/>
    </row>
    <row r="262" spans="1:25" s="614" customFormat="1" ht="10.5" hidden="1" customHeight="1">
      <c r="A262" s="615"/>
      <c r="B262" s="617"/>
      <c r="C262" s="617"/>
      <c r="D262" s="617"/>
      <c r="E262" s="617"/>
      <c r="F262" s="627"/>
      <c r="G262" s="627"/>
      <c r="H262" s="627"/>
      <c r="I262" s="655"/>
      <c r="J262" s="619"/>
      <c r="K262" s="619"/>
      <c r="L262" s="619"/>
      <c r="M262" s="619"/>
      <c r="N262" s="625"/>
      <c r="O262" s="619"/>
      <c r="P262" s="619"/>
      <c r="Q262" s="619"/>
      <c r="R262" s="619"/>
      <c r="S262" s="619"/>
      <c r="T262" s="619"/>
      <c r="U262" s="619"/>
      <c r="V262" s="619"/>
      <c r="W262" s="619"/>
      <c r="X262" s="619"/>
      <c r="Y262" s="619"/>
    </row>
    <row r="263" spans="1:25" s="614" customFormat="1" ht="10.5" hidden="1" customHeight="1">
      <c r="A263" s="615"/>
      <c r="B263" s="617"/>
      <c r="C263" s="617"/>
      <c r="D263" s="617"/>
      <c r="E263" s="617"/>
      <c r="F263" s="627"/>
      <c r="G263" s="627"/>
      <c r="H263" s="627"/>
      <c r="I263" s="655"/>
      <c r="J263" s="619"/>
      <c r="K263" s="619"/>
      <c r="L263" s="619"/>
      <c r="M263" s="619"/>
      <c r="N263" s="625"/>
      <c r="O263" s="619"/>
      <c r="P263" s="619"/>
      <c r="Q263" s="619"/>
      <c r="R263" s="619"/>
      <c r="S263" s="619"/>
      <c r="T263" s="619"/>
      <c r="U263" s="619"/>
      <c r="V263" s="619"/>
      <c r="W263" s="619"/>
      <c r="X263" s="619"/>
      <c r="Y263" s="619"/>
    </row>
    <row r="264" spans="1:25" s="614" customFormat="1" ht="10.5" hidden="1" customHeight="1">
      <c r="A264" s="615"/>
      <c r="B264" s="617"/>
      <c r="C264" s="617"/>
      <c r="D264" s="617"/>
      <c r="E264" s="617"/>
      <c r="F264" s="627"/>
      <c r="G264" s="627"/>
      <c r="H264" s="627"/>
      <c r="I264" s="655"/>
      <c r="J264" s="619"/>
      <c r="K264" s="619"/>
      <c r="L264" s="619"/>
      <c r="M264" s="619"/>
      <c r="N264" s="625"/>
      <c r="O264" s="619"/>
      <c r="P264" s="619"/>
      <c r="Q264" s="619"/>
      <c r="R264" s="619"/>
      <c r="S264" s="619"/>
      <c r="T264" s="619"/>
      <c r="U264" s="619"/>
      <c r="V264" s="619"/>
      <c r="W264" s="619"/>
      <c r="X264" s="619"/>
      <c r="Y264" s="619"/>
    </row>
    <row r="265" spans="1:25" s="614" customFormat="1" ht="10.5" hidden="1" customHeight="1">
      <c r="A265" s="615"/>
      <c r="B265" s="617"/>
      <c r="C265" s="617"/>
      <c r="D265" s="617"/>
      <c r="E265" s="617"/>
      <c r="F265" s="627"/>
      <c r="G265" s="627"/>
      <c r="H265" s="627"/>
      <c r="I265" s="655"/>
      <c r="J265" s="619"/>
      <c r="K265" s="619"/>
      <c r="L265" s="619"/>
      <c r="M265" s="619"/>
      <c r="N265" s="625"/>
      <c r="O265" s="619"/>
      <c r="P265" s="619"/>
      <c r="Q265" s="619"/>
      <c r="R265" s="619"/>
      <c r="S265" s="619"/>
      <c r="T265" s="619"/>
      <c r="U265" s="619"/>
      <c r="V265" s="619"/>
      <c r="W265" s="619"/>
      <c r="X265" s="619"/>
      <c r="Y265" s="619"/>
    </row>
    <row r="266" spans="1:25" s="614" customFormat="1" ht="10.5" hidden="1" customHeight="1">
      <c r="A266" s="615"/>
      <c r="B266" s="617"/>
      <c r="C266" s="617"/>
      <c r="D266" s="617"/>
      <c r="E266" s="617"/>
      <c r="F266" s="627"/>
      <c r="G266" s="627"/>
      <c r="H266" s="627"/>
      <c r="I266" s="655"/>
      <c r="J266" s="619"/>
      <c r="K266" s="619"/>
      <c r="L266" s="619"/>
      <c r="M266" s="619"/>
      <c r="N266" s="625"/>
      <c r="O266" s="619"/>
      <c r="P266" s="619"/>
      <c r="Q266" s="619"/>
      <c r="R266" s="619"/>
      <c r="S266" s="619"/>
      <c r="T266" s="619"/>
      <c r="U266" s="619"/>
      <c r="V266" s="619"/>
      <c r="W266" s="619"/>
      <c r="X266" s="619"/>
      <c r="Y266" s="619"/>
    </row>
    <row r="267" spans="1:25" s="614" customFormat="1" ht="10.5" hidden="1" customHeight="1">
      <c r="A267" s="615"/>
      <c r="B267" s="617"/>
      <c r="C267" s="617"/>
      <c r="D267" s="617"/>
      <c r="E267" s="617"/>
      <c r="F267" s="627"/>
      <c r="G267" s="627"/>
      <c r="H267" s="627"/>
      <c r="I267" s="655"/>
      <c r="J267" s="619"/>
      <c r="K267" s="619"/>
      <c r="L267" s="619"/>
      <c r="M267" s="619"/>
      <c r="N267" s="625"/>
      <c r="O267" s="619"/>
      <c r="P267" s="619"/>
      <c r="Q267" s="619"/>
      <c r="R267" s="619"/>
      <c r="S267" s="619"/>
      <c r="T267" s="619"/>
      <c r="U267" s="619"/>
      <c r="V267" s="619"/>
      <c r="W267" s="619"/>
      <c r="X267" s="619"/>
      <c r="Y267" s="619"/>
    </row>
    <row r="268" spans="1:25" s="614" customFormat="1" ht="10.5" hidden="1" customHeight="1">
      <c r="A268" s="615"/>
      <c r="B268" s="617"/>
      <c r="C268" s="617"/>
      <c r="D268" s="617"/>
      <c r="E268" s="617"/>
      <c r="F268" s="627"/>
      <c r="G268" s="627"/>
      <c r="H268" s="627"/>
      <c r="I268" s="655"/>
      <c r="J268" s="619"/>
      <c r="K268" s="619"/>
      <c r="L268" s="619"/>
      <c r="M268" s="619"/>
      <c r="N268" s="625"/>
      <c r="O268" s="619"/>
      <c r="P268" s="619"/>
      <c r="Q268" s="619"/>
      <c r="R268" s="619"/>
      <c r="S268" s="619"/>
      <c r="T268" s="619"/>
      <c r="U268" s="619"/>
      <c r="V268" s="619"/>
      <c r="W268" s="619"/>
      <c r="X268" s="619"/>
      <c r="Y268" s="619"/>
    </row>
    <row r="269" spans="1:25" s="614" customFormat="1" ht="10.5" hidden="1" customHeight="1">
      <c r="A269" s="615"/>
      <c r="B269" s="617"/>
      <c r="C269" s="617"/>
      <c r="D269" s="617"/>
      <c r="E269" s="617"/>
      <c r="F269" s="627"/>
      <c r="G269" s="627"/>
      <c r="H269" s="627"/>
      <c r="I269" s="655"/>
      <c r="J269" s="619"/>
      <c r="K269" s="619"/>
      <c r="L269" s="619"/>
      <c r="M269" s="619"/>
      <c r="N269" s="625"/>
      <c r="O269" s="619"/>
      <c r="P269" s="619"/>
      <c r="Q269" s="619"/>
      <c r="R269" s="619"/>
      <c r="S269" s="619"/>
      <c r="T269" s="619"/>
      <c r="U269" s="619"/>
      <c r="V269" s="619"/>
      <c r="W269" s="619"/>
      <c r="X269" s="619"/>
      <c r="Y269" s="619"/>
    </row>
    <row r="270" spans="1:25" s="614" customFormat="1" ht="10.5" hidden="1" customHeight="1">
      <c r="A270" s="615"/>
      <c r="B270" s="617"/>
      <c r="C270" s="617"/>
      <c r="D270" s="617"/>
      <c r="E270" s="617"/>
      <c r="F270" s="627"/>
      <c r="G270" s="627"/>
      <c r="H270" s="627"/>
      <c r="I270" s="655"/>
      <c r="J270" s="619"/>
      <c r="K270" s="619"/>
      <c r="L270" s="619"/>
      <c r="M270" s="619"/>
      <c r="N270" s="625"/>
      <c r="O270" s="619"/>
      <c r="P270" s="619"/>
      <c r="Q270" s="619"/>
      <c r="R270" s="619"/>
      <c r="S270" s="619"/>
      <c r="T270" s="619"/>
      <c r="U270" s="619"/>
      <c r="V270" s="619"/>
      <c r="W270" s="619"/>
      <c r="X270" s="619"/>
      <c r="Y270" s="619"/>
    </row>
    <row r="271" spans="1:25" s="614" customFormat="1" ht="10.5" hidden="1" customHeight="1">
      <c r="A271" s="615"/>
      <c r="B271" s="617"/>
      <c r="C271" s="617"/>
      <c r="D271" s="617"/>
      <c r="E271" s="617"/>
      <c r="F271" s="627"/>
      <c r="G271" s="627"/>
      <c r="H271" s="627"/>
      <c r="I271" s="655"/>
      <c r="J271" s="619"/>
      <c r="K271" s="619"/>
      <c r="L271" s="619"/>
      <c r="M271" s="619"/>
      <c r="N271" s="625"/>
      <c r="O271" s="619"/>
      <c r="P271" s="619"/>
      <c r="Q271" s="619"/>
      <c r="R271" s="619"/>
      <c r="S271" s="619"/>
      <c r="T271" s="619"/>
      <c r="U271" s="619"/>
      <c r="V271" s="619"/>
      <c r="W271" s="619"/>
      <c r="X271" s="619"/>
      <c r="Y271" s="619"/>
    </row>
    <row r="272" spans="1:25" s="614" customFormat="1" ht="10.5" hidden="1" customHeight="1">
      <c r="A272" s="615"/>
      <c r="B272" s="617"/>
      <c r="C272" s="617"/>
      <c r="D272" s="617"/>
      <c r="E272" s="617"/>
      <c r="F272" s="627"/>
      <c r="G272" s="627"/>
      <c r="H272" s="627"/>
      <c r="I272" s="655"/>
      <c r="J272" s="619"/>
      <c r="K272" s="619"/>
      <c r="L272" s="619"/>
      <c r="M272" s="619"/>
      <c r="N272" s="625"/>
      <c r="O272" s="619"/>
      <c r="P272" s="619"/>
      <c r="Q272" s="619"/>
      <c r="R272" s="619"/>
      <c r="S272" s="619"/>
      <c r="T272" s="619"/>
      <c r="U272" s="619"/>
      <c r="V272" s="619"/>
      <c r="W272" s="619"/>
      <c r="X272" s="619"/>
      <c r="Y272" s="619"/>
    </row>
    <row r="273" spans="1:25" s="614" customFormat="1" ht="10.5" hidden="1" customHeight="1">
      <c r="A273" s="615"/>
      <c r="B273" s="617"/>
      <c r="C273" s="617"/>
      <c r="D273" s="617"/>
      <c r="E273" s="617"/>
      <c r="F273" s="627"/>
      <c r="G273" s="627"/>
      <c r="H273" s="627"/>
      <c r="I273" s="655"/>
      <c r="J273" s="619"/>
      <c r="K273" s="619"/>
      <c r="L273" s="619"/>
      <c r="M273" s="619"/>
      <c r="N273" s="625"/>
      <c r="O273" s="619"/>
      <c r="P273" s="619"/>
      <c r="Q273" s="619"/>
      <c r="R273" s="619"/>
      <c r="S273" s="619"/>
      <c r="T273" s="619"/>
      <c r="U273" s="619"/>
      <c r="V273" s="619"/>
      <c r="W273" s="619"/>
      <c r="X273" s="619"/>
      <c r="Y273" s="619"/>
    </row>
    <row r="274" spans="1:25" s="614" customFormat="1" ht="10.5" hidden="1" customHeight="1">
      <c r="A274" s="615"/>
      <c r="B274" s="617"/>
      <c r="C274" s="617"/>
      <c r="D274" s="617"/>
      <c r="E274" s="617"/>
      <c r="F274" s="627"/>
      <c r="G274" s="627"/>
      <c r="H274" s="627"/>
      <c r="I274" s="655"/>
      <c r="J274" s="619"/>
      <c r="K274" s="619"/>
      <c r="L274" s="619"/>
      <c r="M274" s="619"/>
      <c r="N274" s="625"/>
      <c r="O274" s="619"/>
      <c r="P274" s="619"/>
      <c r="Q274" s="619"/>
      <c r="R274" s="619"/>
      <c r="S274" s="619"/>
      <c r="T274" s="619"/>
      <c r="U274" s="619"/>
      <c r="V274" s="619"/>
      <c r="W274" s="619"/>
      <c r="X274" s="619"/>
      <c r="Y274" s="619"/>
    </row>
    <row r="275" spans="1:25" s="614" customFormat="1" ht="10.5" hidden="1" customHeight="1">
      <c r="A275" s="615"/>
      <c r="B275" s="617"/>
      <c r="C275" s="617"/>
      <c r="D275" s="617"/>
      <c r="E275" s="617"/>
      <c r="F275" s="627"/>
      <c r="G275" s="627"/>
      <c r="H275" s="627"/>
      <c r="I275" s="655"/>
      <c r="J275" s="619"/>
      <c r="K275" s="619"/>
      <c r="L275" s="619"/>
      <c r="M275" s="619"/>
      <c r="N275" s="625"/>
      <c r="O275" s="619"/>
      <c r="P275" s="619"/>
      <c r="Q275" s="619"/>
      <c r="R275" s="619"/>
      <c r="S275" s="619"/>
      <c r="T275" s="619"/>
      <c r="U275" s="619"/>
      <c r="V275" s="619"/>
      <c r="W275" s="619"/>
      <c r="X275" s="619"/>
      <c r="Y275" s="619"/>
    </row>
    <row r="276" spans="1:25" s="614" customFormat="1" ht="10.5" hidden="1" customHeight="1">
      <c r="A276" s="615"/>
      <c r="B276" s="617"/>
      <c r="C276" s="617"/>
      <c r="D276" s="617"/>
      <c r="E276" s="617"/>
      <c r="F276" s="627"/>
      <c r="G276" s="627"/>
      <c r="H276" s="627"/>
      <c r="I276" s="655"/>
      <c r="J276" s="619"/>
      <c r="K276" s="619"/>
      <c r="L276" s="619"/>
      <c r="M276" s="619"/>
      <c r="N276" s="625"/>
      <c r="O276" s="619"/>
      <c r="P276" s="619"/>
      <c r="Q276" s="619"/>
      <c r="R276" s="619"/>
      <c r="S276" s="619"/>
      <c r="T276" s="619"/>
      <c r="U276" s="619"/>
      <c r="V276" s="619"/>
      <c r="W276" s="619"/>
      <c r="X276" s="619"/>
      <c r="Y276" s="619"/>
    </row>
    <row r="277" spans="1:25" s="614" customFormat="1" ht="10.5" hidden="1" customHeight="1">
      <c r="A277" s="615"/>
      <c r="B277" s="617"/>
      <c r="C277" s="617"/>
      <c r="D277" s="617"/>
      <c r="E277" s="617"/>
      <c r="F277" s="627"/>
      <c r="G277" s="627"/>
      <c r="H277" s="627"/>
      <c r="I277" s="655"/>
      <c r="J277" s="619"/>
      <c r="K277" s="619"/>
      <c r="L277" s="619"/>
      <c r="M277" s="619"/>
      <c r="N277" s="625"/>
      <c r="O277" s="619"/>
      <c r="P277" s="619"/>
      <c r="Q277" s="619"/>
      <c r="R277" s="619"/>
      <c r="S277" s="619"/>
      <c r="T277" s="619"/>
      <c r="U277" s="619"/>
      <c r="V277" s="619"/>
      <c r="W277" s="619"/>
      <c r="X277" s="619"/>
      <c r="Y277" s="619"/>
    </row>
    <row r="278" spans="1:25" s="614" customFormat="1" ht="10.5" hidden="1" customHeight="1">
      <c r="A278" s="615"/>
      <c r="B278" s="617"/>
      <c r="C278" s="617"/>
      <c r="D278" s="617"/>
      <c r="E278" s="617"/>
      <c r="F278" s="627"/>
      <c r="G278" s="627"/>
      <c r="H278" s="627"/>
      <c r="I278" s="655"/>
      <c r="J278" s="619"/>
      <c r="K278" s="619"/>
      <c r="L278" s="619"/>
      <c r="M278" s="619"/>
      <c r="N278" s="625"/>
      <c r="O278" s="619"/>
      <c r="P278" s="619"/>
      <c r="Q278" s="619"/>
      <c r="R278" s="619"/>
      <c r="S278" s="619"/>
      <c r="T278" s="619"/>
      <c r="U278" s="619"/>
      <c r="V278" s="619"/>
      <c r="W278" s="619"/>
      <c r="X278" s="619"/>
      <c r="Y278" s="619"/>
    </row>
    <row r="279" spans="1:25" s="614" customFormat="1" ht="10.5" hidden="1" customHeight="1">
      <c r="A279" s="615"/>
      <c r="B279" s="617"/>
      <c r="C279" s="617"/>
      <c r="D279" s="617"/>
      <c r="E279" s="617"/>
      <c r="F279" s="627"/>
      <c r="G279" s="627"/>
      <c r="H279" s="627"/>
      <c r="I279" s="655"/>
      <c r="J279" s="619"/>
      <c r="K279" s="619"/>
      <c r="L279" s="619"/>
      <c r="M279" s="619"/>
      <c r="N279" s="625"/>
      <c r="O279" s="619"/>
      <c r="P279" s="619"/>
      <c r="Q279" s="619"/>
      <c r="R279" s="619"/>
      <c r="S279" s="619"/>
      <c r="T279" s="619"/>
      <c r="U279" s="619"/>
      <c r="V279" s="619"/>
      <c r="W279" s="619"/>
      <c r="X279" s="619"/>
      <c r="Y279" s="619"/>
    </row>
    <row r="280" spans="1:25" s="614" customFormat="1" ht="10.5" hidden="1" customHeight="1">
      <c r="A280" s="615"/>
      <c r="B280" s="617"/>
      <c r="C280" s="617"/>
      <c r="D280" s="617"/>
      <c r="E280" s="617"/>
      <c r="F280" s="627"/>
      <c r="G280" s="627"/>
      <c r="H280" s="627"/>
      <c r="I280" s="655"/>
      <c r="J280" s="619"/>
      <c r="K280" s="619"/>
      <c r="L280" s="619"/>
      <c r="M280" s="619"/>
      <c r="N280" s="625"/>
      <c r="O280" s="619"/>
      <c r="P280" s="619"/>
      <c r="Q280" s="619"/>
      <c r="R280" s="619"/>
      <c r="S280" s="619"/>
      <c r="T280" s="619"/>
      <c r="U280" s="619"/>
      <c r="V280" s="619"/>
      <c r="W280" s="619"/>
      <c r="X280" s="619"/>
      <c r="Y280" s="619"/>
    </row>
    <row r="281" spans="1:25" s="614" customFormat="1" ht="10.5" hidden="1" customHeight="1">
      <c r="A281" s="615"/>
      <c r="B281" s="617"/>
      <c r="C281" s="617"/>
      <c r="D281" s="617"/>
      <c r="E281" s="617"/>
      <c r="F281" s="627"/>
      <c r="G281" s="627"/>
      <c r="H281" s="627"/>
      <c r="I281" s="655"/>
      <c r="J281" s="619"/>
      <c r="K281" s="619"/>
      <c r="L281" s="619"/>
      <c r="M281" s="619"/>
      <c r="N281" s="625"/>
      <c r="O281" s="619"/>
      <c r="P281" s="619"/>
      <c r="Q281" s="619"/>
      <c r="R281" s="619"/>
      <c r="S281" s="619"/>
      <c r="T281" s="619"/>
      <c r="U281" s="619"/>
      <c r="V281" s="619"/>
      <c r="W281" s="619"/>
      <c r="X281" s="619"/>
      <c r="Y281" s="619"/>
    </row>
    <row r="282" spans="1:25" s="614" customFormat="1" ht="10.5" hidden="1" customHeight="1">
      <c r="A282" s="615"/>
      <c r="B282" s="617"/>
      <c r="C282" s="617"/>
      <c r="D282" s="617"/>
      <c r="E282" s="617"/>
      <c r="F282" s="627"/>
      <c r="G282" s="627"/>
      <c r="H282" s="627"/>
      <c r="I282" s="655"/>
      <c r="J282" s="619"/>
      <c r="K282" s="619"/>
      <c r="L282" s="619"/>
      <c r="M282" s="619"/>
      <c r="N282" s="625"/>
      <c r="O282" s="619"/>
      <c r="P282" s="619"/>
      <c r="Q282" s="619"/>
      <c r="R282" s="619"/>
      <c r="S282" s="619"/>
      <c r="T282" s="619"/>
      <c r="U282" s="619"/>
      <c r="V282" s="619"/>
      <c r="W282" s="619"/>
      <c r="X282" s="619"/>
      <c r="Y282" s="619"/>
    </row>
    <row r="283" spans="1:25" s="614" customFormat="1" ht="10.5" hidden="1" customHeight="1">
      <c r="A283" s="615"/>
      <c r="B283" s="617"/>
      <c r="C283" s="617"/>
      <c r="D283" s="617"/>
      <c r="E283" s="617"/>
      <c r="F283" s="627"/>
      <c r="G283" s="627"/>
      <c r="H283" s="627"/>
      <c r="I283" s="655"/>
      <c r="J283" s="619"/>
      <c r="K283" s="619"/>
      <c r="L283" s="619"/>
      <c r="M283" s="619"/>
      <c r="N283" s="625"/>
      <c r="O283" s="619"/>
      <c r="P283" s="619"/>
      <c r="Q283" s="619"/>
      <c r="R283" s="619"/>
      <c r="S283" s="619"/>
      <c r="T283" s="619"/>
      <c r="U283" s="619"/>
      <c r="V283" s="619"/>
      <c r="W283" s="619"/>
      <c r="X283" s="619"/>
      <c r="Y283" s="619"/>
    </row>
    <row r="284" spans="1:25" s="614" customFormat="1" ht="10.5" hidden="1" customHeight="1">
      <c r="A284" s="615"/>
      <c r="B284" s="617"/>
      <c r="C284" s="617"/>
      <c r="D284" s="617"/>
      <c r="E284" s="617"/>
      <c r="F284" s="627"/>
      <c r="G284" s="627"/>
      <c r="H284" s="627"/>
      <c r="I284" s="655"/>
      <c r="J284" s="619"/>
      <c r="K284" s="619"/>
      <c r="L284" s="619"/>
      <c r="M284" s="619"/>
      <c r="N284" s="625"/>
      <c r="O284" s="619"/>
      <c r="P284" s="619"/>
      <c r="Q284" s="619"/>
      <c r="R284" s="619"/>
      <c r="S284" s="619"/>
      <c r="T284" s="619"/>
      <c r="U284" s="619"/>
      <c r="V284" s="619"/>
      <c r="W284" s="619"/>
      <c r="X284" s="619"/>
      <c r="Y284" s="619"/>
    </row>
    <row r="285" spans="1:25" s="614" customFormat="1" ht="10.5" hidden="1" customHeight="1">
      <c r="A285" s="615"/>
      <c r="B285" s="617"/>
      <c r="C285" s="617"/>
      <c r="D285" s="617"/>
      <c r="E285" s="617"/>
      <c r="F285" s="627"/>
      <c r="G285" s="627"/>
      <c r="H285" s="627"/>
      <c r="I285" s="655"/>
      <c r="J285" s="619"/>
      <c r="K285" s="619"/>
      <c r="L285" s="619"/>
      <c r="M285" s="619"/>
      <c r="N285" s="625"/>
      <c r="O285" s="619"/>
      <c r="P285" s="619"/>
      <c r="Q285" s="619"/>
      <c r="R285" s="619"/>
      <c r="S285" s="619"/>
      <c r="T285" s="619"/>
      <c r="U285" s="619"/>
      <c r="V285" s="619"/>
      <c r="W285" s="619"/>
      <c r="X285" s="619"/>
      <c r="Y285" s="619"/>
    </row>
    <row r="286" spans="1:25" s="614" customFormat="1" ht="10.5" hidden="1" customHeight="1">
      <c r="A286" s="615"/>
      <c r="B286" s="617"/>
      <c r="C286" s="617"/>
      <c r="D286" s="617"/>
      <c r="E286" s="617"/>
      <c r="F286" s="627"/>
      <c r="G286" s="627"/>
      <c r="H286" s="627"/>
      <c r="I286" s="655"/>
      <c r="J286" s="619"/>
      <c r="K286" s="619"/>
      <c r="L286" s="619"/>
      <c r="M286" s="619"/>
      <c r="N286" s="625"/>
      <c r="O286" s="619"/>
      <c r="P286" s="619"/>
      <c r="Q286" s="619"/>
      <c r="R286" s="619"/>
      <c r="S286" s="619"/>
      <c r="T286" s="619"/>
      <c r="U286" s="619"/>
      <c r="V286" s="619"/>
      <c r="W286" s="619"/>
      <c r="X286" s="619"/>
      <c r="Y286" s="619"/>
    </row>
    <row r="287" spans="1:25" s="614" customFormat="1" ht="10.5" hidden="1" customHeight="1">
      <c r="A287" s="615"/>
      <c r="B287" s="617"/>
      <c r="C287" s="617"/>
      <c r="D287" s="617"/>
      <c r="E287" s="617"/>
      <c r="F287" s="627"/>
      <c r="G287" s="627"/>
      <c r="H287" s="627"/>
      <c r="I287" s="655"/>
      <c r="J287" s="619"/>
      <c r="K287" s="619"/>
      <c r="L287" s="619"/>
      <c r="M287" s="619"/>
      <c r="N287" s="625"/>
      <c r="O287" s="619"/>
      <c r="P287" s="619"/>
      <c r="Q287" s="619"/>
      <c r="R287" s="619"/>
      <c r="S287" s="619"/>
      <c r="T287" s="619"/>
      <c r="U287" s="619"/>
      <c r="V287" s="619"/>
      <c r="W287" s="619"/>
      <c r="X287" s="619"/>
      <c r="Y287" s="619"/>
    </row>
    <row r="288" spans="1:25" s="614" customFormat="1" ht="10.5" hidden="1" customHeight="1">
      <c r="A288" s="615"/>
      <c r="B288" s="617"/>
      <c r="C288" s="617"/>
      <c r="D288" s="617"/>
      <c r="E288" s="617"/>
      <c r="F288" s="627"/>
      <c r="G288" s="627"/>
      <c r="H288" s="627"/>
      <c r="I288" s="655"/>
      <c r="J288" s="619"/>
      <c r="K288" s="619"/>
      <c r="L288" s="619"/>
      <c r="M288" s="619"/>
      <c r="N288" s="625"/>
      <c r="O288" s="619"/>
      <c r="P288" s="619"/>
      <c r="Q288" s="619"/>
      <c r="R288" s="619"/>
      <c r="S288" s="619"/>
      <c r="T288" s="619"/>
      <c r="U288" s="619"/>
      <c r="V288" s="619"/>
      <c r="W288" s="619"/>
      <c r="X288" s="619"/>
      <c r="Y288" s="619"/>
    </row>
    <row r="289" spans="1:25" s="614" customFormat="1" ht="10.5" hidden="1" customHeight="1">
      <c r="A289" s="615"/>
      <c r="B289" s="617"/>
      <c r="C289" s="617"/>
      <c r="D289" s="617"/>
      <c r="E289" s="617"/>
      <c r="F289" s="627"/>
      <c r="G289" s="627"/>
      <c r="H289" s="627"/>
      <c r="I289" s="655"/>
      <c r="J289" s="619"/>
      <c r="K289" s="619"/>
      <c r="L289" s="619"/>
      <c r="M289" s="619"/>
      <c r="N289" s="625"/>
      <c r="O289" s="619"/>
      <c r="P289" s="619"/>
      <c r="Q289" s="619"/>
      <c r="R289" s="619"/>
      <c r="S289" s="619"/>
      <c r="T289" s="619"/>
      <c r="U289" s="619"/>
      <c r="V289" s="619"/>
      <c r="W289" s="619"/>
      <c r="X289" s="619"/>
      <c r="Y289" s="619"/>
    </row>
    <row r="290" spans="1:25" s="614" customFormat="1" ht="10.5" hidden="1" customHeight="1">
      <c r="A290" s="615"/>
      <c r="B290" s="617"/>
      <c r="C290" s="617"/>
      <c r="D290" s="617"/>
      <c r="E290" s="617"/>
      <c r="F290" s="627"/>
      <c r="G290" s="627"/>
      <c r="H290" s="627"/>
      <c r="I290" s="655"/>
      <c r="J290" s="619"/>
      <c r="K290" s="619"/>
      <c r="L290" s="619"/>
      <c r="M290" s="619"/>
      <c r="N290" s="625"/>
      <c r="O290" s="619"/>
      <c r="P290" s="619"/>
      <c r="Q290" s="619"/>
      <c r="R290" s="619"/>
      <c r="S290" s="619"/>
      <c r="T290" s="619"/>
      <c r="U290" s="619"/>
      <c r="V290" s="619"/>
      <c r="W290" s="619"/>
      <c r="X290" s="619"/>
      <c r="Y290" s="619"/>
    </row>
    <row r="291" spans="1:25" s="614" customFormat="1" ht="10.5" hidden="1" customHeight="1">
      <c r="A291" s="615"/>
      <c r="B291" s="617"/>
      <c r="C291" s="617"/>
      <c r="D291" s="617"/>
      <c r="E291" s="617"/>
      <c r="F291" s="627"/>
      <c r="G291" s="627"/>
      <c r="H291" s="627"/>
      <c r="I291" s="655"/>
      <c r="J291" s="619"/>
      <c r="K291" s="619"/>
      <c r="L291" s="619"/>
      <c r="M291" s="619"/>
      <c r="N291" s="625"/>
      <c r="O291" s="619"/>
      <c r="P291" s="619"/>
      <c r="Q291" s="619"/>
      <c r="R291" s="619"/>
      <c r="S291" s="619"/>
      <c r="T291" s="619"/>
      <c r="U291" s="619"/>
      <c r="V291" s="619"/>
      <c r="W291" s="619"/>
      <c r="X291" s="619"/>
      <c r="Y291" s="619"/>
    </row>
    <row r="292" spans="1:25" s="614" customFormat="1" ht="10.5" hidden="1" customHeight="1">
      <c r="A292" s="615"/>
      <c r="B292" s="617"/>
      <c r="C292" s="617"/>
      <c r="D292" s="617"/>
      <c r="E292" s="617"/>
      <c r="F292" s="627"/>
      <c r="G292" s="627"/>
      <c r="H292" s="627"/>
      <c r="I292" s="655"/>
      <c r="J292" s="619"/>
      <c r="K292" s="619"/>
      <c r="L292" s="619"/>
      <c r="M292" s="619"/>
      <c r="N292" s="625"/>
      <c r="O292" s="619"/>
      <c r="P292" s="619"/>
      <c r="Q292" s="619"/>
      <c r="R292" s="619"/>
      <c r="S292" s="619"/>
      <c r="T292" s="619"/>
      <c r="U292" s="619"/>
      <c r="V292" s="619"/>
      <c r="W292" s="619"/>
      <c r="X292" s="619"/>
      <c r="Y292" s="619"/>
    </row>
    <row r="293" spans="1:25" s="614" customFormat="1" ht="10.5" hidden="1" customHeight="1">
      <c r="A293" s="615"/>
      <c r="B293" s="617"/>
      <c r="C293" s="617"/>
      <c r="D293" s="617"/>
      <c r="E293" s="617"/>
      <c r="F293" s="627"/>
      <c r="G293" s="627"/>
      <c r="H293" s="627"/>
      <c r="I293" s="655"/>
      <c r="J293" s="619"/>
      <c r="K293" s="619"/>
      <c r="L293" s="619"/>
      <c r="M293" s="619"/>
      <c r="N293" s="625"/>
      <c r="O293" s="619"/>
      <c r="P293" s="619"/>
      <c r="Q293" s="619"/>
      <c r="R293" s="619"/>
      <c r="S293" s="619"/>
      <c r="T293" s="619"/>
      <c r="U293" s="619"/>
      <c r="V293" s="619"/>
      <c r="W293" s="619"/>
      <c r="X293" s="619"/>
      <c r="Y293" s="619"/>
    </row>
    <row r="294" spans="1:25" s="614" customFormat="1" ht="10.5" hidden="1" customHeight="1">
      <c r="A294" s="615"/>
      <c r="B294" s="617"/>
      <c r="C294" s="617"/>
      <c r="D294" s="617"/>
      <c r="E294" s="617"/>
      <c r="F294" s="627"/>
      <c r="G294" s="627"/>
      <c r="H294" s="627"/>
      <c r="I294" s="655"/>
      <c r="J294" s="619"/>
      <c r="K294" s="619"/>
      <c r="L294" s="619"/>
      <c r="M294" s="619"/>
      <c r="N294" s="625"/>
      <c r="O294" s="619"/>
      <c r="P294" s="619"/>
      <c r="Q294" s="619"/>
      <c r="R294" s="619"/>
      <c r="S294" s="619"/>
      <c r="T294" s="619"/>
      <c r="U294" s="619"/>
      <c r="V294" s="619"/>
      <c r="W294" s="619"/>
      <c r="X294" s="619"/>
      <c r="Y294" s="619"/>
    </row>
    <row r="295" spans="1:25" s="614" customFormat="1" ht="10.5" hidden="1" customHeight="1">
      <c r="A295" s="615"/>
      <c r="B295" s="617"/>
      <c r="C295" s="617"/>
      <c r="D295" s="617"/>
      <c r="E295" s="617"/>
      <c r="F295" s="627"/>
      <c r="G295" s="627"/>
      <c r="H295" s="627"/>
      <c r="I295" s="655"/>
      <c r="J295" s="619"/>
      <c r="K295" s="619"/>
      <c r="L295" s="619"/>
      <c r="M295" s="619"/>
      <c r="N295" s="625"/>
      <c r="O295" s="619"/>
      <c r="P295" s="619"/>
      <c r="Q295" s="619"/>
      <c r="R295" s="619"/>
      <c r="S295" s="619"/>
      <c r="T295" s="619"/>
      <c r="U295" s="619"/>
      <c r="V295" s="619"/>
      <c r="W295" s="619"/>
      <c r="X295" s="619"/>
      <c r="Y295" s="619"/>
    </row>
    <row r="296" spans="1:25" s="614" customFormat="1" ht="10.5" hidden="1" customHeight="1">
      <c r="A296" s="615"/>
      <c r="B296" s="617"/>
      <c r="C296" s="617"/>
      <c r="D296" s="617"/>
      <c r="E296" s="617"/>
      <c r="F296" s="627"/>
      <c r="G296" s="627"/>
      <c r="H296" s="627"/>
      <c r="I296" s="655"/>
      <c r="J296" s="619"/>
      <c r="K296" s="619"/>
      <c r="L296" s="619"/>
      <c r="M296" s="619"/>
      <c r="N296" s="625"/>
      <c r="O296" s="619"/>
      <c r="P296" s="619"/>
      <c r="Q296" s="619"/>
      <c r="R296" s="619"/>
      <c r="S296" s="619"/>
      <c r="T296" s="619"/>
      <c r="U296" s="619"/>
      <c r="V296" s="619"/>
      <c r="W296" s="619"/>
      <c r="X296" s="619"/>
      <c r="Y296" s="619"/>
    </row>
    <row r="297" spans="1:25" s="614" customFormat="1" ht="10.5" hidden="1" customHeight="1">
      <c r="A297" s="615"/>
      <c r="B297" s="617"/>
      <c r="C297" s="617"/>
      <c r="D297" s="617"/>
      <c r="E297" s="617"/>
      <c r="F297" s="627"/>
      <c r="G297" s="627"/>
      <c r="H297" s="627"/>
      <c r="I297" s="655"/>
      <c r="J297" s="619"/>
      <c r="K297" s="619"/>
      <c r="L297" s="619"/>
      <c r="M297" s="619"/>
      <c r="N297" s="625"/>
      <c r="O297" s="619"/>
      <c r="P297" s="619"/>
      <c r="Q297" s="619"/>
      <c r="R297" s="619"/>
      <c r="S297" s="619"/>
      <c r="T297" s="619"/>
      <c r="U297" s="619"/>
      <c r="V297" s="619"/>
      <c r="W297" s="619"/>
      <c r="X297" s="619"/>
      <c r="Y297" s="619"/>
    </row>
    <row r="298" spans="1:25" s="614" customFormat="1" ht="10.5" hidden="1" customHeight="1">
      <c r="A298" s="615"/>
      <c r="B298" s="617"/>
      <c r="C298" s="617"/>
      <c r="D298" s="617"/>
      <c r="E298" s="617"/>
      <c r="F298" s="627"/>
      <c r="G298" s="627"/>
      <c r="H298" s="627"/>
      <c r="I298" s="655"/>
      <c r="J298" s="619"/>
      <c r="K298" s="619"/>
      <c r="L298" s="619"/>
      <c r="M298" s="619"/>
      <c r="N298" s="625"/>
      <c r="O298" s="619"/>
      <c r="P298" s="619"/>
      <c r="Q298" s="619"/>
      <c r="R298" s="619"/>
      <c r="S298" s="619"/>
      <c r="T298" s="619"/>
      <c r="U298" s="619"/>
      <c r="V298" s="619"/>
      <c r="W298" s="619"/>
      <c r="X298" s="619"/>
      <c r="Y298" s="619"/>
    </row>
    <row r="299" spans="1:25" s="614" customFormat="1" ht="10.5" hidden="1" customHeight="1">
      <c r="A299" s="615"/>
      <c r="B299" s="617"/>
      <c r="C299" s="617"/>
      <c r="D299" s="617"/>
      <c r="E299" s="617"/>
      <c r="F299" s="627"/>
      <c r="G299" s="627"/>
      <c r="H299" s="627"/>
      <c r="I299" s="655"/>
      <c r="J299" s="619"/>
      <c r="K299" s="619"/>
      <c r="L299" s="619"/>
      <c r="M299" s="619"/>
      <c r="N299" s="625"/>
      <c r="O299" s="619"/>
      <c r="P299" s="619"/>
      <c r="Q299" s="619"/>
      <c r="R299" s="619"/>
      <c r="S299" s="619"/>
      <c r="T299" s="619"/>
      <c r="U299" s="619"/>
      <c r="V299" s="619"/>
      <c r="W299" s="619"/>
      <c r="X299" s="619"/>
      <c r="Y299" s="619"/>
    </row>
    <row r="300" spans="1:25" s="614" customFormat="1" ht="10.5" hidden="1" customHeight="1">
      <c r="A300" s="615"/>
      <c r="B300" s="617"/>
      <c r="C300" s="617"/>
      <c r="D300" s="617"/>
      <c r="E300" s="617"/>
      <c r="F300" s="627"/>
      <c r="G300" s="627"/>
      <c r="H300" s="627"/>
      <c r="I300" s="655"/>
      <c r="J300" s="619"/>
      <c r="K300" s="619"/>
      <c r="L300" s="619"/>
      <c r="M300" s="619"/>
      <c r="N300" s="625"/>
      <c r="O300" s="619"/>
      <c r="P300" s="619"/>
      <c r="Q300" s="619"/>
      <c r="R300" s="619"/>
      <c r="S300" s="619"/>
      <c r="T300" s="619"/>
      <c r="U300" s="619"/>
      <c r="V300" s="619"/>
      <c r="W300" s="619"/>
      <c r="X300" s="619"/>
      <c r="Y300" s="619"/>
    </row>
    <row r="301" spans="1:25" s="614" customFormat="1" ht="10.5" hidden="1" customHeight="1">
      <c r="A301" s="615"/>
      <c r="B301" s="617"/>
      <c r="C301" s="617"/>
      <c r="D301" s="617"/>
      <c r="E301" s="617"/>
      <c r="F301" s="627"/>
      <c r="G301" s="627"/>
      <c r="H301" s="627"/>
      <c r="I301" s="655"/>
      <c r="J301" s="619"/>
      <c r="K301" s="619"/>
      <c r="L301" s="619"/>
      <c r="M301" s="619"/>
      <c r="N301" s="625"/>
      <c r="O301" s="619"/>
      <c r="P301" s="619"/>
      <c r="Q301" s="619"/>
      <c r="R301" s="619"/>
      <c r="S301" s="619"/>
      <c r="T301" s="619"/>
      <c r="U301" s="619"/>
      <c r="V301" s="619"/>
      <c r="W301" s="619"/>
      <c r="X301" s="619"/>
      <c r="Y301" s="619"/>
    </row>
    <row r="302" spans="1:25" s="614" customFormat="1" ht="10.5" hidden="1" customHeight="1">
      <c r="A302" s="615"/>
      <c r="B302" s="617"/>
      <c r="C302" s="617"/>
      <c r="D302" s="617"/>
      <c r="E302" s="617"/>
      <c r="F302" s="627"/>
      <c r="G302" s="627"/>
      <c r="H302" s="627"/>
      <c r="I302" s="655"/>
      <c r="J302" s="619"/>
      <c r="K302" s="619"/>
      <c r="L302" s="619"/>
      <c r="M302" s="619"/>
      <c r="N302" s="625"/>
      <c r="O302" s="619"/>
      <c r="P302" s="619"/>
      <c r="Q302" s="619"/>
      <c r="R302" s="619"/>
      <c r="S302" s="619"/>
      <c r="T302" s="619"/>
      <c r="U302" s="619"/>
      <c r="V302" s="619"/>
      <c r="W302" s="619"/>
      <c r="X302" s="619"/>
      <c r="Y302" s="619"/>
    </row>
    <row r="303" spans="1:25" s="614" customFormat="1" ht="10.5" hidden="1" customHeight="1">
      <c r="A303" s="615"/>
      <c r="B303" s="617"/>
      <c r="C303" s="617"/>
      <c r="D303" s="617"/>
      <c r="E303" s="617"/>
      <c r="F303" s="627"/>
      <c r="G303" s="627"/>
      <c r="H303" s="627"/>
      <c r="I303" s="655"/>
      <c r="J303" s="619"/>
      <c r="K303" s="619"/>
      <c r="L303" s="619"/>
      <c r="M303" s="619"/>
      <c r="N303" s="625"/>
      <c r="O303" s="619"/>
      <c r="P303" s="619"/>
      <c r="Q303" s="619"/>
      <c r="R303" s="619"/>
      <c r="S303" s="619"/>
      <c r="T303" s="619"/>
      <c r="U303" s="619"/>
      <c r="V303" s="619"/>
      <c r="W303" s="619"/>
      <c r="X303" s="619"/>
      <c r="Y303" s="619"/>
    </row>
    <row r="304" spans="1:25" s="614" customFormat="1" ht="10.5" hidden="1" customHeight="1">
      <c r="A304" s="615"/>
      <c r="B304" s="617"/>
      <c r="C304" s="617"/>
      <c r="D304" s="617"/>
      <c r="E304" s="617"/>
      <c r="F304" s="627"/>
      <c r="G304" s="627"/>
      <c r="H304" s="627"/>
      <c r="I304" s="655"/>
      <c r="J304" s="619"/>
      <c r="K304" s="619"/>
      <c r="L304" s="619"/>
      <c r="M304" s="619"/>
      <c r="N304" s="625"/>
      <c r="O304" s="619"/>
      <c r="P304" s="619"/>
      <c r="Q304" s="619"/>
      <c r="R304" s="619"/>
      <c r="S304" s="619"/>
      <c r="T304" s="619"/>
      <c r="U304" s="619"/>
      <c r="V304" s="619"/>
      <c r="W304" s="619"/>
      <c r="X304" s="619"/>
      <c r="Y304" s="619"/>
    </row>
    <row r="305" spans="1:25" s="614" customFormat="1" ht="10.5" hidden="1" customHeight="1">
      <c r="A305" s="615"/>
      <c r="B305" s="617"/>
      <c r="C305" s="617"/>
      <c r="D305" s="617"/>
      <c r="E305" s="617"/>
      <c r="F305" s="627"/>
      <c r="G305" s="627"/>
      <c r="H305" s="627"/>
      <c r="I305" s="655"/>
      <c r="J305" s="619"/>
      <c r="K305" s="619"/>
      <c r="L305" s="619"/>
      <c r="M305" s="619"/>
      <c r="N305" s="625"/>
      <c r="O305" s="619"/>
      <c r="P305" s="619"/>
      <c r="Q305" s="619"/>
      <c r="R305" s="619"/>
      <c r="S305" s="619"/>
      <c r="T305" s="619"/>
      <c r="U305" s="619"/>
      <c r="V305" s="619"/>
      <c r="W305" s="619"/>
      <c r="X305" s="619"/>
      <c r="Y305" s="619"/>
    </row>
    <row r="306" spans="1:25" s="614" customFormat="1" ht="10.5" hidden="1" customHeight="1">
      <c r="A306" s="615"/>
      <c r="B306" s="617"/>
      <c r="C306" s="617"/>
      <c r="D306" s="617"/>
      <c r="E306" s="617"/>
      <c r="F306" s="627"/>
      <c r="G306" s="627"/>
      <c r="H306" s="627"/>
      <c r="I306" s="655"/>
      <c r="J306" s="619"/>
      <c r="K306" s="619"/>
      <c r="L306" s="619"/>
      <c r="M306" s="619"/>
      <c r="N306" s="625"/>
      <c r="O306" s="619"/>
      <c r="P306" s="619"/>
      <c r="Q306" s="619"/>
      <c r="R306" s="619"/>
      <c r="S306" s="619"/>
      <c r="T306" s="619"/>
      <c r="U306" s="619"/>
      <c r="V306" s="619"/>
      <c r="W306" s="619"/>
      <c r="X306" s="619"/>
      <c r="Y306" s="619"/>
    </row>
    <row r="307" spans="1:25" s="614" customFormat="1" ht="10.5" hidden="1" customHeight="1">
      <c r="A307" s="615"/>
      <c r="B307" s="617"/>
      <c r="C307" s="617"/>
      <c r="D307" s="617"/>
      <c r="E307" s="617"/>
      <c r="F307" s="627"/>
      <c r="G307" s="627"/>
      <c r="H307" s="627"/>
      <c r="I307" s="655"/>
      <c r="J307" s="619"/>
      <c r="K307" s="619"/>
      <c r="L307" s="619"/>
      <c r="M307" s="619"/>
      <c r="N307" s="625"/>
      <c r="O307" s="619"/>
      <c r="P307" s="619"/>
      <c r="Q307" s="619"/>
      <c r="R307" s="619"/>
      <c r="S307" s="619"/>
      <c r="T307" s="619"/>
      <c r="U307" s="619"/>
      <c r="V307" s="619"/>
      <c r="W307" s="619"/>
      <c r="X307" s="619"/>
      <c r="Y307" s="619"/>
    </row>
    <row r="308" spans="1:25" s="614" customFormat="1" ht="10.5" hidden="1" customHeight="1">
      <c r="A308" s="615"/>
      <c r="B308" s="617"/>
      <c r="C308" s="617"/>
      <c r="D308" s="617"/>
      <c r="E308" s="617"/>
      <c r="F308" s="627"/>
      <c r="G308" s="627"/>
      <c r="H308" s="627"/>
      <c r="I308" s="655"/>
      <c r="J308" s="619"/>
      <c r="K308" s="619"/>
      <c r="L308" s="619"/>
      <c r="M308" s="619"/>
      <c r="N308" s="625"/>
      <c r="O308" s="619"/>
      <c r="P308" s="619"/>
      <c r="Q308" s="619"/>
      <c r="R308" s="619"/>
      <c r="S308" s="619"/>
      <c r="T308" s="619"/>
      <c r="U308" s="619"/>
      <c r="V308" s="619"/>
      <c r="W308" s="619"/>
      <c r="X308" s="619"/>
      <c r="Y308" s="619"/>
    </row>
    <row r="309" spans="1:25" s="614" customFormat="1" ht="10.5" hidden="1" customHeight="1">
      <c r="A309" s="615"/>
      <c r="B309" s="617"/>
      <c r="C309" s="617"/>
      <c r="D309" s="617"/>
      <c r="E309" s="617"/>
      <c r="F309" s="627"/>
      <c r="G309" s="627"/>
      <c r="H309" s="627"/>
      <c r="I309" s="655"/>
      <c r="J309" s="619"/>
      <c r="K309" s="619"/>
      <c r="L309" s="619"/>
      <c r="M309" s="619"/>
      <c r="N309" s="625"/>
      <c r="O309" s="619"/>
      <c r="P309" s="619"/>
      <c r="Q309" s="619"/>
      <c r="R309" s="619"/>
      <c r="S309" s="619"/>
      <c r="T309" s="619"/>
      <c r="U309" s="619"/>
      <c r="V309" s="619"/>
      <c r="W309" s="619"/>
      <c r="X309" s="619"/>
      <c r="Y309" s="619"/>
    </row>
    <row r="310" spans="1:25" s="614" customFormat="1" ht="10.5" hidden="1" customHeight="1">
      <c r="A310" s="615"/>
      <c r="B310" s="617"/>
      <c r="C310" s="617"/>
      <c r="D310" s="617"/>
      <c r="E310" s="617"/>
      <c r="F310" s="627"/>
      <c r="G310" s="627"/>
      <c r="H310" s="627"/>
      <c r="I310" s="655"/>
      <c r="J310" s="619"/>
      <c r="K310" s="619"/>
      <c r="L310" s="619"/>
      <c r="M310" s="619"/>
      <c r="N310" s="625"/>
      <c r="O310" s="619"/>
      <c r="P310" s="619"/>
      <c r="Q310" s="619"/>
      <c r="R310" s="619"/>
      <c r="S310" s="619"/>
      <c r="T310" s="619"/>
      <c r="U310" s="619"/>
      <c r="V310" s="619"/>
      <c r="W310" s="619"/>
      <c r="X310" s="619"/>
      <c r="Y310" s="619"/>
    </row>
    <row r="311" spans="1:25" s="614" customFormat="1" ht="10.5" hidden="1" customHeight="1">
      <c r="A311" s="615"/>
      <c r="B311" s="617"/>
      <c r="C311" s="617"/>
      <c r="D311" s="617"/>
      <c r="E311" s="617"/>
      <c r="F311" s="627"/>
      <c r="G311" s="627"/>
      <c r="H311" s="627"/>
      <c r="I311" s="655"/>
      <c r="J311" s="619"/>
      <c r="K311" s="619"/>
      <c r="L311" s="619"/>
      <c r="M311" s="619"/>
      <c r="N311" s="625"/>
      <c r="O311" s="619"/>
      <c r="P311" s="619"/>
      <c r="Q311" s="619"/>
      <c r="R311" s="619"/>
      <c r="S311" s="619"/>
      <c r="T311" s="619"/>
      <c r="U311" s="619"/>
      <c r="V311" s="619"/>
      <c r="W311" s="619"/>
      <c r="X311" s="619"/>
      <c r="Y311" s="619"/>
    </row>
    <row r="312" spans="1:25" s="614" customFormat="1" ht="10.5" hidden="1" customHeight="1">
      <c r="A312" s="615"/>
      <c r="B312" s="617"/>
      <c r="C312" s="617"/>
      <c r="D312" s="617"/>
      <c r="E312" s="617"/>
      <c r="F312" s="627"/>
      <c r="G312" s="627"/>
      <c r="H312" s="627"/>
      <c r="I312" s="655"/>
      <c r="J312" s="619"/>
      <c r="K312" s="619"/>
      <c r="L312" s="619"/>
      <c r="M312" s="619"/>
      <c r="N312" s="625"/>
      <c r="O312" s="619"/>
      <c r="P312" s="619"/>
      <c r="Q312" s="619"/>
      <c r="R312" s="619"/>
      <c r="S312" s="619"/>
      <c r="T312" s="619"/>
      <c r="U312" s="619"/>
      <c r="V312" s="619"/>
      <c r="W312" s="619"/>
      <c r="X312" s="619"/>
      <c r="Y312" s="619"/>
    </row>
    <row r="313" spans="1:25" s="614" customFormat="1" ht="10.5" hidden="1" customHeight="1">
      <c r="A313" s="615"/>
      <c r="B313" s="617"/>
      <c r="C313" s="617"/>
      <c r="D313" s="617"/>
      <c r="E313" s="617"/>
      <c r="F313" s="627"/>
      <c r="G313" s="627"/>
      <c r="H313" s="627"/>
      <c r="I313" s="655"/>
      <c r="J313" s="619"/>
      <c r="K313" s="619"/>
      <c r="L313" s="619"/>
      <c r="M313" s="619"/>
      <c r="N313" s="625"/>
      <c r="O313" s="619"/>
      <c r="P313" s="619"/>
      <c r="Q313" s="619"/>
      <c r="R313" s="619"/>
      <c r="S313" s="619"/>
      <c r="T313" s="619"/>
      <c r="U313" s="619"/>
      <c r="V313" s="619"/>
      <c r="W313" s="619"/>
      <c r="X313" s="619"/>
      <c r="Y313" s="619"/>
    </row>
    <row r="314" spans="1:25" s="614" customFormat="1" ht="10.5" hidden="1" customHeight="1">
      <c r="A314" s="615"/>
      <c r="B314" s="617"/>
      <c r="C314" s="617"/>
      <c r="D314" s="617"/>
      <c r="E314" s="617"/>
      <c r="F314" s="627"/>
      <c r="G314" s="627"/>
      <c r="H314" s="627"/>
      <c r="I314" s="655"/>
      <c r="J314" s="619"/>
      <c r="K314" s="619"/>
      <c r="L314" s="619"/>
      <c r="M314" s="619"/>
      <c r="N314" s="625"/>
      <c r="O314" s="619"/>
      <c r="P314" s="619"/>
      <c r="Q314" s="619"/>
      <c r="R314" s="619"/>
      <c r="S314" s="619"/>
      <c r="T314" s="619"/>
      <c r="U314" s="619"/>
      <c r="V314" s="619"/>
      <c r="W314" s="619"/>
      <c r="X314" s="619"/>
      <c r="Y314" s="619"/>
    </row>
    <row r="315" spans="1:25" s="614" customFormat="1" ht="10.5" hidden="1" customHeight="1">
      <c r="A315" s="615"/>
      <c r="B315" s="617"/>
      <c r="C315" s="617"/>
      <c r="D315" s="617"/>
      <c r="E315" s="617"/>
      <c r="F315" s="627"/>
      <c r="G315" s="627"/>
      <c r="H315" s="627"/>
      <c r="I315" s="655"/>
      <c r="J315" s="619"/>
      <c r="K315" s="619"/>
      <c r="L315" s="619"/>
      <c r="M315" s="619"/>
      <c r="N315" s="625"/>
      <c r="O315" s="619"/>
      <c r="P315" s="619"/>
      <c r="Q315" s="619"/>
      <c r="R315" s="619"/>
      <c r="S315" s="619"/>
      <c r="T315" s="619"/>
      <c r="U315" s="619"/>
      <c r="V315" s="619"/>
      <c r="W315" s="619"/>
      <c r="X315" s="619"/>
      <c r="Y315" s="619"/>
    </row>
    <row r="316" spans="1:25" s="614" customFormat="1" ht="10.5" hidden="1" customHeight="1">
      <c r="A316" s="615"/>
      <c r="B316" s="617"/>
      <c r="C316" s="617"/>
      <c r="D316" s="617"/>
      <c r="E316" s="617"/>
      <c r="F316" s="627"/>
      <c r="G316" s="627"/>
      <c r="H316" s="627"/>
      <c r="I316" s="655"/>
      <c r="J316" s="619"/>
      <c r="K316" s="619"/>
      <c r="L316" s="619"/>
      <c r="M316" s="619"/>
      <c r="N316" s="625"/>
      <c r="O316" s="619"/>
      <c r="P316" s="619"/>
      <c r="Q316" s="619"/>
      <c r="R316" s="619"/>
      <c r="S316" s="619"/>
      <c r="T316" s="619"/>
      <c r="U316" s="619"/>
      <c r="V316" s="619"/>
      <c r="W316" s="619"/>
      <c r="X316" s="619"/>
      <c r="Y316" s="619"/>
    </row>
    <row r="317" spans="1:25" s="614" customFormat="1" ht="10.5" hidden="1" customHeight="1">
      <c r="A317" s="615"/>
      <c r="B317" s="617"/>
      <c r="C317" s="617"/>
      <c r="D317" s="617"/>
      <c r="E317" s="617"/>
      <c r="F317" s="627"/>
      <c r="G317" s="627"/>
      <c r="H317" s="627"/>
      <c r="I317" s="655"/>
      <c r="J317" s="619"/>
      <c r="K317" s="619"/>
      <c r="L317" s="619"/>
      <c r="M317" s="619"/>
      <c r="N317" s="625"/>
      <c r="O317" s="619"/>
      <c r="P317" s="619"/>
      <c r="Q317" s="619"/>
      <c r="R317" s="619"/>
      <c r="S317" s="619"/>
      <c r="T317" s="619"/>
      <c r="U317" s="619"/>
      <c r="V317" s="619"/>
      <c r="W317" s="619"/>
      <c r="X317" s="619"/>
      <c r="Y317" s="619"/>
    </row>
    <row r="318" spans="1:25" s="614" customFormat="1" ht="10.5" hidden="1" customHeight="1">
      <c r="A318" s="615"/>
      <c r="B318" s="617"/>
      <c r="C318" s="617"/>
      <c r="D318" s="617"/>
      <c r="E318" s="617"/>
      <c r="F318" s="627"/>
      <c r="G318" s="627"/>
      <c r="H318" s="627"/>
      <c r="I318" s="655"/>
      <c r="J318" s="619"/>
      <c r="K318" s="619"/>
      <c r="L318" s="619"/>
      <c r="M318" s="619"/>
      <c r="N318" s="625"/>
      <c r="O318" s="619"/>
      <c r="P318" s="619"/>
      <c r="Q318" s="619"/>
      <c r="R318" s="619"/>
      <c r="S318" s="619"/>
      <c r="T318" s="619"/>
      <c r="U318" s="619"/>
      <c r="V318" s="619"/>
      <c r="W318" s="619"/>
      <c r="X318" s="619"/>
      <c r="Y318" s="619"/>
    </row>
    <row r="319" spans="1:25" s="614" customFormat="1" ht="10.5" hidden="1" customHeight="1">
      <c r="A319" s="615"/>
      <c r="B319" s="617"/>
      <c r="C319" s="617"/>
      <c r="D319" s="617"/>
      <c r="E319" s="617"/>
      <c r="F319" s="627"/>
      <c r="G319" s="627"/>
      <c r="H319" s="627"/>
      <c r="I319" s="655"/>
      <c r="J319" s="619"/>
      <c r="K319" s="619"/>
      <c r="L319" s="619"/>
      <c r="M319" s="619"/>
      <c r="N319" s="625"/>
      <c r="O319" s="619"/>
      <c r="P319" s="619"/>
      <c r="Q319" s="619"/>
      <c r="R319" s="619"/>
      <c r="S319" s="619"/>
      <c r="T319" s="619"/>
      <c r="U319" s="619"/>
      <c r="V319" s="619"/>
      <c r="W319" s="619"/>
      <c r="X319" s="619"/>
      <c r="Y319" s="619"/>
    </row>
    <row r="320" spans="1:25" s="614" customFormat="1" ht="10.5" hidden="1" customHeight="1">
      <c r="A320" s="615"/>
      <c r="B320" s="617"/>
      <c r="C320" s="617"/>
      <c r="D320" s="617"/>
      <c r="E320" s="617"/>
      <c r="F320" s="627"/>
      <c r="G320" s="627"/>
      <c r="H320" s="627"/>
      <c r="I320" s="655"/>
      <c r="J320" s="619"/>
      <c r="K320" s="619"/>
      <c r="L320" s="619"/>
      <c r="M320" s="619"/>
      <c r="N320" s="625"/>
      <c r="O320" s="619"/>
      <c r="P320" s="619"/>
      <c r="Q320" s="619"/>
      <c r="R320" s="619"/>
      <c r="S320" s="619"/>
      <c r="T320" s="619"/>
      <c r="U320" s="619"/>
      <c r="V320" s="619"/>
      <c r="W320" s="619"/>
      <c r="X320" s="619"/>
      <c r="Y320" s="619"/>
    </row>
    <row r="321" spans="1:25" s="614" customFormat="1" ht="10.5" hidden="1" customHeight="1">
      <c r="A321" s="615"/>
      <c r="B321" s="617"/>
      <c r="C321" s="617"/>
      <c r="D321" s="617"/>
      <c r="E321" s="617"/>
      <c r="F321" s="627"/>
      <c r="G321" s="627"/>
      <c r="H321" s="627"/>
      <c r="I321" s="655"/>
      <c r="J321" s="619"/>
      <c r="K321" s="619"/>
      <c r="L321" s="619"/>
      <c r="M321" s="619"/>
      <c r="N321" s="625"/>
      <c r="O321" s="619"/>
      <c r="P321" s="619"/>
      <c r="Q321" s="619"/>
      <c r="R321" s="619"/>
      <c r="S321" s="619"/>
      <c r="T321" s="619"/>
      <c r="U321" s="619"/>
      <c r="V321" s="619"/>
      <c r="W321" s="619"/>
      <c r="X321" s="619"/>
      <c r="Y321" s="619"/>
    </row>
    <row r="322" spans="1:25" s="614" customFormat="1" ht="10.5" hidden="1" customHeight="1">
      <c r="A322" s="615"/>
      <c r="B322" s="617"/>
      <c r="C322" s="617"/>
      <c r="D322" s="617"/>
      <c r="E322" s="617"/>
      <c r="F322" s="627"/>
      <c r="G322" s="627"/>
      <c r="H322" s="627"/>
      <c r="I322" s="655"/>
      <c r="J322" s="619"/>
      <c r="K322" s="619"/>
      <c r="L322" s="619"/>
      <c r="M322" s="619"/>
      <c r="N322" s="625"/>
      <c r="O322" s="619"/>
      <c r="P322" s="619"/>
      <c r="Q322" s="619"/>
      <c r="R322" s="619"/>
      <c r="S322" s="619"/>
      <c r="T322" s="619"/>
      <c r="U322" s="619"/>
      <c r="V322" s="619"/>
      <c r="W322" s="619"/>
      <c r="X322" s="619"/>
      <c r="Y322" s="619"/>
    </row>
    <row r="323" spans="1:25" s="614" customFormat="1" ht="10.5" hidden="1" customHeight="1">
      <c r="A323" s="615"/>
      <c r="B323" s="617"/>
      <c r="C323" s="617"/>
      <c r="D323" s="617"/>
      <c r="E323" s="617"/>
      <c r="F323" s="627"/>
      <c r="G323" s="627"/>
      <c r="H323" s="627"/>
      <c r="I323" s="655"/>
      <c r="J323" s="619"/>
      <c r="K323" s="619"/>
      <c r="L323" s="619"/>
      <c r="M323" s="619"/>
      <c r="N323" s="625"/>
      <c r="O323" s="619"/>
      <c r="P323" s="619"/>
      <c r="Q323" s="619"/>
      <c r="R323" s="619"/>
      <c r="S323" s="619"/>
      <c r="T323" s="619"/>
      <c r="U323" s="619"/>
      <c r="V323" s="619"/>
      <c r="W323" s="619"/>
      <c r="X323" s="619"/>
      <c r="Y323" s="619"/>
    </row>
    <row r="324" spans="1:25" s="614" customFormat="1" ht="10.5" hidden="1" customHeight="1">
      <c r="A324" s="615"/>
      <c r="B324" s="617"/>
      <c r="C324" s="617"/>
      <c r="D324" s="617"/>
      <c r="E324" s="617"/>
      <c r="F324" s="627"/>
      <c r="G324" s="627"/>
      <c r="H324" s="627"/>
      <c r="I324" s="655"/>
      <c r="J324" s="619"/>
      <c r="K324" s="619"/>
      <c r="L324" s="619"/>
      <c r="M324" s="619"/>
      <c r="N324" s="625"/>
      <c r="O324" s="619"/>
      <c r="P324" s="619"/>
      <c r="Q324" s="619"/>
      <c r="R324" s="619"/>
      <c r="S324" s="619"/>
      <c r="T324" s="619"/>
      <c r="U324" s="619"/>
      <c r="V324" s="619"/>
      <c r="W324" s="619"/>
      <c r="X324" s="619"/>
      <c r="Y324" s="619"/>
    </row>
    <row r="325" spans="1:25" s="614" customFormat="1" ht="10.5" hidden="1" customHeight="1">
      <c r="A325" s="615"/>
      <c r="B325" s="617"/>
      <c r="C325" s="617"/>
      <c r="D325" s="617"/>
      <c r="E325" s="617"/>
      <c r="F325" s="627"/>
      <c r="G325" s="627"/>
      <c r="H325" s="627"/>
      <c r="I325" s="655"/>
      <c r="J325" s="619"/>
      <c r="K325" s="619"/>
      <c r="L325" s="619"/>
      <c r="M325" s="619"/>
      <c r="N325" s="625"/>
      <c r="O325" s="619"/>
      <c r="P325" s="619"/>
      <c r="Q325" s="619"/>
      <c r="R325" s="619"/>
      <c r="S325" s="619"/>
      <c r="T325" s="619"/>
      <c r="U325" s="619"/>
      <c r="V325" s="619"/>
      <c r="W325" s="619"/>
      <c r="X325" s="619"/>
      <c r="Y325" s="619"/>
    </row>
    <row r="326" spans="1:25" s="614" customFormat="1" ht="10.5" hidden="1" customHeight="1">
      <c r="A326" s="615"/>
      <c r="B326" s="617"/>
      <c r="C326" s="617"/>
      <c r="D326" s="617"/>
      <c r="E326" s="617"/>
      <c r="F326" s="627"/>
      <c r="G326" s="627"/>
      <c r="H326" s="627"/>
      <c r="I326" s="655"/>
      <c r="J326" s="619"/>
      <c r="K326" s="619"/>
      <c r="L326" s="619"/>
      <c r="M326" s="619"/>
      <c r="N326" s="625"/>
      <c r="O326" s="619"/>
      <c r="P326" s="619"/>
      <c r="Q326" s="619"/>
      <c r="R326" s="619"/>
      <c r="S326" s="619"/>
      <c r="T326" s="619"/>
      <c r="U326" s="619"/>
      <c r="V326" s="619"/>
      <c r="W326" s="619"/>
      <c r="X326" s="619"/>
      <c r="Y326" s="619"/>
    </row>
    <row r="327" spans="1:25" s="614" customFormat="1" ht="10.5" hidden="1" customHeight="1">
      <c r="A327" s="615"/>
      <c r="B327" s="617"/>
      <c r="C327" s="617"/>
      <c r="D327" s="617"/>
      <c r="E327" s="617"/>
      <c r="F327" s="627"/>
      <c r="G327" s="627"/>
      <c r="H327" s="627"/>
      <c r="I327" s="655"/>
      <c r="J327" s="619"/>
      <c r="K327" s="619"/>
      <c r="L327" s="619"/>
      <c r="M327" s="619"/>
      <c r="N327" s="625"/>
      <c r="O327" s="619"/>
      <c r="P327" s="619"/>
      <c r="Q327" s="619"/>
      <c r="R327" s="619"/>
      <c r="S327" s="619"/>
      <c r="T327" s="619"/>
      <c r="U327" s="619"/>
      <c r="V327" s="619"/>
      <c r="W327" s="619"/>
      <c r="X327" s="619"/>
      <c r="Y327" s="619"/>
    </row>
    <row r="328" spans="1:25" s="614" customFormat="1" ht="10.5" hidden="1" customHeight="1">
      <c r="A328" s="615"/>
      <c r="B328" s="617"/>
      <c r="C328" s="617"/>
      <c r="D328" s="617"/>
      <c r="E328" s="617"/>
      <c r="F328" s="627"/>
      <c r="G328" s="627"/>
      <c r="H328" s="627"/>
      <c r="I328" s="655"/>
      <c r="J328" s="619"/>
      <c r="K328" s="619"/>
      <c r="L328" s="619"/>
      <c r="M328" s="619"/>
      <c r="N328" s="625"/>
      <c r="O328" s="619"/>
      <c r="P328" s="619"/>
      <c r="Q328" s="619"/>
      <c r="R328" s="619"/>
      <c r="S328" s="619"/>
      <c r="T328" s="619"/>
      <c r="U328" s="619"/>
      <c r="V328" s="619"/>
      <c r="W328" s="619"/>
      <c r="X328" s="619"/>
      <c r="Y328" s="619"/>
    </row>
    <row r="329" spans="1:25" s="614" customFormat="1" ht="10.5" hidden="1" customHeight="1">
      <c r="A329" s="615"/>
      <c r="B329" s="617"/>
      <c r="C329" s="617"/>
      <c r="D329" s="617"/>
      <c r="E329" s="617"/>
      <c r="F329" s="627"/>
      <c r="G329" s="627"/>
      <c r="H329" s="627"/>
      <c r="I329" s="655"/>
      <c r="J329" s="619"/>
      <c r="K329" s="619"/>
      <c r="L329" s="619"/>
      <c r="M329" s="619"/>
      <c r="N329" s="625"/>
      <c r="O329" s="619"/>
      <c r="P329" s="619"/>
      <c r="Q329" s="619"/>
      <c r="R329" s="619"/>
      <c r="S329" s="619"/>
      <c r="T329" s="619"/>
      <c r="U329" s="619"/>
      <c r="V329" s="619"/>
      <c r="W329" s="619"/>
      <c r="X329" s="619"/>
      <c r="Y329" s="619"/>
    </row>
    <row r="330" spans="1:25" s="614" customFormat="1" ht="10.5" hidden="1" customHeight="1">
      <c r="A330" s="615"/>
      <c r="B330" s="617"/>
      <c r="C330" s="617"/>
      <c r="D330" s="617"/>
      <c r="E330" s="617"/>
      <c r="F330" s="627"/>
      <c r="G330" s="627"/>
      <c r="H330" s="627"/>
      <c r="I330" s="655"/>
      <c r="J330" s="619"/>
      <c r="K330" s="619"/>
      <c r="L330" s="619"/>
      <c r="M330" s="619"/>
      <c r="N330" s="625"/>
      <c r="O330" s="619"/>
      <c r="P330" s="619"/>
      <c r="Q330" s="619"/>
      <c r="R330" s="619"/>
      <c r="S330" s="619"/>
      <c r="T330" s="619"/>
      <c r="U330" s="619"/>
      <c r="V330" s="619"/>
      <c r="W330" s="619"/>
      <c r="X330" s="619"/>
      <c r="Y330" s="619"/>
    </row>
    <row r="331" spans="1:25" s="614" customFormat="1" ht="10.5" hidden="1" customHeight="1">
      <c r="A331" s="615"/>
      <c r="B331" s="617"/>
      <c r="C331" s="617"/>
      <c r="D331" s="617"/>
      <c r="E331" s="617"/>
      <c r="F331" s="627"/>
      <c r="G331" s="627"/>
      <c r="H331" s="627"/>
      <c r="I331" s="655"/>
      <c r="J331" s="619"/>
      <c r="K331" s="619"/>
      <c r="L331" s="619"/>
      <c r="M331" s="619"/>
      <c r="N331" s="625"/>
      <c r="O331" s="619"/>
      <c r="P331" s="619"/>
      <c r="Q331" s="619"/>
      <c r="R331" s="619"/>
      <c r="S331" s="619"/>
      <c r="T331" s="619"/>
      <c r="U331" s="619"/>
      <c r="V331" s="619"/>
      <c r="W331" s="619"/>
      <c r="X331" s="619"/>
      <c r="Y331" s="619"/>
    </row>
    <row r="332" spans="1:25" s="614" customFormat="1" ht="10.5" hidden="1" customHeight="1">
      <c r="A332" s="615"/>
      <c r="B332" s="617"/>
      <c r="C332" s="617"/>
      <c r="D332" s="617"/>
      <c r="E332" s="617"/>
      <c r="F332" s="627"/>
      <c r="G332" s="627"/>
      <c r="H332" s="627"/>
      <c r="I332" s="655"/>
      <c r="J332" s="619"/>
      <c r="K332" s="619"/>
      <c r="L332" s="619"/>
      <c r="M332" s="619"/>
      <c r="N332" s="625"/>
      <c r="O332" s="619"/>
      <c r="P332" s="619"/>
      <c r="Q332" s="619"/>
      <c r="R332" s="619"/>
      <c r="S332" s="619"/>
      <c r="T332" s="619"/>
      <c r="U332" s="619"/>
      <c r="V332" s="619"/>
      <c r="W332" s="619"/>
      <c r="X332" s="619"/>
      <c r="Y332" s="619"/>
    </row>
    <row r="333" spans="1:25" s="614" customFormat="1" ht="10.5" hidden="1" customHeight="1">
      <c r="A333" s="615"/>
      <c r="B333" s="617"/>
      <c r="C333" s="617"/>
      <c r="D333" s="617"/>
      <c r="E333" s="617"/>
      <c r="F333" s="627"/>
      <c r="G333" s="627"/>
      <c r="H333" s="627"/>
      <c r="I333" s="655"/>
      <c r="J333" s="619"/>
      <c r="K333" s="619"/>
      <c r="L333" s="619"/>
      <c r="M333" s="619"/>
      <c r="N333" s="625"/>
      <c r="O333" s="619"/>
      <c r="P333" s="619"/>
      <c r="Q333" s="619"/>
      <c r="R333" s="619"/>
      <c r="S333" s="619"/>
      <c r="T333" s="619"/>
      <c r="U333" s="619"/>
      <c r="V333" s="619"/>
      <c r="W333" s="619"/>
      <c r="X333" s="619"/>
      <c r="Y333" s="619"/>
    </row>
    <row r="334" spans="1:25" s="614" customFormat="1" ht="10.5" hidden="1" customHeight="1">
      <c r="A334" s="615"/>
      <c r="B334" s="617"/>
      <c r="C334" s="617"/>
      <c r="D334" s="617"/>
      <c r="E334" s="617"/>
      <c r="F334" s="627"/>
      <c r="G334" s="627"/>
      <c r="H334" s="627"/>
      <c r="I334" s="655"/>
      <c r="J334" s="619"/>
      <c r="K334" s="619"/>
      <c r="L334" s="619"/>
      <c r="M334" s="619"/>
      <c r="N334" s="625"/>
      <c r="O334" s="619"/>
      <c r="P334" s="619"/>
      <c r="Q334" s="619"/>
      <c r="R334" s="619"/>
      <c r="S334" s="619"/>
      <c r="T334" s="619"/>
      <c r="U334" s="619"/>
      <c r="V334" s="619"/>
      <c r="W334" s="619"/>
      <c r="X334" s="619"/>
      <c r="Y334" s="619"/>
    </row>
    <row r="335" spans="1:25" s="614" customFormat="1" ht="10.5" hidden="1" customHeight="1">
      <c r="A335" s="615"/>
      <c r="B335" s="617"/>
      <c r="C335" s="617"/>
      <c r="D335" s="617"/>
      <c r="E335" s="617"/>
      <c r="F335" s="627"/>
      <c r="G335" s="627"/>
      <c r="H335" s="627"/>
      <c r="I335" s="655"/>
      <c r="J335" s="619"/>
      <c r="K335" s="619"/>
      <c r="L335" s="619"/>
      <c r="M335" s="619"/>
      <c r="N335" s="625"/>
      <c r="O335" s="619"/>
      <c r="P335" s="619"/>
      <c r="Q335" s="619"/>
      <c r="R335" s="619"/>
      <c r="S335" s="619"/>
      <c r="T335" s="619"/>
      <c r="U335" s="619"/>
      <c r="V335" s="619"/>
      <c r="W335" s="619"/>
      <c r="X335" s="619"/>
      <c r="Y335" s="619"/>
    </row>
    <row r="336" spans="1:25" s="614" customFormat="1" ht="10.5" hidden="1" customHeight="1">
      <c r="A336" s="615"/>
      <c r="B336" s="617"/>
      <c r="C336" s="617"/>
      <c r="D336" s="617"/>
      <c r="E336" s="617"/>
      <c r="F336" s="627"/>
      <c r="G336" s="627"/>
      <c r="H336" s="627"/>
      <c r="I336" s="655"/>
      <c r="J336" s="619"/>
      <c r="K336" s="619"/>
      <c r="L336" s="619"/>
      <c r="M336" s="619"/>
      <c r="N336" s="625"/>
      <c r="O336" s="619"/>
      <c r="P336" s="619"/>
      <c r="Q336" s="619"/>
      <c r="R336" s="619"/>
      <c r="S336" s="619"/>
      <c r="T336" s="619"/>
      <c r="U336" s="619"/>
      <c r="V336" s="619"/>
      <c r="W336" s="619"/>
      <c r="X336" s="619"/>
      <c r="Y336" s="619"/>
    </row>
    <row r="337" spans="1:25" s="614" customFormat="1" ht="10.5" hidden="1" customHeight="1">
      <c r="A337" s="615"/>
      <c r="B337" s="617"/>
      <c r="C337" s="617"/>
      <c r="D337" s="617"/>
      <c r="E337" s="617"/>
      <c r="F337" s="627"/>
      <c r="G337" s="627"/>
      <c r="H337" s="627"/>
      <c r="I337" s="655"/>
      <c r="J337" s="619"/>
      <c r="K337" s="619"/>
      <c r="L337" s="619"/>
      <c r="M337" s="619"/>
      <c r="N337" s="625"/>
      <c r="O337" s="619"/>
      <c r="P337" s="619"/>
      <c r="Q337" s="619"/>
      <c r="R337" s="619"/>
      <c r="S337" s="619"/>
      <c r="T337" s="619"/>
      <c r="U337" s="619"/>
      <c r="V337" s="619"/>
      <c r="W337" s="619"/>
      <c r="X337" s="619"/>
      <c r="Y337" s="619"/>
    </row>
    <row r="338" spans="1:25" s="614" customFormat="1" ht="10.5" hidden="1" customHeight="1">
      <c r="A338" s="615"/>
      <c r="B338" s="617"/>
      <c r="C338" s="617"/>
      <c r="D338" s="617"/>
      <c r="E338" s="617"/>
      <c r="F338" s="627"/>
      <c r="G338" s="627"/>
      <c r="H338" s="627"/>
      <c r="I338" s="655"/>
      <c r="J338" s="619"/>
      <c r="K338" s="619"/>
      <c r="L338" s="619"/>
      <c r="M338" s="619"/>
      <c r="N338" s="625"/>
      <c r="O338" s="619"/>
      <c r="P338" s="619"/>
      <c r="Q338" s="619"/>
      <c r="R338" s="619"/>
      <c r="S338" s="619"/>
      <c r="T338" s="619"/>
      <c r="U338" s="619"/>
      <c r="V338" s="619"/>
      <c r="W338" s="619"/>
      <c r="X338" s="619"/>
      <c r="Y338" s="619"/>
    </row>
    <row r="339" spans="1:25" s="614" customFormat="1" ht="10.5" hidden="1" customHeight="1">
      <c r="A339" s="615"/>
      <c r="B339" s="617"/>
      <c r="C339" s="617"/>
      <c r="D339" s="617"/>
      <c r="E339" s="617"/>
      <c r="F339" s="627"/>
      <c r="G339" s="627"/>
      <c r="H339" s="627"/>
      <c r="I339" s="655"/>
      <c r="J339" s="619"/>
      <c r="K339" s="619"/>
      <c r="L339" s="619"/>
      <c r="M339" s="619"/>
      <c r="N339" s="625"/>
      <c r="O339" s="619"/>
      <c r="P339" s="619"/>
      <c r="Q339" s="619"/>
      <c r="R339" s="619"/>
      <c r="S339" s="619"/>
      <c r="T339" s="619"/>
      <c r="U339" s="619"/>
      <c r="V339" s="619"/>
      <c r="W339" s="619"/>
      <c r="X339" s="619"/>
      <c r="Y339" s="619"/>
    </row>
    <row r="340" spans="1:25" s="614" customFormat="1" ht="10.5" hidden="1" customHeight="1">
      <c r="A340" s="615"/>
      <c r="B340" s="617"/>
      <c r="C340" s="617"/>
      <c r="D340" s="617"/>
      <c r="E340" s="617"/>
      <c r="F340" s="627"/>
      <c r="G340" s="627"/>
      <c r="H340" s="627"/>
      <c r="I340" s="655"/>
      <c r="J340" s="619"/>
      <c r="K340" s="619"/>
      <c r="L340" s="619"/>
      <c r="M340" s="619"/>
      <c r="N340" s="625"/>
      <c r="O340" s="619"/>
      <c r="P340" s="619"/>
      <c r="Q340" s="619"/>
      <c r="R340" s="619"/>
      <c r="S340" s="619"/>
      <c r="T340" s="619"/>
      <c r="U340" s="619"/>
      <c r="V340" s="619"/>
      <c r="W340" s="619"/>
      <c r="X340" s="619"/>
      <c r="Y340" s="619"/>
    </row>
    <row r="341" spans="1:25" s="614" customFormat="1" ht="10.5" hidden="1" customHeight="1">
      <c r="A341" s="615"/>
      <c r="B341" s="617"/>
      <c r="C341" s="617"/>
      <c r="D341" s="617"/>
      <c r="E341" s="617"/>
      <c r="F341" s="627"/>
      <c r="G341" s="627"/>
      <c r="H341" s="627"/>
      <c r="I341" s="655"/>
      <c r="J341" s="619"/>
      <c r="K341" s="619"/>
      <c r="L341" s="619"/>
      <c r="M341" s="619"/>
      <c r="N341" s="625"/>
      <c r="O341" s="619"/>
      <c r="P341" s="619"/>
      <c r="Q341" s="619"/>
      <c r="R341" s="619"/>
      <c r="S341" s="619"/>
      <c r="T341" s="619"/>
      <c r="U341" s="619"/>
      <c r="V341" s="619"/>
      <c r="W341" s="619"/>
      <c r="X341" s="619"/>
      <c r="Y341" s="619"/>
    </row>
    <row r="342" spans="1:25" s="614" customFormat="1" ht="10.5" hidden="1" customHeight="1">
      <c r="A342" s="615"/>
      <c r="B342" s="617"/>
      <c r="C342" s="617"/>
      <c r="D342" s="617"/>
      <c r="E342" s="617"/>
      <c r="F342" s="627"/>
      <c r="G342" s="627"/>
      <c r="H342" s="627"/>
      <c r="I342" s="655"/>
      <c r="J342" s="619"/>
      <c r="K342" s="619"/>
      <c r="L342" s="619"/>
      <c r="M342" s="619"/>
      <c r="N342" s="625"/>
      <c r="O342" s="619"/>
      <c r="P342" s="619"/>
      <c r="Q342" s="619"/>
      <c r="R342" s="619"/>
      <c r="S342" s="619"/>
      <c r="T342" s="619"/>
      <c r="U342" s="619"/>
      <c r="V342" s="619"/>
      <c r="W342" s="619"/>
      <c r="X342" s="619"/>
      <c r="Y342" s="619"/>
    </row>
    <row r="343" spans="1:25" s="614" customFormat="1" ht="10.5" hidden="1" customHeight="1">
      <c r="A343" s="615"/>
      <c r="B343" s="617"/>
      <c r="C343" s="617"/>
      <c r="D343" s="617"/>
      <c r="E343" s="617"/>
      <c r="F343" s="627"/>
      <c r="G343" s="627"/>
      <c r="H343" s="627"/>
      <c r="I343" s="655"/>
      <c r="J343" s="619"/>
      <c r="K343" s="619"/>
      <c r="L343" s="619"/>
      <c r="M343" s="619"/>
      <c r="N343" s="625"/>
      <c r="O343" s="619"/>
      <c r="P343" s="619"/>
      <c r="Q343" s="619"/>
      <c r="R343" s="619"/>
      <c r="S343" s="619"/>
      <c r="T343" s="619"/>
      <c r="U343" s="619"/>
      <c r="V343" s="619"/>
      <c r="W343" s="619"/>
      <c r="X343" s="619"/>
      <c r="Y343" s="619"/>
    </row>
    <row r="344" spans="1:25" s="614" customFormat="1" ht="9.75" hidden="1" customHeight="1">
      <c r="A344" s="608"/>
      <c r="B344" s="615"/>
      <c r="C344" s="615"/>
      <c r="D344" s="615"/>
      <c r="E344" s="629"/>
      <c r="F344" s="617"/>
      <c r="G344" s="617"/>
      <c r="H344" s="617"/>
      <c r="I344" s="636"/>
      <c r="J344" s="613"/>
      <c r="K344" s="613"/>
      <c r="L344" s="613"/>
      <c r="M344" s="613"/>
      <c r="N344" s="613"/>
      <c r="O344" s="613"/>
      <c r="P344" s="613"/>
      <c r="Q344" s="613"/>
      <c r="R344" s="613"/>
      <c r="S344" s="613"/>
      <c r="T344" s="613"/>
      <c r="U344" s="613"/>
      <c r="V344" s="613"/>
      <c r="W344" s="613"/>
      <c r="X344" s="613"/>
      <c r="Y344" s="613"/>
    </row>
    <row r="345" spans="1:25" s="614" customFormat="1" ht="15.75" hidden="1" customHeight="1">
      <c r="A345" s="608"/>
      <c r="B345" s="615"/>
      <c r="C345" s="615"/>
      <c r="D345" s="615"/>
      <c r="E345" s="615"/>
      <c r="F345" s="615"/>
      <c r="G345" s="615"/>
      <c r="H345" s="615"/>
      <c r="I345" s="615"/>
      <c r="J345" s="615"/>
    </row>
    <row r="346" spans="1:25" s="614" customFormat="1" ht="15.75" hidden="1" customHeight="1">
      <c r="A346" s="608"/>
      <c r="B346" s="615"/>
      <c r="C346" s="615"/>
      <c r="D346" s="615"/>
      <c r="E346" s="615"/>
      <c r="F346" s="615"/>
      <c r="G346" s="615"/>
      <c r="H346" s="615"/>
      <c r="I346" s="615"/>
      <c r="J346" s="615"/>
    </row>
    <row r="347" spans="1:25" s="614" customFormat="1" ht="18" hidden="1" customHeight="1">
      <c r="A347" s="608"/>
      <c r="B347" s="609" t="s">
        <v>940</v>
      </c>
      <c r="C347" s="610"/>
      <c r="D347" s="610"/>
      <c r="E347" s="610"/>
      <c r="F347" s="611"/>
      <c r="G347" s="612"/>
      <c r="H347" s="612"/>
      <c r="I347" s="612"/>
      <c r="J347" s="613"/>
      <c r="K347" s="613"/>
      <c r="L347" s="613"/>
      <c r="M347" s="613"/>
      <c r="N347" s="613"/>
      <c r="O347" s="613"/>
      <c r="P347" s="613"/>
      <c r="Q347" s="613"/>
      <c r="R347" s="613"/>
      <c r="S347" s="613"/>
      <c r="T347" s="613"/>
      <c r="U347" s="613"/>
      <c r="V347" s="613"/>
      <c r="W347" s="613"/>
      <c r="X347" s="613"/>
      <c r="Y347" s="613"/>
    </row>
    <row r="348" spans="1:25" s="614" customFormat="1" ht="32.25" hidden="1" customHeight="1">
      <c r="A348" s="608"/>
      <c r="B348" s="926" t="s">
        <v>759</v>
      </c>
      <c r="C348" s="926"/>
      <c r="D348" s="926"/>
      <c r="E348" s="926"/>
      <c r="F348" s="926"/>
      <c r="G348" s="926"/>
      <c r="H348" s="926"/>
      <c r="I348" s="926"/>
      <c r="J348" s="613"/>
      <c r="K348" s="613"/>
      <c r="L348" s="613"/>
      <c r="M348" s="613"/>
      <c r="N348" s="613"/>
      <c r="O348" s="613"/>
      <c r="P348" s="613"/>
      <c r="Q348" s="613"/>
      <c r="R348" s="613"/>
      <c r="S348" s="613"/>
      <c r="T348" s="613"/>
      <c r="U348" s="613"/>
      <c r="V348" s="613"/>
      <c r="W348" s="613"/>
      <c r="X348" s="613"/>
      <c r="Y348" s="613"/>
    </row>
    <row r="349" spans="1:25" s="614" customFormat="1" ht="9.75" hidden="1" customHeight="1">
      <c r="A349" s="615"/>
      <c r="B349" s="616"/>
      <c r="C349" s="617"/>
      <c r="D349" s="617"/>
      <c r="E349" s="617"/>
      <c r="F349" s="617"/>
      <c r="G349" s="617"/>
      <c r="H349" s="617"/>
      <c r="I349" s="617"/>
      <c r="J349" s="615"/>
    </row>
    <row r="350" spans="1:25" s="614" customFormat="1" ht="60" hidden="1" customHeight="1">
      <c r="A350" s="618">
        <v>1</v>
      </c>
      <c r="B350" s="946" t="s">
        <v>957</v>
      </c>
      <c r="C350" s="872"/>
      <c r="D350" s="872"/>
      <c r="E350" s="947"/>
      <c r="F350" s="943"/>
      <c r="G350" s="944"/>
      <c r="H350" s="944"/>
      <c r="I350" s="945"/>
      <c r="J350" s="619"/>
      <c r="K350" s="619"/>
      <c r="L350" s="619"/>
      <c r="M350" s="619"/>
      <c r="N350" s="620"/>
      <c r="O350" s="619"/>
      <c r="P350" s="619"/>
      <c r="Q350" s="619"/>
      <c r="R350" s="619"/>
      <c r="S350" s="619"/>
      <c r="T350" s="619"/>
      <c r="U350" s="619"/>
      <c r="V350" s="619"/>
      <c r="W350" s="619"/>
      <c r="X350" s="619"/>
      <c r="Y350" s="619"/>
    </row>
    <row r="351" spans="1:25" s="614" customFormat="1" ht="60" hidden="1" customHeight="1">
      <c r="A351" s="618">
        <v>2</v>
      </c>
      <c r="B351" s="946" t="s">
        <v>958</v>
      </c>
      <c r="C351" s="872"/>
      <c r="D351" s="872"/>
      <c r="E351" s="947"/>
      <c r="F351" s="943"/>
      <c r="G351" s="944"/>
      <c r="H351" s="944"/>
      <c r="I351" s="945"/>
      <c r="J351" s="619"/>
      <c r="K351" s="619"/>
      <c r="L351" s="619"/>
      <c r="M351" s="619"/>
      <c r="N351" s="620"/>
      <c r="O351" s="619"/>
      <c r="P351" s="619"/>
      <c r="Q351" s="619"/>
      <c r="R351" s="619"/>
      <c r="S351" s="619"/>
      <c r="T351" s="619"/>
      <c r="U351" s="619"/>
      <c r="V351" s="619"/>
      <c r="W351" s="619"/>
      <c r="X351" s="619"/>
      <c r="Y351" s="619"/>
    </row>
    <row r="352" spans="1:25" s="614" customFormat="1" ht="59.25" hidden="1" customHeight="1">
      <c r="A352" s="656">
        <v>3</v>
      </c>
      <c r="B352" s="923" t="s">
        <v>992</v>
      </c>
      <c r="C352" s="916"/>
      <c r="D352" s="916"/>
      <c r="E352" s="917"/>
      <c r="F352" s="948"/>
      <c r="G352" s="949"/>
      <c r="H352" s="949"/>
      <c r="I352" s="950"/>
      <c r="J352" s="619"/>
      <c r="K352" s="619"/>
      <c r="L352" s="619"/>
      <c r="M352" s="619"/>
      <c r="N352" s="620"/>
      <c r="O352" s="619"/>
      <c r="P352" s="619"/>
      <c r="Q352" s="619"/>
      <c r="R352" s="619"/>
      <c r="S352" s="619"/>
      <c r="T352" s="619"/>
      <c r="U352" s="619"/>
      <c r="V352" s="619"/>
      <c r="W352" s="619"/>
      <c r="X352" s="619"/>
      <c r="Y352" s="619"/>
    </row>
    <row r="353" spans="1:25" s="614" customFormat="1" ht="72.599999999999994" hidden="1" customHeight="1">
      <c r="A353" s="624">
        <v>4</v>
      </c>
      <c r="B353" s="946" t="s">
        <v>997</v>
      </c>
      <c r="C353" s="872"/>
      <c r="D353" s="872"/>
      <c r="E353" s="947"/>
      <c r="F353" s="936"/>
      <c r="G353" s="928"/>
      <c r="H353" s="928"/>
      <c r="I353" s="929"/>
      <c r="J353" s="613"/>
      <c r="K353" s="613"/>
      <c r="L353" s="613"/>
      <c r="M353" s="613"/>
      <c r="N353" s="625"/>
      <c r="O353" s="613"/>
      <c r="P353" s="613"/>
      <c r="Q353" s="613"/>
      <c r="R353" s="613"/>
      <c r="S353" s="613"/>
      <c r="T353" s="613"/>
      <c r="U353" s="613"/>
      <c r="V353" s="613"/>
      <c r="W353" s="613"/>
      <c r="X353" s="613"/>
      <c r="Y353" s="613"/>
    </row>
    <row r="354" spans="1:25" s="614" customFormat="1" ht="28.5" hidden="1" customHeight="1">
      <c r="A354" s="624" t="s">
        <v>275</v>
      </c>
      <c r="B354" s="916" t="s">
        <v>715</v>
      </c>
      <c r="C354" s="916"/>
      <c r="D354" s="916"/>
      <c r="E354" s="917"/>
      <c r="F354" s="936"/>
      <c r="G354" s="928"/>
      <c r="H354" s="928"/>
      <c r="I354" s="929"/>
      <c r="J354" s="613"/>
      <c r="K354" s="613"/>
      <c r="L354" s="613"/>
      <c r="M354" s="613"/>
      <c r="N354" s="625"/>
      <c r="O354" s="613"/>
      <c r="P354" s="613"/>
      <c r="Q354" s="613"/>
      <c r="R354" s="613"/>
      <c r="S354" s="613"/>
      <c r="T354" s="613"/>
      <c r="U354" s="613"/>
      <c r="V354" s="613"/>
      <c r="W354" s="613"/>
      <c r="X354" s="613"/>
      <c r="Y354" s="613"/>
    </row>
    <row r="355" spans="1:25" s="614" customFormat="1" ht="41.25" hidden="1" customHeight="1">
      <c r="A355" s="624" t="s">
        <v>279</v>
      </c>
      <c r="B355" s="916" t="s">
        <v>959</v>
      </c>
      <c r="C355" s="916"/>
      <c r="D355" s="916"/>
      <c r="E355" s="917"/>
      <c r="F355" s="916"/>
      <c r="G355" s="916"/>
      <c r="H355" s="916"/>
      <c r="I355" s="917"/>
      <c r="J355" s="613"/>
      <c r="K355" s="613"/>
      <c r="L355" s="613"/>
      <c r="M355" s="613"/>
      <c r="N355" s="625"/>
      <c r="O355" s="613"/>
      <c r="P355" s="613"/>
      <c r="Q355" s="613"/>
      <c r="R355" s="613"/>
      <c r="S355" s="613"/>
      <c r="T355" s="613"/>
      <c r="U355" s="613"/>
      <c r="V355" s="613"/>
      <c r="W355" s="613"/>
      <c r="X355" s="613"/>
      <c r="Y355" s="613"/>
    </row>
    <row r="356" spans="1:25" s="614" customFormat="1" ht="73.5" hidden="1" customHeight="1">
      <c r="A356" s="624" t="s">
        <v>716</v>
      </c>
      <c r="B356" s="916" t="s">
        <v>1005</v>
      </c>
      <c r="C356" s="916"/>
      <c r="D356" s="916"/>
      <c r="E356" s="917"/>
      <c r="F356" s="936"/>
      <c r="G356" s="928"/>
      <c r="H356" s="928"/>
      <c r="I356" s="929"/>
      <c r="J356" s="613"/>
      <c r="K356" s="613"/>
      <c r="L356" s="613"/>
      <c r="M356" s="613"/>
      <c r="N356" s="625"/>
      <c r="O356" s="613"/>
      <c r="P356" s="613"/>
      <c r="Q356" s="613"/>
      <c r="R356" s="613"/>
      <c r="S356" s="613"/>
      <c r="T356" s="613"/>
      <c r="U356" s="613"/>
      <c r="V356" s="613"/>
      <c r="W356" s="613"/>
      <c r="X356" s="613"/>
      <c r="Y356" s="613"/>
    </row>
    <row r="357" spans="1:25" s="614" customFormat="1" ht="14.25" hidden="1" customHeight="1">
      <c r="A357" s="626"/>
      <c r="B357" s="620"/>
      <c r="C357" s="620"/>
      <c r="D357" s="620"/>
      <c r="E357" s="620"/>
      <c r="F357" s="627"/>
      <c r="G357" s="627"/>
      <c r="H357" s="627"/>
      <c r="I357" s="627"/>
      <c r="J357" s="613"/>
      <c r="K357" s="613"/>
      <c r="L357" s="613"/>
      <c r="M357" s="613"/>
      <c r="N357" s="613"/>
      <c r="O357" s="613"/>
      <c r="P357" s="613"/>
      <c r="Q357" s="613"/>
      <c r="R357" s="613"/>
      <c r="S357" s="613"/>
      <c r="T357" s="613"/>
      <c r="U357" s="613"/>
      <c r="V357" s="613"/>
      <c r="W357" s="613"/>
      <c r="X357" s="613"/>
      <c r="Y357" s="613"/>
    </row>
    <row r="358" spans="1:25" s="614" customFormat="1" ht="33" hidden="1" customHeight="1">
      <c r="A358" s="624" t="s">
        <v>717</v>
      </c>
      <c r="B358" s="916" t="s">
        <v>298</v>
      </c>
      <c r="C358" s="916"/>
      <c r="D358" s="916"/>
      <c r="E358" s="916"/>
      <c r="F358" s="936"/>
      <c r="G358" s="928"/>
      <c r="H358" s="928"/>
      <c r="I358" s="929"/>
      <c r="J358" s="613"/>
      <c r="K358" s="613"/>
      <c r="L358" s="613"/>
      <c r="M358" s="613"/>
      <c r="N358" s="613"/>
      <c r="O358" s="613"/>
      <c r="P358" s="613"/>
      <c r="Q358" s="613"/>
      <c r="R358" s="613"/>
      <c r="S358" s="613"/>
      <c r="T358" s="613"/>
      <c r="U358" s="613"/>
      <c r="V358" s="613"/>
      <c r="W358" s="613"/>
      <c r="X358" s="613"/>
      <c r="Y358" s="613"/>
    </row>
    <row r="359" spans="1:25" s="614" customFormat="1" ht="14.25" hidden="1" customHeight="1">
      <c r="A359" s="626"/>
      <c r="B359" s="627"/>
      <c r="C359" s="627"/>
      <c r="D359" s="627"/>
      <c r="E359" s="627"/>
      <c r="F359" s="627"/>
      <c r="G359" s="627"/>
      <c r="H359" s="627"/>
      <c r="I359" s="627"/>
      <c r="J359" s="613"/>
      <c r="K359" s="613"/>
      <c r="L359" s="613"/>
      <c r="M359" s="613"/>
      <c r="N359" s="613"/>
      <c r="O359" s="613"/>
      <c r="P359" s="613"/>
      <c r="Q359" s="613"/>
      <c r="R359" s="613"/>
      <c r="S359" s="613"/>
      <c r="T359" s="613"/>
      <c r="U359" s="613"/>
      <c r="V359" s="613"/>
      <c r="W359" s="613"/>
      <c r="X359" s="613"/>
      <c r="Y359" s="613"/>
    </row>
    <row r="360" spans="1:25" s="614" customFormat="1" ht="20.25" hidden="1" customHeight="1">
      <c r="A360" s="899" t="s">
        <v>718</v>
      </c>
      <c r="B360" s="937" t="s">
        <v>953</v>
      </c>
      <c r="C360" s="937"/>
      <c r="D360" s="937"/>
      <c r="E360" s="937"/>
      <c r="F360" s="905"/>
      <c r="G360" s="938"/>
      <c r="H360" s="938"/>
      <c r="I360" s="906"/>
      <c r="J360" s="613"/>
      <c r="K360" s="613"/>
      <c r="L360" s="613"/>
      <c r="M360" s="613"/>
      <c r="N360" s="613"/>
      <c r="O360" s="613"/>
      <c r="P360" s="613"/>
      <c r="Q360" s="613"/>
      <c r="R360" s="613"/>
      <c r="S360" s="613"/>
      <c r="T360" s="613"/>
      <c r="U360" s="613"/>
      <c r="V360" s="613"/>
      <c r="W360" s="613"/>
      <c r="X360" s="613"/>
      <c r="Y360" s="613"/>
    </row>
    <row r="361" spans="1:25" s="614" customFormat="1" ht="61.5" hidden="1" customHeight="1">
      <c r="A361" s="900"/>
      <c r="B361" s="874"/>
      <c r="C361" s="874"/>
      <c r="D361" s="874"/>
      <c r="E361" s="874"/>
      <c r="F361" s="908"/>
      <c r="G361" s="939"/>
      <c r="H361" s="939"/>
      <c r="I361" s="909"/>
      <c r="J361" s="613"/>
      <c r="K361" s="613"/>
      <c r="L361" s="613"/>
      <c r="M361" s="613"/>
      <c r="N361" s="613"/>
      <c r="O361" s="613"/>
      <c r="P361" s="613"/>
      <c r="Q361" s="613"/>
      <c r="R361" s="613"/>
      <c r="S361" s="613"/>
      <c r="T361" s="613"/>
      <c r="U361" s="613"/>
      <c r="V361" s="613"/>
      <c r="W361" s="613"/>
      <c r="X361" s="613"/>
      <c r="Y361" s="613"/>
    </row>
    <row r="362" spans="1:25" s="614" customFormat="1" ht="21" hidden="1" customHeight="1">
      <c r="A362" s="628"/>
      <c r="E362" s="629" t="s">
        <v>299</v>
      </c>
      <c r="F362" s="908"/>
      <c r="G362" s="939"/>
      <c r="H362" s="939"/>
      <c r="I362" s="909"/>
      <c r="J362" s="613"/>
      <c r="K362" s="613"/>
      <c r="L362" s="613"/>
      <c r="M362" s="613"/>
      <c r="N362" s="613"/>
      <c r="O362" s="613"/>
      <c r="P362" s="613"/>
      <c r="Q362" s="613"/>
      <c r="R362" s="613"/>
      <c r="S362" s="613"/>
      <c r="T362" s="613"/>
      <c r="U362" s="613"/>
      <c r="V362" s="613"/>
      <c r="W362" s="613"/>
      <c r="X362" s="613"/>
      <c r="Y362" s="613"/>
    </row>
    <row r="363" spans="1:25" s="614" customFormat="1" ht="21" hidden="1" customHeight="1">
      <c r="A363" s="628"/>
      <c r="E363" s="629" t="s">
        <v>99</v>
      </c>
      <c r="F363" s="908"/>
      <c r="G363" s="939"/>
      <c r="H363" s="939"/>
      <c r="I363" s="909"/>
      <c r="J363" s="613"/>
      <c r="K363" s="613"/>
      <c r="L363" s="613"/>
      <c r="M363" s="613"/>
      <c r="N363" s="613"/>
      <c r="O363" s="613"/>
      <c r="P363" s="613"/>
      <c r="Q363" s="613"/>
      <c r="R363" s="613"/>
      <c r="S363" s="613"/>
      <c r="T363" s="613"/>
      <c r="U363" s="613"/>
      <c r="V363" s="613"/>
      <c r="W363" s="613"/>
      <c r="X363" s="613"/>
      <c r="Y363" s="613"/>
    </row>
    <row r="364" spans="1:25" s="614" customFormat="1" ht="18.75" hidden="1" customHeight="1">
      <c r="A364" s="628"/>
      <c r="B364" s="630"/>
      <c r="C364" s="630"/>
      <c r="D364" s="630"/>
      <c r="E364" s="631" t="s">
        <v>300</v>
      </c>
      <c r="F364" s="940"/>
      <c r="G364" s="941"/>
      <c r="H364" s="941"/>
      <c r="I364" s="942"/>
      <c r="J364" s="613"/>
      <c r="K364" s="613"/>
      <c r="L364" s="613"/>
      <c r="M364" s="613"/>
      <c r="N364" s="613"/>
      <c r="O364" s="613"/>
      <c r="P364" s="613"/>
      <c r="Q364" s="613"/>
      <c r="R364" s="613"/>
      <c r="S364" s="613"/>
      <c r="T364" s="613"/>
      <c r="U364" s="613"/>
      <c r="V364" s="613"/>
      <c r="W364" s="613"/>
      <c r="X364" s="613"/>
      <c r="Y364" s="613"/>
    </row>
    <row r="365" spans="1:25" s="614" customFormat="1" ht="16.5" hidden="1" customHeight="1">
      <c r="A365" s="632"/>
      <c r="B365" s="615"/>
      <c r="C365" s="615"/>
      <c r="D365" s="615"/>
      <c r="E365" s="629"/>
      <c r="F365" s="940"/>
      <c r="G365" s="941"/>
      <c r="H365" s="941"/>
      <c r="I365" s="942"/>
      <c r="J365" s="613"/>
      <c r="K365" s="613"/>
      <c r="L365" s="613"/>
      <c r="M365" s="613"/>
      <c r="N365" s="613"/>
      <c r="O365" s="613"/>
      <c r="P365" s="613"/>
      <c r="Q365" s="613"/>
      <c r="R365" s="613"/>
      <c r="S365" s="613"/>
      <c r="T365" s="613"/>
      <c r="U365" s="613"/>
      <c r="V365" s="613"/>
      <c r="W365" s="613"/>
      <c r="X365" s="613"/>
      <c r="Y365" s="613"/>
    </row>
    <row r="366" spans="1:25" s="614" customFormat="1" ht="9" hidden="1" customHeight="1">
      <c r="A366" s="633"/>
      <c r="B366" s="952"/>
      <c r="C366" s="937"/>
      <c r="D366" s="937"/>
      <c r="E366" s="937"/>
      <c r="I366" s="634"/>
      <c r="J366" s="613"/>
      <c r="K366" s="613"/>
      <c r="L366" s="613"/>
      <c r="M366" s="613"/>
      <c r="N366" s="613"/>
      <c r="O366" s="613"/>
      <c r="P366" s="613"/>
      <c r="Q366" s="613"/>
      <c r="R366" s="613"/>
      <c r="S366" s="613"/>
      <c r="T366" s="613"/>
      <c r="U366" s="613"/>
      <c r="V366" s="613"/>
      <c r="W366" s="613"/>
      <c r="X366" s="613"/>
      <c r="Y366" s="613"/>
    </row>
    <row r="367" spans="1:25" s="614" customFormat="1" ht="159.6" hidden="1" customHeight="1">
      <c r="A367" s="633" t="s">
        <v>719</v>
      </c>
      <c r="B367" s="895" t="s">
        <v>994</v>
      </c>
      <c r="C367" s="874"/>
      <c r="D367" s="874"/>
      <c r="E367" s="874"/>
      <c r="F367" s="927"/>
      <c r="G367" s="928"/>
      <c r="H367" s="928"/>
      <c r="I367" s="929"/>
      <c r="J367" s="613"/>
      <c r="K367" s="613"/>
      <c r="L367" s="613"/>
      <c r="M367" s="613"/>
      <c r="N367" s="613"/>
      <c r="O367" s="613"/>
      <c r="P367" s="613"/>
      <c r="Q367" s="613"/>
      <c r="R367" s="613"/>
      <c r="S367" s="613"/>
      <c r="T367" s="613"/>
      <c r="U367" s="613"/>
      <c r="V367" s="613"/>
      <c r="W367" s="613"/>
      <c r="X367" s="613"/>
      <c r="Y367" s="613"/>
    </row>
    <row r="368" spans="1:25" s="614" customFormat="1" ht="10.5" hidden="1" customHeight="1">
      <c r="A368" s="628"/>
      <c r="B368" s="635"/>
      <c r="C368" s="615"/>
      <c r="D368" s="615"/>
      <c r="E368" s="629"/>
      <c r="F368" s="617"/>
      <c r="G368" s="617"/>
      <c r="H368" s="617"/>
      <c r="I368" s="636"/>
      <c r="J368" s="613"/>
      <c r="K368" s="613"/>
      <c r="L368" s="613"/>
      <c r="M368" s="613"/>
      <c r="N368" s="613"/>
      <c r="O368" s="613"/>
      <c r="P368" s="613"/>
      <c r="Q368" s="613"/>
      <c r="R368" s="613"/>
      <c r="S368" s="613"/>
      <c r="T368" s="613"/>
      <c r="U368" s="613"/>
      <c r="V368" s="613"/>
      <c r="W368" s="613"/>
      <c r="X368" s="613"/>
      <c r="Y368" s="613"/>
    </row>
    <row r="369" spans="1:25" s="614" customFormat="1" ht="18.75" hidden="1" customHeight="1">
      <c r="A369" s="628"/>
      <c r="B369" s="895" t="s">
        <v>128</v>
      </c>
      <c r="C369" s="874"/>
      <c r="D369" s="874"/>
      <c r="E369" s="874"/>
      <c r="F369" s="927"/>
      <c r="G369" s="928"/>
      <c r="H369" s="928"/>
      <c r="I369" s="929"/>
      <c r="J369" s="613"/>
      <c r="K369" s="613"/>
      <c r="L369" s="613"/>
      <c r="M369" s="613"/>
      <c r="N369" s="613"/>
      <c r="O369" s="613"/>
      <c r="P369" s="613"/>
      <c r="Q369" s="613"/>
      <c r="R369" s="613"/>
      <c r="S369" s="613"/>
      <c r="T369" s="613"/>
      <c r="U369" s="613"/>
      <c r="V369" s="613"/>
      <c r="W369" s="613"/>
      <c r="X369" s="613"/>
      <c r="Y369" s="613"/>
    </row>
    <row r="370" spans="1:25" s="614" customFormat="1" ht="10.5" hidden="1" customHeight="1">
      <c r="A370" s="628"/>
      <c r="B370" s="635"/>
      <c r="C370" s="615"/>
      <c r="D370" s="615"/>
      <c r="E370" s="629"/>
      <c r="F370" s="617"/>
      <c r="G370" s="617"/>
      <c r="H370" s="617"/>
      <c r="I370" s="636"/>
      <c r="J370" s="613"/>
      <c r="K370" s="613"/>
      <c r="L370" s="613"/>
      <c r="M370" s="613"/>
      <c r="N370" s="613"/>
      <c r="O370" s="613"/>
      <c r="P370" s="613"/>
      <c r="Q370" s="613"/>
      <c r="R370" s="613"/>
      <c r="S370" s="613"/>
      <c r="T370" s="613"/>
      <c r="U370" s="613"/>
      <c r="V370" s="613"/>
      <c r="W370" s="613"/>
      <c r="X370" s="613"/>
      <c r="Y370" s="613"/>
    </row>
    <row r="371" spans="1:25" s="614" customFormat="1" ht="71.25" hidden="1" customHeight="1">
      <c r="A371" s="628"/>
      <c r="B371" s="878" t="s">
        <v>998</v>
      </c>
      <c r="C371" s="879"/>
      <c r="D371" s="879"/>
      <c r="E371" s="880"/>
      <c r="F371" s="927"/>
      <c r="G371" s="928"/>
      <c r="H371" s="928"/>
      <c r="I371" s="929"/>
      <c r="J371" s="613"/>
      <c r="K371" s="613"/>
      <c r="L371" s="613"/>
      <c r="M371" s="613"/>
      <c r="N371" s="613"/>
      <c r="O371" s="613"/>
      <c r="P371" s="613"/>
      <c r="Q371" s="613"/>
      <c r="R371" s="613"/>
      <c r="S371" s="613"/>
      <c r="T371" s="613"/>
      <c r="U371" s="613"/>
      <c r="V371" s="613"/>
      <c r="W371" s="613"/>
      <c r="X371" s="613"/>
      <c r="Y371" s="613"/>
    </row>
    <row r="372" spans="1:25" s="614" customFormat="1" ht="25.5" hidden="1" customHeight="1">
      <c r="A372" s="628"/>
      <c r="B372" s="895" t="s">
        <v>986</v>
      </c>
      <c r="C372" s="874"/>
      <c r="D372" s="874"/>
      <c r="E372" s="874"/>
      <c r="F372" s="927"/>
      <c r="G372" s="928"/>
      <c r="H372" s="928"/>
      <c r="I372" s="929"/>
      <c r="J372" s="613"/>
      <c r="K372" s="613"/>
      <c r="L372" s="613"/>
      <c r="M372" s="613"/>
      <c r="N372" s="613"/>
      <c r="O372" s="613"/>
      <c r="P372" s="613"/>
      <c r="Q372" s="613"/>
      <c r="R372" s="613"/>
      <c r="S372" s="613"/>
      <c r="T372" s="613"/>
      <c r="U372" s="613"/>
      <c r="V372" s="613"/>
      <c r="W372" s="613"/>
      <c r="X372" s="613"/>
      <c r="Y372" s="613"/>
    </row>
    <row r="373" spans="1:25" s="614" customFormat="1" ht="25.5" hidden="1" customHeight="1">
      <c r="A373" s="628"/>
      <c r="B373" s="895" t="s">
        <v>987</v>
      </c>
      <c r="C373" s="874"/>
      <c r="D373" s="874"/>
      <c r="E373" s="874"/>
      <c r="F373" s="927"/>
      <c r="G373" s="928"/>
      <c r="H373" s="928"/>
      <c r="I373" s="929"/>
      <c r="J373" s="613"/>
      <c r="K373" s="613"/>
      <c r="L373" s="613"/>
      <c r="M373" s="613"/>
      <c r="N373" s="613"/>
      <c r="O373" s="613"/>
      <c r="P373" s="613"/>
      <c r="Q373" s="613"/>
      <c r="R373" s="613"/>
      <c r="S373" s="613"/>
      <c r="T373" s="613"/>
      <c r="U373" s="613"/>
      <c r="V373" s="613"/>
      <c r="W373" s="613"/>
      <c r="X373" s="613"/>
      <c r="Y373" s="613"/>
    </row>
    <row r="374" spans="1:25" s="614" customFormat="1" ht="11.25" hidden="1" customHeight="1">
      <c r="A374" s="628"/>
      <c r="B374" s="635"/>
      <c r="C374" s="615"/>
      <c r="D374" s="615"/>
      <c r="E374" s="629"/>
      <c r="F374" s="617"/>
      <c r="G374" s="617"/>
      <c r="H374" s="617"/>
      <c r="I374" s="636"/>
      <c r="J374" s="613"/>
      <c r="K374" s="613"/>
      <c r="L374" s="613"/>
      <c r="M374" s="613"/>
      <c r="N374" s="613"/>
      <c r="O374" s="613"/>
      <c r="P374" s="613"/>
      <c r="Q374" s="613"/>
      <c r="R374" s="613"/>
      <c r="S374" s="613"/>
      <c r="T374" s="613"/>
      <c r="U374" s="613"/>
      <c r="V374" s="613"/>
      <c r="W374" s="613"/>
      <c r="X374" s="613"/>
      <c r="Y374" s="613"/>
    </row>
    <row r="375" spans="1:25" s="614" customFormat="1" ht="63.75" hidden="1" customHeight="1">
      <c r="A375" s="628"/>
      <c r="B375" s="878" t="s">
        <v>954</v>
      </c>
      <c r="C375" s="879"/>
      <c r="D375" s="879"/>
      <c r="E375" s="880"/>
      <c r="F375" s="637"/>
      <c r="G375" s="638"/>
      <c r="H375" s="638"/>
      <c r="I375" s="639"/>
      <c r="J375" s="613"/>
      <c r="K375" s="613"/>
      <c r="L375" s="613"/>
      <c r="M375" s="613"/>
      <c r="N375" s="613"/>
      <c r="O375" s="613"/>
      <c r="P375" s="613"/>
      <c r="Q375" s="613"/>
      <c r="R375" s="613"/>
      <c r="S375" s="613"/>
      <c r="T375" s="613"/>
      <c r="U375" s="613"/>
      <c r="V375" s="613"/>
      <c r="W375" s="613"/>
      <c r="X375" s="613"/>
      <c r="Y375" s="613"/>
    </row>
    <row r="376" spans="1:25" s="614" customFormat="1" hidden="1">
      <c r="A376" s="628"/>
      <c r="B376" s="921"/>
      <c r="C376" s="922"/>
      <c r="D376" s="922"/>
      <c r="E376" s="922"/>
      <c r="F376" s="612"/>
      <c r="G376" s="612"/>
      <c r="H376" s="612"/>
      <c r="I376" s="612"/>
      <c r="J376" s="613"/>
      <c r="K376" s="613"/>
      <c r="L376" s="613"/>
      <c r="M376" s="613"/>
      <c r="N376" s="613"/>
      <c r="O376" s="613"/>
      <c r="P376" s="613"/>
      <c r="Q376" s="613"/>
      <c r="R376" s="613"/>
      <c r="S376" s="613"/>
      <c r="T376" s="613"/>
      <c r="U376" s="613"/>
      <c r="V376" s="613"/>
      <c r="W376" s="613"/>
      <c r="X376" s="613"/>
      <c r="Y376" s="613"/>
    </row>
    <row r="377" spans="1:25" s="614" customFormat="1" ht="50.25" hidden="1" customHeight="1">
      <c r="A377" s="632"/>
      <c r="B377" s="923" t="s">
        <v>196</v>
      </c>
      <c r="C377" s="916"/>
      <c r="D377" s="916"/>
      <c r="E377" s="916"/>
      <c r="F377" s="876"/>
      <c r="G377" s="877"/>
      <c r="H377" s="876"/>
      <c r="I377" s="877"/>
      <c r="J377" s="613"/>
      <c r="K377" s="613"/>
      <c r="L377" s="613"/>
      <c r="M377" s="613"/>
      <c r="N377" s="613"/>
      <c r="O377" s="613"/>
      <c r="P377" s="613"/>
      <c r="Q377" s="613"/>
      <c r="R377" s="613"/>
      <c r="S377" s="613"/>
      <c r="T377" s="613"/>
      <c r="U377" s="613"/>
      <c r="V377" s="613"/>
      <c r="W377" s="613"/>
      <c r="X377" s="613"/>
      <c r="Y377" s="613"/>
    </row>
    <row r="378" spans="1:25" s="614" customFormat="1" ht="24" hidden="1" customHeight="1">
      <c r="A378" s="628"/>
      <c r="B378" s="924" t="s">
        <v>615</v>
      </c>
      <c r="C378" s="925"/>
      <c r="D378" s="610"/>
      <c r="E378" s="610"/>
      <c r="F378" s="611"/>
      <c r="G378" s="612"/>
      <c r="H378" s="612"/>
      <c r="I378" s="612"/>
      <c r="J378" s="613"/>
      <c r="K378" s="613"/>
      <c r="L378" s="613"/>
      <c r="M378" s="613"/>
      <c r="N378" s="613"/>
      <c r="O378" s="613"/>
      <c r="P378" s="613"/>
      <c r="Q378" s="613"/>
      <c r="R378" s="613"/>
      <c r="S378" s="613"/>
      <c r="T378" s="613"/>
      <c r="U378" s="613"/>
      <c r="V378" s="613"/>
      <c r="W378" s="613"/>
      <c r="X378" s="613"/>
      <c r="Y378" s="613"/>
    </row>
    <row r="379" spans="1:25" s="614" customFormat="1" ht="33.75" hidden="1" customHeight="1">
      <c r="A379" s="628"/>
      <c r="B379" s="926" t="s">
        <v>708</v>
      </c>
      <c r="C379" s="926"/>
      <c r="D379" s="926"/>
      <c r="E379" s="926"/>
      <c r="F379" s="926"/>
      <c r="G379" s="926"/>
      <c r="H379" s="926"/>
      <c r="I379" s="926"/>
      <c r="J379" s="613"/>
      <c r="K379" s="613"/>
      <c r="L379" s="613"/>
      <c r="M379" s="613"/>
      <c r="N379" s="613"/>
      <c r="O379" s="613"/>
      <c r="P379" s="613"/>
      <c r="Q379" s="613"/>
      <c r="R379" s="613"/>
      <c r="S379" s="613"/>
      <c r="T379" s="613"/>
      <c r="U379" s="613"/>
      <c r="V379" s="613"/>
      <c r="W379" s="613"/>
      <c r="X379" s="613"/>
      <c r="Y379" s="613"/>
    </row>
    <row r="380" spans="1:25" s="614" customFormat="1" ht="15.75" hidden="1" customHeight="1">
      <c r="A380" s="628"/>
      <c r="B380" s="640"/>
      <c r="C380" s="640"/>
      <c r="D380" s="640"/>
      <c r="E380" s="640"/>
      <c r="F380" s="640"/>
      <c r="G380" s="640"/>
      <c r="H380" s="640"/>
      <c r="I380" s="640"/>
      <c r="J380" s="613"/>
      <c r="K380" s="613"/>
      <c r="L380" s="613"/>
      <c r="M380" s="613"/>
      <c r="N380" s="613"/>
      <c r="O380" s="613"/>
      <c r="P380" s="613"/>
      <c r="Q380" s="613"/>
      <c r="R380" s="613"/>
      <c r="S380" s="613"/>
      <c r="T380" s="613"/>
      <c r="U380" s="613"/>
      <c r="V380" s="613"/>
      <c r="W380" s="613"/>
      <c r="X380" s="613"/>
      <c r="Y380" s="613"/>
    </row>
    <row r="381" spans="1:25" s="614" customFormat="1" ht="38.25" hidden="1" customHeight="1">
      <c r="A381" s="618"/>
      <c r="B381" s="911" t="s">
        <v>757</v>
      </c>
      <c r="C381" s="911"/>
      <c r="D381" s="911"/>
      <c r="E381" s="912"/>
      <c r="F381" s="913"/>
      <c r="G381" s="914"/>
      <c r="H381" s="915"/>
      <c r="I381" s="914"/>
      <c r="J381" s="619"/>
      <c r="K381" s="619"/>
      <c r="L381" s="619"/>
      <c r="M381" s="619"/>
      <c r="N381" s="641" t="e">
        <f>'[8]Name of Bidder'!C337</f>
        <v>#REF!</v>
      </c>
      <c r="O381" s="619"/>
      <c r="P381" s="619"/>
      <c r="Q381" s="619"/>
      <c r="R381" s="619"/>
      <c r="S381" s="619"/>
      <c r="T381" s="619"/>
      <c r="U381" s="619"/>
      <c r="V381" s="619"/>
      <c r="W381" s="619"/>
      <c r="X381" s="619"/>
      <c r="Y381" s="619"/>
    </row>
    <row r="382" spans="1:25" s="614" customFormat="1" ht="56.25" hidden="1" customHeight="1">
      <c r="A382" s="633"/>
      <c r="B382" s="911" t="s">
        <v>1006</v>
      </c>
      <c r="C382" s="911"/>
      <c r="D382" s="911"/>
      <c r="E382" s="912"/>
      <c r="F382" s="913"/>
      <c r="G382" s="914"/>
      <c r="H382" s="915"/>
      <c r="I382" s="914"/>
      <c r="J382" s="619"/>
      <c r="K382" s="619"/>
      <c r="L382" s="619"/>
      <c r="M382" s="619"/>
      <c r="N382" s="642" t="e">
        <f>'[8]Name of Bidder'!C342</f>
        <v>#REF!</v>
      </c>
      <c r="O382" s="619"/>
      <c r="P382" s="619"/>
      <c r="Q382" s="619"/>
      <c r="R382" s="619"/>
      <c r="S382" s="619"/>
      <c r="T382" s="619"/>
      <c r="U382" s="619"/>
      <c r="V382" s="619"/>
      <c r="W382" s="619"/>
      <c r="X382" s="619"/>
      <c r="Y382" s="619"/>
    </row>
    <row r="383" spans="1:25" s="614" customFormat="1" ht="44.25" hidden="1" customHeight="1">
      <c r="A383" s="624">
        <v>1</v>
      </c>
      <c r="B383" s="916" t="s">
        <v>297</v>
      </c>
      <c r="C383" s="916"/>
      <c r="D383" s="916"/>
      <c r="E383" s="917"/>
      <c r="F383" s="918"/>
      <c r="G383" s="919"/>
      <c r="H383" s="920"/>
      <c r="I383" s="919"/>
      <c r="J383" s="613"/>
      <c r="K383" s="613"/>
      <c r="L383" s="613"/>
      <c r="M383" s="613"/>
      <c r="N383" s="642" t="e">
        <f>'[8]Name of Bidder'!C347</f>
        <v>#REF!</v>
      </c>
      <c r="O383" s="613"/>
      <c r="P383" s="613"/>
      <c r="Q383" s="613"/>
      <c r="R383" s="613"/>
      <c r="S383" s="613"/>
      <c r="T383" s="613"/>
      <c r="U383" s="613"/>
      <c r="V383" s="613"/>
      <c r="W383" s="613"/>
      <c r="X383" s="613"/>
      <c r="Y383" s="613"/>
    </row>
    <row r="384" spans="1:25" s="614" customFormat="1" ht="14.25" hidden="1" customHeight="1">
      <c r="A384" s="626"/>
      <c r="B384" s="620"/>
      <c r="C384" s="620"/>
      <c r="D384" s="620"/>
      <c r="E384" s="620"/>
      <c r="F384" s="627"/>
      <c r="G384" s="627"/>
      <c r="H384" s="627"/>
      <c r="I384" s="627"/>
      <c r="J384" s="613"/>
      <c r="K384" s="613"/>
      <c r="L384" s="613"/>
      <c r="M384" s="613"/>
      <c r="N384" s="613"/>
      <c r="O384" s="613"/>
      <c r="P384" s="613"/>
      <c r="Q384" s="613"/>
      <c r="R384" s="613"/>
      <c r="S384" s="613"/>
      <c r="T384" s="613"/>
      <c r="U384" s="613"/>
      <c r="V384" s="613"/>
      <c r="W384" s="613"/>
      <c r="X384" s="613"/>
      <c r="Y384" s="613"/>
    </row>
    <row r="385" spans="1:25" s="614" customFormat="1" ht="36.75" hidden="1" customHeight="1">
      <c r="A385" s="624">
        <v>2</v>
      </c>
      <c r="B385" s="916" t="s">
        <v>298</v>
      </c>
      <c r="C385" s="916"/>
      <c r="D385" s="916"/>
      <c r="E385" s="917"/>
      <c r="F385" s="918"/>
      <c r="G385" s="919"/>
      <c r="H385" s="920"/>
      <c r="I385" s="919"/>
      <c r="J385" s="613"/>
      <c r="K385" s="613"/>
      <c r="L385" s="613"/>
      <c r="M385" s="613"/>
      <c r="N385" s="613"/>
      <c r="O385" s="613"/>
      <c r="P385" s="613"/>
      <c r="Q385" s="613"/>
      <c r="R385" s="613"/>
      <c r="S385" s="613"/>
      <c r="T385" s="613"/>
      <c r="U385" s="613"/>
      <c r="V385" s="613"/>
      <c r="W385" s="613"/>
      <c r="X385" s="613"/>
      <c r="Y385" s="613"/>
    </row>
    <row r="386" spans="1:25" s="614" customFormat="1" ht="14.25" hidden="1" customHeight="1">
      <c r="A386" s="626"/>
      <c r="B386" s="627"/>
      <c r="C386" s="627"/>
      <c r="D386" s="627"/>
      <c r="E386" s="627"/>
      <c r="F386" s="627"/>
      <c r="G386" s="627"/>
      <c r="H386" s="627"/>
      <c r="I386" s="627"/>
      <c r="J386" s="613"/>
      <c r="K386" s="613"/>
      <c r="L386" s="613"/>
      <c r="M386" s="613"/>
      <c r="N386" s="613"/>
      <c r="O386" s="613"/>
      <c r="P386" s="613"/>
      <c r="Q386" s="613"/>
      <c r="R386" s="613"/>
      <c r="S386" s="613"/>
      <c r="T386" s="613"/>
      <c r="U386" s="613"/>
      <c r="V386" s="613"/>
      <c r="W386" s="613"/>
      <c r="X386" s="613"/>
      <c r="Y386" s="613"/>
    </row>
    <row r="387" spans="1:25" s="614" customFormat="1" ht="23.25" hidden="1" customHeight="1">
      <c r="A387" s="899">
        <v>3</v>
      </c>
      <c r="B387" s="901" t="e">
        <f>IF([8]Cover!D331 = "Sole Bidder", "Name and Address of the Employer/Utility for whom the Contract was executed by the firm ", " Name and Address of the Employer/Utility for whom the Contract was executed by the firm/Partner of a JV")</f>
        <v>#REF!</v>
      </c>
      <c r="C387" s="902"/>
      <c r="D387" s="902"/>
      <c r="E387" s="903"/>
      <c r="F387" s="905"/>
      <c r="G387" s="906"/>
      <c r="H387" s="907"/>
      <c r="I387" s="906"/>
      <c r="J387" s="613"/>
      <c r="K387" s="613"/>
      <c r="L387" s="613"/>
      <c r="M387" s="613"/>
      <c r="N387" s="613"/>
      <c r="O387" s="613"/>
      <c r="P387" s="613"/>
      <c r="Q387" s="613"/>
      <c r="R387" s="613"/>
      <c r="S387" s="613"/>
      <c r="T387" s="613"/>
      <c r="U387" s="613"/>
      <c r="V387" s="613"/>
      <c r="W387" s="613"/>
      <c r="X387" s="613"/>
      <c r="Y387" s="613"/>
    </row>
    <row r="388" spans="1:25" s="614" customFormat="1" ht="21" hidden="1" customHeight="1">
      <c r="A388" s="900"/>
      <c r="B388" s="878"/>
      <c r="C388" s="879"/>
      <c r="D388" s="879"/>
      <c r="E388" s="904"/>
      <c r="F388" s="908"/>
      <c r="G388" s="909"/>
      <c r="H388" s="910"/>
      <c r="I388" s="909"/>
      <c r="J388" s="613"/>
      <c r="K388" s="613"/>
      <c r="L388" s="613"/>
      <c r="M388" s="613"/>
      <c r="N388" s="613"/>
      <c r="O388" s="613"/>
      <c r="P388" s="613"/>
      <c r="Q388" s="613"/>
      <c r="R388" s="613"/>
      <c r="S388" s="613"/>
      <c r="T388" s="613"/>
      <c r="U388" s="613"/>
      <c r="V388" s="613"/>
      <c r="W388" s="613"/>
      <c r="X388" s="613"/>
      <c r="Y388" s="613"/>
    </row>
    <row r="389" spans="1:25" s="614" customFormat="1" ht="20.25" hidden="1" customHeight="1">
      <c r="A389" s="900"/>
      <c r="B389" s="878"/>
      <c r="C389" s="879"/>
      <c r="D389" s="879"/>
      <c r="E389" s="904"/>
      <c r="F389" s="908"/>
      <c r="G389" s="909"/>
      <c r="H389" s="910"/>
      <c r="I389" s="909"/>
      <c r="J389" s="613"/>
      <c r="K389" s="613"/>
      <c r="L389" s="613"/>
      <c r="M389" s="613"/>
      <c r="N389" s="613"/>
      <c r="O389" s="613"/>
      <c r="P389" s="613"/>
      <c r="Q389" s="613"/>
      <c r="R389" s="613"/>
      <c r="S389" s="613"/>
      <c r="T389" s="613"/>
      <c r="U389" s="613"/>
      <c r="V389" s="613"/>
      <c r="W389" s="613"/>
      <c r="X389" s="613"/>
      <c r="Y389" s="613"/>
    </row>
    <row r="390" spans="1:25" s="614" customFormat="1" ht="21" hidden="1" customHeight="1">
      <c r="A390" s="900"/>
      <c r="B390" s="878"/>
      <c r="C390" s="879"/>
      <c r="D390" s="879"/>
      <c r="E390" s="904"/>
      <c r="H390" s="910"/>
      <c r="I390" s="909"/>
      <c r="J390" s="613"/>
      <c r="K390" s="613"/>
      <c r="L390" s="613"/>
      <c r="M390" s="613"/>
      <c r="N390" s="613"/>
      <c r="O390" s="613"/>
      <c r="P390" s="613"/>
      <c r="Q390" s="613"/>
      <c r="R390" s="613"/>
      <c r="S390" s="613"/>
      <c r="T390" s="613"/>
      <c r="U390" s="613"/>
      <c r="V390" s="613"/>
      <c r="W390" s="613"/>
      <c r="X390" s="613"/>
      <c r="Y390" s="613"/>
    </row>
    <row r="391" spans="1:25" s="614" customFormat="1" ht="24.9" hidden="1" customHeight="1">
      <c r="A391" s="628"/>
      <c r="E391" s="629" t="s">
        <v>299</v>
      </c>
      <c r="F391" s="889"/>
      <c r="G391" s="890"/>
      <c r="H391" s="891"/>
      <c r="I391" s="890"/>
      <c r="J391" s="613"/>
      <c r="K391" s="613"/>
      <c r="L391" s="613"/>
      <c r="M391" s="613"/>
      <c r="N391" s="613"/>
      <c r="O391" s="613"/>
      <c r="P391" s="613"/>
      <c r="Q391" s="908"/>
      <c r="R391" s="909"/>
      <c r="S391" s="613"/>
      <c r="T391" s="613"/>
      <c r="U391" s="613"/>
      <c r="V391" s="613"/>
      <c r="W391" s="613"/>
      <c r="X391" s="613"/>
      <c r="Y391" s="613"/>
    </row>
    <row r="392" spans="1:25" s="614" customFormat="1" ht="24.9" hidden="1" customHeight="1">
      <c r="A392" s="628"/>
      <c r="E392" s="629" t="s">
        <v>99</v>
      </c>
      <c r="F392" s="889"/>
      <c r="G392" s="890"/>
      <c r="H392" s="891"/>
      <c r="I392" s="890"/>
      <c r="J392" s="613"/>
      <c r="K392" s="613"/>
      <c r="L392" s="613"/>
      <c r="M392" s="613"/>
      <c r="N392" s="613"/>
      <c r="O392" s="613"/>
      <c r="P392" s="613"/>
      <c r="Q392" s="613"/>
      <c r="R392" s="613"/>
      <c r="S392" s="613"/>
      <c r="T392" s="613"/>
      <c r="U392" s="613"/>
      <c r="V392" s="613"/>
      <c r="W392" s="613"/>
      <c r="X392" s="613"/>
      <c r="Y392" s="613"/>
    </row>
    <row r="393" spans="1:25" s="614" customFormat="1" ht="24.9" hidden="1" customHeight="1">
      <c r="A393" s="628"/>
      <c r="B393" s="630"/>
      <c r="C393" s="630"/>
      <c r="D393" s="630"/>
      <c r="E393" s="631" t="s">
        <v>300</v>
      </c>
      <c r="F393" s="892"/>
      <c r="G393" s="893"/>
      <c r="H393" s="894"/>
      <c r="I393" s="893"/>
      <c r="J393" s="613"/>
      <c r="K393" s="613"/>
      <c r="L393" s="613"/>
      <c r="M393" s="613"/>
      <c r="N393" s="613"/>
      <c r="O393" s="613"/>
      <c r="P393" s="613"/>
      <c r="Q393" s="613"/>
      <c r="R393" s="613"/>
      <c r="S393" s="613"/>
      <c r="T393" s="613"/>
      <c r="U393" s="613"/>
      <c r="V393" s="613"/>
      <c r="W393" s="613"/>
      <c r="X393" s="613"/>
      <c r="Y393" s="613"/>
    </row>
    <row r="394" spans="1:25" s="614" customFormat="1" ht="20.25" hidden="1" customHeight="1">
      <c r="A394" s="628"/>
      <c r="B394" s="615"/>
      <c r="C394" s="615"/>
      <c r="D394" s="615"/>
      <c r="E394" s="629"/>
      <c r="F394" s="617"/>
      <c r="G394" s="617"/>
      <c r="H394" s="617"/>
      <c r="I394" s="617"/>
      <c r="J394" s="613"/>
      <c r="K394" s="613"/>
      <c r="L394" s="613"/>
      <c r="M394" s="613"/>
      <c r="N394" s="613"/>
      <c r="O394" s="613"/>
      <c r="P394" s="613"/>
      <c r="Q394" s="613"/>
      <c r="R394" s="613"/>
      <c r="S394" s="613"/>
      <c r="T394" s="613"/>
      <c r="U394" s="613"/>
      <c r="V394" s="613"/>
      <c r="W394" s="613"/>
      <c r="X394" s="613"/>
      <c r="Y394" s="613"/>
    </row>
    <row r="395" spans="1:25" s="614" customFormat="1" ht="45.75" hidden="1" customHeight="1">
      <c r="A395" s="643" t="s">
        <v>421</v>
      </c>
      <c r="B395" s="895" t="s">
        <v>603</v>
      </c>
      <c r="C395" s="874"/>
      <c r="D395" s="874"/>
      <c r="E395" s="874"/>
      <c r="I395" s="634"/>
      <c r="J395" s="613"/>
      <c r="K395" s="613"/>
      <c r="L395" s="613"/>
      <c r="M395" s="613"/>
      <c r="N395" s="613"/>
      <c r="O395" s="613"/>
      <c r="P395" s="613"/>
      <c r="Q395" s="613"/>
      <c r="R395" s="613"/>
      <c r="S395" s="613"/>
      <c r="T395" s="613"/>
      <c r="U395" s="613"/>
      <c r="V395" s="613"/>
      <c r="W395" s="613"/>
      <c r="X395" s="613"/>
      <c r="Y395" s="613"/>
    </row>
    <row r="396" spans="1:25" s="614" customFormat="1" ht="64.5" hidden="1" customHeight="1">
      <c r="A396" s="633"/>
      <c r="B396" s="896" t="s">
        <v>1007</v>
      </c>
      <c r="C396" s="897"/>
      <c r="D396" s="897"/>
      <c r="E396" s="898"/>
      <c r="F396" s="876"/>
      <c r="G396" s="877"/>
      <c r="H396" s="876"/>
      <c r="I396" s="877"/>
      <c r="J396" s="613"/>
      <c r="K396" s="613"/>
      <c r="L396" s="613"/>
      <c r="M396" s="613"/>
      <c r="N396" s="613"/>
      <c r="O396" s="613"/>
      <c r="P396" s="613"/>
      <c r="Q396" s="613"/>
      <c r="S396" s="613"/>
      <c r="T396" s="613"/>
      <c r="U396" s="613"/>
      <c r="V396" s="613"/>
      <c r="W396" s="613"/>
      <c r="X396" s="613"/>
      <c r="Y396" s="613"/>
    </row>
    <row r="397" spans="1:25" s="614" customFormat="1" ht="13.5" hidden="1" customHeight="1">
      <c r="A397" s="633"/>
      <c r="B397" s="615"/>
      <c r="C397" s="615"/>
      <c r="D397" s="615"/>
      <c r="E397" s="629"/>
      <c r="F397" s="617"/>
      <c r="G397" s="617"/>
      <c r="H397" s="617"/>
      <c r="I397" s="636"/>
      <c r="J397" s="613"/>
      <c r="K397" s="613"/>
      <c r="L397" s="613"/>
      <c r="M397" s="613"/>
      <c r="N397" s="613"/>
      <c r="O397" s="613"/>
      <c r="P397" s="613"/>
      <c r="Q397" s="613"/>
      <c r="R397" s="613"/>
      <c r="S397" s="613"/>
      <c r="T397" s="613"/>
      <c r="U397" s="613"/>
      <c r="V397" s="613"/>
      <c r="W397" s="613"/>
      <c r="X397" s="613"/>
      <c r="Y397" s="613"/>
    </row>
    <row r="398" spans="1:25" s="614" customFormat="1" ht="10.5" hidden="1" customHeight="1">
      <c r="A398" s="628"/>
      <c r="B398" s="615"/>
      <c r="C398" s="615"/>
      <c r="D398" s="615"/>
      <c r="E398" s="629"/>
      <c r="F398" s="617"/>
      <c r="G398" s="617"/>
      <c r="H398" s="617"/>
      <c r="I398" s="636"/>
      <c r="J398" s="613"/>
      <c r="K398" s="613"/>
      <c r="L398" s="613"/>
      <c r="M398" s="613"/>
      <c r="N398" s="613"/>
      <c r="O398" s="613"/>
      <c r="P398" s="613"/>
      <c r="Q398" s="613"/>
      <c r="R398" s="613"/>
      <c r="S398" s="613"/>
      <c r="T398" s="613"/>
      <c r="U398" s="613"/>
      <c r="V398" s="613"/>
      <c r="W398" s="613"/>
      <c r="X398" s="613"/>
      <c r="Y398" s="613"/>
    </row>
    <row r="399" spans="1:25" s="614" customFormat="1" ht="24.9" hidden="1" customHeight="1">
      <c r="A399" s="628"/>
      <c r="B399" s="874" t="s">
        <v>128</v>
      </c>
      <c r="C399" s="874"/>
      <c r="D399" s="874"/>
      <c r="E399" s="875"/>
      <c r="F399" s="876"/>
      <c r="G399" s="877"/>
      <c r="H399" s="876"/>
      <c r="I399" s="877"/>
      <c r="J399" s="613"/>
      <c r="K399" s="613"/>
      <c r="L399" s="613"/>
      <c r="M399" s="613"/>
      <c r="N399" s="613"/>
      <c r="O399" s="613"/>
      <c r="P399" s="613"/>
      <c r="Q399" s="613"/>
      <c r="R399" s="613"/>
      <c r="S399" s="613"/>
      <c r="T399" s="613"/>
      <c r="U399" s="613"/>
      <c r="V399" s="613"/>
      <c r="W399" s="613"/>
      <c r="X399" s="613"/>
      <c r="Y399" s="613"/>
    </row>
    <row r="400" spans="1:25" s="614" customFormat="1" ht="11.25" hidden="1" customHeight="1">
      <c r="A400" s="628"/>
      <c r="B400" s="615"/>
      <c r="C400" s="615"/>
      <c r="D400" s="615"/>
      <c r="E400" s="629"/>
      <c r="F400" s="617"/>
      <c r="G400" s="617"/>
      <c r="H400" s="617"/>
      <c r="I400" s="636"/>
      <c r="J400" s="613"/>
      <c r="K400" s="613"/>
      <c r="L400" s="613"/>
      <c r="M400" s="613"/>
      <c r="N400" s="613"/>
      <c r="O400" s="613"/>
      <c r="P400" s="613"/>
      <c r="Q400" s="613"/>
      <c r="R400" s="613"/>
      <c r="S400" s="613"/>
      <c r="T400" s="613"/>
      <c r="U400" s="613"/>
      <c r="V400" s="613"/>
      <c r="W400" s="613"/>
      <c r="X400" s="613"/>
      <c r="Y400" s="613"/>
    </row>
    <row r="401" spans="1:25" s="614" customFormat="1" ht="74.25" hidden="1" customHeight="1">
      <c r="A401" s="643" t="s">
        <v>422</v>
      </c>
      <c r="B401" s="878" t="s">
        <v>896</v>
      </c>
      <c r="C401" s="879"/>
      <c r="D401" s="879"/>
      <c r="E401" s="880"/>
      <c r="F401" s="876"/>
      <c r="G401" s="877"/>
      <c r="H401" s="876"/>
      <c r="I401" s="877"/>
      <c r="J401" s="613"/>
      <c r="K401" s="613"/>
      <c r="L401" s="613"/>
      <c r="M401" s="613"/>
      <c r="N401" s="613"/>
      <c r="O401" s="613"/>
      <c r="P401" s="613"/>
      <c r="Q401" s="613"/>
      <c r="R401" s="613"/>
      <c r="S401" s="613"/>
      <c r="T401" s="613"/>
      <c r="U401" s="613"/>
      <c r="V401" s="613"/>
      <c r="W401" s="613"/>
      <c r="X401" s="613"/>
      <c r="Y401" s="613"/>
    </row>
    <row r="402" spans="1:25" s="614" customFormat="1" ht="11.25" hidden="1" customHeight="1">
      <c r="A402" s="628"/>
      <c r="B402" s="615"/>
      <c r="C402" s="615"/>
      <c r="D402" s="615"/>
      <c r="E402" s="629"/>
      <c r="F402" s="617"/>
      <c r="G402" s="617"/>
      <c r="H402" s="617"/>
      <c r="I402" s="636"/>
      <c r="J402" s="613"/>
      <c r="K402" s="613"/>
      <c r="L402" s="613"/>
      <c r="M402" s="613"/>
      <c r="N402" s="613"/>
      <c r="O402" s="613"/>
      <c r="P402" s="613"/>
      <c r="Q402" s="613"/>
      <c r="R402" s="613"/>
      <c r="T402" s="613"/>
      <c r="U402" s="613"/>
      <c r="V402" s="613"/>
      <c r="W402" s="613"/>
      <c r="X402" s="613"/>
      <c r="Y402" s="613"/>
    </row>
    <row r="403" spans="1:25" s="614" customFormat="1" ht="36" hidden="1" customHeight="1">
      <c r="A403" s="628"/>
      <c r="B403" s="881" t="s">
        <v>704</v>
      </c>
      <c r="C403" s="881"/>
      <c r="D403" s="881"/>
      <c r="E403" s="882"/>
      <c r="F403" s="644"/>
      <c r="G403" s="645"/>
      <c r="H403" s="644"/>
      <c r="I403" s="646"/>
      <c r="J403" s="613"/>
      <c r="K403" s="613"/>
      <c r="L403" s="613"/>
      <c r="M403" s="613"/>
      <c r="N403" s="613"/>
      <c r="O403" s="613"/>
      <c r="P403" s="613"/>
      <c r="Q403" s="613"/>
      <c r="R403" s="613"/>
      <c r="S403" s="613"/>
      <c r="T403" s="613"/>
      <c r="U403" s="613"/>
      <c r="V403" s="613"/>
      <c r="W403" s="613"/>
      <c r="X403" s="613"/>
      <c r="Y403" s="613"/>
    </row>
    <row r="404" spans="1:25" s="614" customFormat="1" ht="36" hidden="1" customHeight="1">
      <c r="A404" s="628"/>
      <c r="B404" s="874" t="s">
        <v>598</v>
      </c>
      <c r="C404" s="874"/>
      <c r="D404" s="874"/>
      <c r="E404" s="875"/>
      <c r="F404" s="647"/>
      <c r="G404" s="648"/>
      <c r="H404" s="647"/>
      <c r="I404" s="649"/>
      <c r="J404" s="613"/>
      <c r="K404" s="613"/>
      <c r="L404" s="613"/>
      <c r="M404" s="613"/>
      <c r="N404" s="613"/>
      <c r="O404" s="613"/>
      <c r="P404" s="613"/>
      <c r="Q404" s="613"/>
      <c r="R404" s="613"/>
      <c r="S404" s="613"/>
      <c r="T404" s="613"/>
      <c r="U404" s="613"/>
      <c r="V404" s="613"/>
      <c r="W404" s="613"/>
      <c r="X404" s="613"/>
      <c r="Y404" s="613"/>
    </row>
    <row r="405" spans="1:25" s="614" customFormat="1" ht="15.75" hidden="1" customHeight="1">
      <c r="A405" s="628"/>
      <c r="B405" s="650"/>
      <c r="C405" s="650"/>
      <c r="D405" s="650"/>
      <c r="E405" s="650"/>
      <c r="F405" s="883"/>
      <c r="G405" s="884"/>
      <c r="H405" s="883"/>
      <c r="I405" s="935"/>
      <c r="J405" s="613"/>
      <c r="K405" s="613"/>
      <c r="L405" s="613"/>
      <c r="M405" s="613"/>
      <c r="N405" s="613"/>
      <c r="O405" s="613"/>
      <c r="P405" s="613"/>
      <c r="Q405" s="613"/>
      <c r="R405" s="613"/>
      <c r="S405" s="613"/>
      <c r="T405" s="613"/>
      <c r="U405" s="613"/>
      <c r="V405" s="613"/>
      <c r="W405" s="613"/>
      <c r="X405" s="613"/>
      <c r="Y405" s="613"/>
    </row>
    <row r="406" spans="1:25" s="614" customFormat="1" ht="13.5" hidden="1" customHeight="1">
      <c r="A406" s="628"/>
      <c r="B406" s="610"/>
      <c r="C406" s="610"/>
      <c r="D406" s="610"/>
      <c r="E406" s="610"/>
      <c r="F406" s="885"/>
      <c r="G406" s="886"/>
      <c r="H406" s="647"/>
      <c r="I406" s="649"/>
      <c r="J406" s="613"/>
      <c r="K406" s="613"/>
      <c r="L406" s="613"/>
      <c r="M406" s="613"/>
      <c r="N406" s="613"/>
      <c r="O406" s="613"/>
      <c r="P406" s="613"/>
      <c r="Q406" s="613"/>
      <c r="R406" s="613"/>
      <c r="S406" s="613"/>
      <c r="T406" s="613"/>
      <c r="U406" s="613"/>
      <c r="V406" s="613"/>
      <c r="W406" s="613"/>
      <c r="X406" s="613"/>
      <c r="Y406" s="613"/>
    </row>
    <row r="407" spans="1:25" s="614" customFormat="1" ht="7.5" hidden="1" customHeight="1">
      <c r="A407" s="628"/>
      <c r="B407" s="651"/>
      <c r="C407" s="651"/>
      <c r="D407" s="651"/>
      <c r="E407" s="651"/>
      <c r="F407" s="887"/>
      <c r="G407" s="888"/>
      <c r="H407" s="887"/>
      <c r="I407" s="934"/>
      <c r="J407" s="613"/>
      <c r="K407" s="613"/>
      <c r="L407" s="613"/>
      <c r="M407" s="613"/>
      <c r="N407" s="613"/>
      <c r="O407" s="613"/>
      <c r="P407" s="613"/>
      <c r="Q407" s="613"/>
      <c r="R407" s="613"/>
      <c r="S407" s="613"/>
      <c r="T407" s="613"/>
      <c r="U407" s="613"/>
      <c r="V407" s="613"/>
      <c r="W407" s="613"/>
      <c r="X407" s="613"/>
      <c r="Y407" s="613"/>
    </row>
    <row r="408" spans="1:25" s="556" customFormat="1" ht="53.25" hidden="1" customHeight="1">
      <c r="A408" s="652"/>
      <c r="B408" s="869" t="s">
        <v>984</v>
      </c>
      <c r="C408" s="788"/>
      <c r="D408" s="788"/>
      <c r="E408" s="788"/>
      <c r="F408" s="788"/>
      <c r="G408" s="788"/>
      <c r="H408" s="870"/>
      <c r="I408" s="653"/>
    </row>
    <row r="409" spans="1:25" s="556" customFormat="1" ht="9" hidden="1" customHeight="1">
      <c r="A409" s="654"/>
      <c r="B409" s="933"/>
      <c r="C409" s="933"/>
      <c r="D409" s="933"/>
      <c r="E409" s="933"/>
      <c r="F409" s="933"/>
      <c r="G409" s="933"/>
      <c r="H409" s="933"/>
      <c r="I409" s="933"/>
    </row>
    <row r="410" spans="1:25" s="556" customFormat="1" ht="74.25" hidden="1" customHeight="1">
      <c r="A410" s="652"/>
      <c r="B410" s="802" t="s">
        <v>960</v>
      </c>
      <c r="C410" s="802"/>
      <c r="D410" s="802"/>
      <c r="E410" s="802"/>
      <c r="F410" s="802"/>
      <c r="G410" s="802"/>
      <c r="H410" s="802"/>
      <c r="I410" s="653"/>
    </row>
    <row r="411" spans="1:25" s="556" customFormat="1" ht="15.75" hidden="1" customHeight="1">
      <c r="A411" s="930"/>
      <c r="B411" s="931"/>
      <c r="C411" s="931"/>
      <c r="D411" s="931"/>
      <c r="E411" s="931"/>
      <c r="F411" s="931"/>
      <c r="G411" s="931"/>
      <c r="H411" s="931"/>
      <c r="I411" s="932"/>
    </row>
    <row r="412" spans="1:25" s="556" customFormat="1" ht="82.5" hidden="1" customHeight="1">
      <c r="A412" s="652"/>
      <c r="B412" s="802" t="s">
        <v>961</v>
      </c>
      <c r="C412" s="802"/>
      <c r="D412" s="802"/>
      <c r="E412" s="802"/>
      <c r="F412" s="802"/>
      <c r="G412" s="802"/>
      <c r="H412" s="802"/>
      <c r="I412" s="653"/>
    </row>
    <row r="413" spans="1:25" s="556" customFormat="1" ht="9" hidden="1" customHeight="1">
      <c r="A413" s="654"/>
      <c r="B413" s="933"/>
      <c r="C413" s="933"/>
      <c r="D413" s="933"/>
      <c r="E413" s="933"/>
      <c r="F413" s="933"/>
      <c r="G413" s="933"/>
      <c r="H413" s="933"/>
      <c r="I413" s="933"/>
    </row>
    <row r="414" spans="1:25" s="556" customFormat="1" ht="74.25" hidden="1" customHeight="1">
      <c r="A414" s="652"/>
      <c r="B414" s="802" t="s">
        <v>1008</v>
      </c>
      <c r="C414" s="802"/>
      <c r="D414" s="802"/>
      <c r="E414" s="802"/>
      <c r="F414" s="802"/>
      <c r="G414" s="802"/>
      <c r="H414" s="802"/>
      <c r="I414" s="653"/>
    </row>
    <row r="415" spans="1:25" s="614" customFormat="1" ht="10.5" hidden="1" customHeight="1">
      <c r="A415" s="628"/>
      <c r="B415" s="635"/>
      <c r="C415" s="615"/>
      <c r="D415" s="615"/>
      <c r="E415" s="629"/>
      <c r="F415" s="617"/>
      <c r="G415" s="617"/>
      <c r="H415" s="617"/>
      <c r="I415" s="636"/>
      <c r="J415" s="613"/>
      <c r="K415" s="613"/>
      <c r="L415" s="613"/>
      <c r="M415" s="613"/>
      <c r="N415" s="613"/>
      <c r="O415" s="613"/>
      <c r="P415" s="613"/>
      <c r="Q415" s="613"/>
      <c r="R415" s="613"/>
      <c r="S415" s="613"/>
      <c r="T415" s="613"/>
      <c r="U415" s="613"/>
      <c r="V415" s="613"/>
      <c r="W415" s="613"/>
      <c r="X415" s="613"/>
      <c r="Y415" s="613"/>
    </row>
    <row r="416" spans="1:25" s="614" customFormat="1" ht="18.75" hidden="1" customHeight="1">
      <c r="A416" s="628"/>
      <c r="B416" s="895" t="s">
        <v>128</v>
      </c>
      <c r="C416" s="874"/>
      <c r="D416" s="874"/>
      <c r="E416" s="874"/>
      <c r="F416" s="927"/>
      <c r="G416" s="928"/>
      <c r="H416" s="928"/>
      <c r="I416" s="929"/>
      <c r="J416" s="613"/>
      <c r="K416" s="613"/>
      <c r="L416" s="613"/>
      <c r="M416" s="613"/>
      <c r="N416" s="613"/>
      <c r="O416" s="613"/>
      <c r="P416" s="613"/>
      <c r="Q416" s="613"/>
      <c r="R416" s="613"/>
      <c r="S416" s="613"/>
      <c r="T416" s="613"/>
      <c r="U416" s="613"/>
      <c r="V416" s="613"/>
      <c r="W416" s="613"/>
      <c r="X416" s="613"/>
      <c r="Y416" s="613"/>
    </row>
    <row r="417" spans="1:25" s="614" customFormat="1" ht="10.5" hidden="1" customHeight="1">
      <c r="A417" s="628"/>
      <c r="B417" s="635"/>
      <c r="C417" s="615"/>
      <c r="D417" s="615"/>
      <c r="E417" s="629"/>
      <c r="F417" s="617"/>
      <c r="G417" s="617"/>
      <c r="H417" s="617"/>
      <c r="I417" s="636"/>
      <c r="J417" s="613"/>
      <c r="K417" s="613"/>
      <c r="L417" s="613"/>
      <c r="M417" s="613"/>
      <c r="N417" s="613"/>
      <c r="O417" s="613"/>
      <c r="P417" s="613"/>
      <c r="Q417" s="613"/>
      <c r="R417" s="613"/>
      <c r="S417" s="613"/>
      <c r="T417" s="613"/>
      <c r="U417" s="613"/>
      <c r="V417" s="613"/>
      <c r="W417" s="613"/>
      <c r="X417" s="613"/>
      <c r="Y417" s="613"/>
    </row>
    <row r="418" spans="1:25" s="614" customFormat="1" ht="106.5" hidden="1" customHeight="1">
      <c r="A418" s="628"/>
      <c r="B418" s="878" t="s">
        <v>1009</v>
      </c>
      <c r="C418" s="879"/>
      <c r="D418" s="879"/>
      <c r="E418" s="880"/>
      <c r="F418" s="927"/>
      <c r="G418" s="928"/>
      <c r="H418" s="928"/>
      <c r="I418" s="929"/>
      <c r="J418" s="613"/>
      <c r="K418" s="613"/>
      <c r="L418" s="613"/>
      <c r="M418" s="613"/>
      <c r="N418" s="613"/>
      <c r="O418" s="613"/>
      <c r="P418" s="613"/>
      <c r="Q418" s="613"/>
      <c r="R418" s="613"/>
      <c r="S418" s="613"/>
      <c r="T418" s="613"/>
      <c r="U418" s="613"/>
      <c r="V418" s="613"/>
      <c r="W418" s="613"/>
      <c r="X418" s="613"/>
      <c r="Y418" s="613"/>
    </row>
    <row r="419" spans="1:25" s="614" customFormat="1" ht="44.25" hidden="1" customHeight="1">
      <c r="A419" s="628"/>
      <c r="B419" s="895" t="s">
        <v>760</v>
      </c>
      <c r="C419" s="874"/>
      <c r="D419" s="874"/>
      <c r="E419" s="874"/>
      <c r="F419" s="927"/>
      <c r="G419" s="928"/>
      <c r="H419" s="928"/>
      <c r="I419" s="929"/>
      <c r="J419" s="613"/>
      <c r="K419" s="613"/>
      <c r="L419" s="613"/>
      <c r="M419" s="613"/>
      <c r="N419" s="613"/>
      <c r="O419" s="613"/>
      <c r="P419" s="613"/>
      <c r="Q419" s="613"/>
      <c r="R419" s="613"/>
      <c r="S419" s="613"/>
      <c r="T419" s="613"/>
      <c r="U419" s="613"/>
      <c r="V419" s="613"/>
      <c r="W419" s="613"/>
      <c r="X419" s="613"/>
      <c r="Y419" s="613"/>
    </row>
    <row r="420" spans="1:25" s="614" customFormat="1" ht="56.25" hidden="1" customHeight="1">
      <c r="A420" s="628"/>
      <c r="B420" s="878" t="s">
        <v>604</v>
      </c>
      <c r="C420" s="879"/>
      <c r="D420" s="879"/>
      <c r="E420" s="880"/>
      <c r="F420" s="927"/>
      <c r="G420" s="928"/>
      <c r="H420" s="928"/>
      <c r="I420" s="929"/>
      <c r="J420" s="613"/>
      <c r="K420" s="613"/>
      <c r="L420" s="613"/>
      <c r="M420" s="613"/>
      <c r="N420" s="613"/>
      <c r="O420" s="613"/>
      <c r="P420" s="613"/>
      <c r="Q420" s="613"/>
      <c r="R420" s="613"/>
      <c r="S420" s="613"/>
      <c r="T420" s="613"/>
      <c r="U420" s="613"/>
      <c r="V420" s="613"/>
      <c r="W420" s="613"/>
      <c r="X420" s="613"/>
      <c r="Y420" s="613"/>
    </row>
    <row r="421" spans="1:25" s="614" customFormat="1" ht="11.25" hidden="1" customHeight="1">
      <c r="A421" s="628"/>
      <c r="B421" s="635"/>
      <c r="C421" s="615"/>
      <c r="D421" s="615"/>
      <c r="E421" s="629"/>
      <c r="F421" s="617"/>
      <c r="G421" s="617"/>
      <c r="H421" s="617"/>
      <c r="I421" s="636"/>
      <c r="J421" s="613"/>
      <c r="K421" s="613"/>
      <c r="L421" s="613"/>
      <c r="M421" s="613"/>
      <c r="N421" s="613"/>
      <c r="O421" s="613"/>
      <c r="P421" s="613"/>
      <c r="Q421" s="613"/>
      <c r="R421" s="613"/>
      <c r="S421" s="613"/>
      <c r="T421" s="613"/>
      <c r="U421" s="613"/>
      <c r="V421" s="613"/>
      <c r="W421" s="613"/>
      <c r="X421" s="613"/>
      <c r="Y421" s="613"/>
    </row>
    <row r="422" spans="1:25" s="614" customFormat="1" ht="95.25" hidden="1" customHeight="1">
      <c r="A422" s="628"/>
      <c r="B422" s="878" t="s">
        <v>1010</v>
      </c>
      <c r="C422" s="879"/>
      <c r="D422" s="879"/>
      <c r="E422" s="880"/>
      <c r="F422" s="637"/>
      <c r="G422" s="638"/>
      <c r="H422" s="638"/>
      <c r="I422" s="639"/>
      <c r="J422" s="613"/>
      <c r="K422" s="613"/>
      <c r="L422" s="613"/>
      <c r="M422" s="613"/>
      <c r="N422" s="613"/>
      <c r="O422" s="613"/>
      <c r="P422" s="613"/>
      <c r="Q422" s="613"/>
      <c r="R422" s="613"/>
      <c r="S422" s="613"/>
      <c r="T422" s="613"/>
      <c r="U422" s="613"/>
      <c r="V422" s="613"/>
      <c r="W422" s="613"/>
      <c r="X422" s="613"/>
      <c r="Y422" s="613"/>
    </row>
    <row r="423" spans="1:25" s="614" customFormat="1" hidden="1">
      <c r="A423" s="628"/>
      <c r="B423" s="921" t="s">
        <v>598</v>
      </c>
      <c r="C423" s="922"/>
      <c r="D423" s="922"/>
      <c r="E423" s="922"/>
      <c r="F423" s="612"/>
      <c r="G423" s="612"/>
      <c r="H423" s="612"/>
      <c r="I423" s="612"/>
      <c r="J423" s="613"/>
      <c r="K423" s="613"/>
      <c r="L423" s="613"/>
      <c r="M423" s="613"/>
      <c r="N423" s="613"/>
      <c r="O423" s="613"/>
      <c r="P423" s="613"/>
      <c r="Q423" s="613"/>
      <c r="R423" s="613"/>
      <c r="S423" s="613"/>
      <c r="T423" s="613"/>
      <c r="U423" s="613"/>
      <c r="V423" s="613"/>
      <c r="W423" s="613"/>
      <c r="X423" s="613"/>
      <c r="Y423" s="613"/>
    </row>
    <row r="424" spans="1:25" s="614" customFormat="1" ht="10.5" hidden="1" customHeight="1">
      <c r="A424" s="628"/>
      <c r="B424" s="657"/>
      <c r="C424" s="650"/>
      <c r="D424" s="650"/>
      <c r="E424" s="650"/>
      <c r="F424" s="612"/>
      <c r="G424" s="612"/>
      <c r="H424" s="612"/>
      <c r="I424" s="658"/>
      <c r="J424" s="613"/>
      <c r="K424" s="613"/>
      <c r="L424" s="613"/>
      <c r="M424" s="613"/>
      <c r="N424" s="613"/>
      <c r="O424" s="613"/>
      <c r="P424" s="613"/>
      <c r="Q424" s="613"/>
      <c r="R424" s="613"/>
      <c r="S424" s="613"/>
      <c r="T424" s="613"/>
      <c r="U424" s="613"/>
      <c r="V424" s="613"/>
      <c r="W424" s="613"/>
      <c r="X424" s="613"/>
      <c r="Y424" s="613"/>
    </row>
    <row r="425" spans="1:25" s="614" customFormat="1" ht="50.25" hidden="1" customHeight="1">
      <c r="A425" s="632"/>
      <c r="B425" s="923" t="s">
        <v>196</v>
      </c>
      <c r="C425" s="916"/>
      <c r="D425" s="916"/>
      <c r="E425" s="916"/>
      <c r="F425" s="876"/>
      <c r="G425" s="877"/>
      <c r="H425" s="876"/>
      <c r="I425" s="877"/>
      <c r="J425" s="613"/>
      <c r="K425" s="613"/>
      <c r="L425" s="613"/>
      <c r="M425" s="613"/>
      <c r="N425" s="613"/>
      <c r="O425" s="613"/>
      <c r="P425" s="613"/>
      <c r="Q425" s="613"/>
      <c r="R425" s="613"/>
      <c r="S425" s="613"/>
      <c r="T425" s="613"/>
      <c r="U425" s="613"/>
      <c r="V425" s="613"/>
      <c r="W425" s="613"/>
      <c r="X425" s="613"/>
      <c r="Y425" s="613"/>
    </row>
    <row r="426" spans="1:25" s="614" customFormat="1" ht="24" hidden="1" customHeight="1">
      <c r="A426" s="628"/>
      <c r="B426" s="924" t="s">
        <v>758</v>
      </c>
      <c r="C426" s="925"/>
      <c r="D426" s="610"/>
      <c r="E426" s="610"/>
      <c r="F426" s="611"/>
      <c r="G426" s="612"/>
      <c r="H426" s="612"/>
      <c r="I426" s="612"/>
      <c r="J426" s="613"/>
      <c r="K426" s="613"/>
      <c r="L426" s="613"/>
      <c r="M426" s="613"/>
      <c r="N426" s="613"/>
      <c r="O426" s="613"/>
      <c r="P426" s="613"/>
      <c r="Q426" s="613"/>
      <c r="R426" s="613"/>
      <c r="S426" s="613"/>
      <c r="T426" s="613"/>
      <c r="U426" s="613"/>
      <c r="V426" s="613"/>
      <c r="W426" s="613"/>
      <c r="X426" s="613"/>
      <c r="Y426" s="613"/>
    </row>
    <row r="427" spans="1:25" s="614" customFormat="1" ht="33.75" hidden="1" customHeight="1">
      <c r="A427" s="628"/>
      <c r="B427" s="926" t="s">
        <v>761</v>
      </c>
      <c r="C427" s="926"/>
      <c r="D427" s="926"/>
      <c r="E427" s="926"/>
      <c r="F427" s="926"/>
      <c r="G427" s="926"/>
      <c r="H427" s="926"/>
      <c r="I427" s="926"/>
      <c r="J427" s="613"/>
      <c r="K427" s="613"/>
      <c r="L427" s="613"/>
      <c r="M427" s="613"/>
      <c r="N427" s="613"/>
      <c r="O427" s="613"/>
      <c r="P427" s="613"/>
      <c r="Q427" s="613"/>
      <c r="R427" s="613"/>
      <c r="S427" s="613"/>
      <c r="T427" s="613"/>
      <c r="U427" s="613"/>
      <c r="V427" s="613"/>
      <c r="W427" s="613"/>
      <c r="X427" s="613"/>
      <c r="Y427" s="613"/>
    </row>
    <row r="428" spans="1:25" s="614" customFormat="1" ht="15.75" hidden="1" customHeight="1">
      <c r="A428" s="628"/>
      <c r="B428" s="640"/>
      <c r="C428" s="640"/>
      <c r="D428" s="640"/>
      <c r="E428" s="640"/>
      <c r="F428" s="640"/>
      <c r="G428" s="640"/>
      <c r="H428" s="640"/>
      <c r="I428" s="640"/>
      <c r="J428" s="613"/>
      <c r="K428" s="613"/>
      <c r="L428" s="613"/>
      <c r="M428" s="613"/>
      <c r="N428" s="613"/>
      <c r="O428" s="613"/>
      <c r="P428" s="613"/>
      <c r="Q428" s="613"/>
      <c r="R428" s="613"/>
      <c r="S428" s="613"/>
      <c r="T428" s="613"/>
      <c r="U428" s="613"/>
      <c r="V428" s="613"/>
      <c r="W428" s="613"/>
      <c r="X428" s="613"/>
      <c r="Y428" s="613"/>
    </row>
    <row r="429" spans="1:25" s="614" customFormat="1" ht="38.25" hidden="1" customHeight="1">
      <c r="A429" s="618"/>
      <c r="B429" s="911" t="s">
        <v>762</v>
      </c>
      <c r="C429" s="911"/>
      <c r="D429" s="911"/>
      <c r="E429" s="912"/>
      <c r="F429" s="913"/>
      <c r="G429" s="914"/>
      <c r="H429" s="913"/>
      <c r="I429" s="914"/>
      <c r="J429" s="619"/>
      <c r="K429" s="619"/>
      <c r="L429" s="619"/>
      <c r="M429" s="619"/>
      <c r="N429" s="641" t="e">
        <f>'[8]Name of Bidder'!C335</f>
        <v>#REF!</v>
      </c>
      <c r="O429" s="619"/>
      <c r="P429" s="619"/>
      <c r="Q429" s="619"/>
      <c r="R429" s="619"/>
      <c r="S429" s="619"/>
      <c r="T429" s="619"/>
      <c r="U429" s="619"/>
      <c r="V429" s="619"/>
      <c r="W429" s="619"/>
      <c r="X429" s="619"/>
      <c r="Y429" s="619"/>
    </row>
    <row r="430" spans="1:25" s="614" customFormat="1" ht="51" hidden="1" customHeight="1">
      <c r="A430" s="633"/>
      <c r="B430" s="911" t="s">
        <v>1013</v>
      </c>
      <c r="C430" s="911"/>
      <c r="D430" s="911"/>
      <c r="E430" s="912"/>
      <c r="F430" s="913"/>
      <c r="G430" s="914"/>
      <c r="H430" s="915">
        <v>0</v>
      </c>
      <c r="I430" s="914"/>
      <c r="J430" s="619"/>
      <c r="K430" s="619"/>
      <c r="L430" s="619"/>
      <c r="M430" s="619"/>
      <c r="N430" s="642" t="e">
        <f>'[8]Name of Bidder'!C340</f>
        <v>#REF!</v>
      </c>
      <c r="O430" s="619"/>
      <c r="P430" s="619"/>
      <c r="Q430" s="619"/>
      <c r="R430" s="619"/>
      <c r="S430" s="619"/>
      <c r="T430" s="619"/>
      <c r="U430" s="619"/>
      <c r="V430" s="619"/>
      <c r="W430" s="619"/>
      <c r="X430" s="619"/>
      <c r="Y430" s="619"/>
    </row>
    <row r="431" spans="1:25" s="614" customFormat="1" ht="44.25" hidden="1" customHeight="1">
      <c r="A431" s="624">
        <v>1</v>
      </c>
      <c r="B431" s="916" t="s">
        <v>297</v>
      </c>
      <c r="C431" s="916"/>
      <c r="D431" s="916"/>
      <c r="E431" s="917"/>
      <c r="F431" s="918"/>
      <c r="G431" s="919"/>
      <c r="H431" s="920"/>
      <c r="I431" s="919"/>
      <c r="J431" s="613"/>
      <c r="K431" s="613"/>
      <c r="L431" s="613"/>
      <c r="M431" s="613"/>
      <c r="N431" s="642" t="e">
        <f>'[8]Name of Bidder'!C220</f>
        <v>#REF!</v>
      </c>
      <c r="O431" s="613"/>
      <c r="P431" s="613"/>
      <c r="Q431" s="613"/>
      <c r="R431" s="613"/>
      <c r="S431" s="613"/>
      <c r="T431" s="613"/>
      <c r="U431" s="613"/>
      <c r="V431" s="613"/>
      <c r="W431" s="613"/>
      <c r="X431" s="613"/>
      <c r="Y431" s="613"/>
    </row>
    <row r="432" spans="1:25" s="614" customFormat="1" ht="14.25" hidden="1" customHeight="1">
      <c r="A432" s="626"/>
      <c r="B432" s="620"/>
      <c r="C432" s="620"/>
      <c r="D432" s="620"/>
      <c r="E432" s="620"/>
      <c r="F432" s="627"/>
      <c r="G432" s="627"/>
      <c r="H432" s="627"/>
      <c r="I432" s="627"/>
      <c r="J432" s="613"/>
      <c r="K432" s="613"/>
      <c r="L432" s="613"/>
      <c r="M432" s="613"/>
      <c r="N432" s="613"/>
      <c r="O432" s="613"/>
      <c r="P432" s="613"/>
      <c r="Q432" s="613"/>
      <c r="R432" s="613"/>
      <c r="S432" s="613"/>
      <c r="T432" s="613"/>
      <c r="U432" s="613"/>
      <c r="V432" s="613"/>
      <c r="W432" s="613"/>
      <c r="X432" s="613"/>
      <c r="Y432" s="613"/>
    </row>
    <row r="433" spans="1:25" s="614" customFormat="1" ht="36.75" hidden="1" customHeight="1">
      <c r="A433" s="624">
        <v>2</v>
      </c>
      <c r="B433" s="916" t="s">
        <v>298</v>
      </c>
      <c r="C433" s="916"/>
      <c r="D433" s="916"/>
      <c r="E433" s="917"/>
      <c r="F433" s="918"/>
      <c r="G433" s="919"/>
      <c r="H433" s="920"/>
      <c r="I433" s="919"/>
      <c r="J433" s="613"/>
      <c r="K433" s="613"/>
      <c r="L433" s="613"/>
      <c r="M433" s="613"/>
      <c r="N433" s="613"/>
      <c r="O433" s="613"/>
      <c r="P433" s="613"/>
      <c r="Q433" s="613"/>
      <c r="R433" s="613"/>
      <c r="S433" s="613"/>
      <c r="T433" s="613"/>
      <c r="U433" s="613"/>
      <c r="V433" s="613"/>
      <c r="W433" s="613"/>
      <c r="X433" s="613"/>
      <c r="Y433" s="613"/>
    </row>
    <row r="434" spans="1:25" s="614" customFormat="1" ht="14.25" hidden="1" customHeight="1">
      <c r="A434" s="626"/>
      <c r="B434" s="627"/>
      <c r="C434" s="627"/>
      <c r="D434" s="627"/>
      <c r="E434" s="627"/>
      <c r="F434" s="627"/>
      <c r="G434" s="627"/>
      <c r="H434" s="627"/>
      <c r="I434" s="627"/>
      <c r="J434" s="613"/>
      <c r="K434" s="613"/>
      <c r="L434" s="613"/>
      <c r="M434" s="613"/>
      <c r="N434" s="613"/>
      <c r="O434" s="613"/>
      <c r="P434" s="613"/>
      <c r="Q434" s="613"/>
      <c r="R434" s="613"/>
      <c r="S434" s="613"/>
      <c r="T434" s="613"/>
      <c r="U434" s="613"/>
      <c r="V434" s="613"/>
      <c r="W434" s="613"/>
      <c r="X434" s="613"/>
      <c r="Y434" s="613"/>
    </row>
    <row r="435" spans="1:25" s="614" customFormat="1" ht="23.25" hidden="1" customHeight="1">
      <c r="A435" s="899">
        <v>3</v>
      </c>
      <c r="B435" s="901" t="e">
        <f>IF([8]Cover!D329 = "Sole Bidder", "Name and Address of the Employer/Utility for whom the Contract was executed by the firm ", " Name and Address of the Employer/Utility for whom the Contract was executed by the firm/Partner of a JV")</f>
        <v>#REF!</v>
      </c>
      <c r="C435" s="902"/>
      <c r="D435" s="902"/>
      <c r="E435" s="903"/>
      <c r="F435" s="905"/>
      <c r="G435" s="906"/>
      <c r="H435" s="907"/>
      <c r="I435" s="906"/>
      <c r="J435" s="613"/>
      <c r="K435" s="613"/>
      <c r="L435" s="613"/>
      <c r="M435" s="613"/>
      <c r="N435" s="613"/>
      <c r="O435" s="613"/>
      <c r="P435" s="613"/>
      <c r="Q435" s="613"/>
      <c r="R435" s="613"/>
      <c r="S435" s="613"/>
      <c r="T435" s="613"/>
      <c r="U435" s="613"/>
      <c r="V435" s="613"/>
      <c r="W435" s="613"/>
      <c r="X435" s="613"/>
      <c r="Y435" s="613"/>
    </row>
    <row r="436" spans="1:25" s="614" customFormat="1" ht="21" hidden="1" customHeight="1">
      <c r="A436" s="900"/>
      <c r="B436" s="878"/>
      <c r="C436" s="879"/>
      <c r="D436" s="879"/>
      <c r="E436" s="904"/>
      <c r="F436" s="908"/>
      <c r="G436" s="909"/>
      <c r="H436" s="910"/>
      <c r="I436" s="909"/>
      <c r="J436" s="613"/>
      <c r="K436" s="613"/>
      <c r="L436" s="613"/>
      <c r="M436" s="613"/>
      <c r="N436" s="613"/>
      <c r="O436" s="613"/>
      <c r="P436" s="613"/>
      <c r="Q436" s="613"/>
      <c r="R436" s="613"/>
      <c r="S436" s="613"/>
      <c r="T436" s="613"/>
      <c r="U436" s="613"/>
      <c r="V436" s="613"/>
      <c r="W436" s="613"/>
      <c r="X436" s="613"/>
      <c r="Y436" s="613"/>
    </row>
    <row r="437" spans="1:25" s="614" customFormat="1" ht="20.25" hidden="1" customHeight="1">
      <c r="A437" s="900"/>
      <c r="B437" s="878"/>
      <c r="C437" s="879"/>
      <c r="D437" s="879"/>
      <c r="E437" s="904"/>
      <c r="F437" s="908"/>
      <c r="G437" s="909"/>
      <c r="H437" s="910"/>
      <c r="I437" s="909"/>
      <c r="J437" s="613"/>
      <c r="K437" s="613"/>
      <c r="L437" s="613"/>
      <c r="M437" s="613"/>
      <c r="N437" s="613"/>
      <c r="O437" s="613"/>
      <c r="P437" s="613"/>
      <c r="Q437" s="613"/>
      <c r="R437" s="613"/>
      <c r="S437" s="613"/>
      <c r="T437" s="613"/>
      <c r="U437" s="613"/>
      <c r="V437" s="613"/>
      <c r="W437" s="613"/>
      <c r="X437" s="613"/>
      <c r="Y437" s="613"/>
    </row>
    <row r="438" spans="1:25" s="614" customFormat="1" ht="21" hidden="1" customHeight="1">
      <c r="A438" s="900"/>
      <c r="B438" s="878"/>
      <c r="C438" s="879"/>
      <c r="D438" s="879"/>
      <c r="E438" s="904"/>
      <c r="F438" s="908"/>
      <c r="G438" s="909"/>
      <c r="H438" s="910"/>
      <c r="I438" s="909"/>
      <c r="J438" s="613"/>
      <c r="K438" s="613"/>
      <c r="L438" s="613"/>
      <c r="M438" s="613"/>
      <c r="N438" s="613"/>
      <c r="O438" s="613"/>
      <c r="P438" s="613"/>
      <c r="Q438" s="613"/>
      <c r="R438" s="613"/>
      <c r="S438" s="613"/>
      <c r="T438" s="613"/>
      <c r="U438" s="613"/>
      <c r="V438" s="613"/>
      <c r="W438" s="613"/>
      <c r="X438" s="613"/>
      <c r="Y438" s="613"/>
    </row>
    <row r="439" spans="1:25" s="614" customFormat="1" ht="24.9" hidden="1" customHeight="1">
      <c r="A439" s="628"/>
      <c r="E439" s="629" t="s">
        <v>299</v>
      </c>
      <c r="F439" s="889"/>
      <c r="G439" s="890"/>
      <c r="H439" s="891"/>
      <c r="I439" s="890"/>
      <c r="J439" s="613"/>
      <c r="K439" s="613"/>
      <c r="L439" s="613"/>
      <c r="M439" s="613"/>
      <c r="N439" s="613"/>
      <c r="O439" s="613"/>
      <c r="P439" s="613"/>
      <c r="Q439" s="613"/>
      <c r="R439" s="613"/>
      <c r="S439" s="613"/>
      <c r="T439" s="613"/>
      <c r="U439" s="613"/>
      <c r="V439" s="613"/>
      <c r="W439" s="613"/>
      <c r="X439" s="613"/>
      <c r="Y439" s="613"/>
    </row>
    <row r="440" spans="1:25" s="614" customFormat="1" ht="24.9" hidden="1" customHeight="1">
      <c r="A440" s="628"/>
      <c r="E440" s="629" t="s">
        <v>99</v>
      </c>
      <c r="F440" s="889"/>
      <c r="G440" s="890"/>
      <c r="H440" s="891"/>
      <c r="I440" s="890"/>
      <c r="J440" s="613"/>
      <c r="K440" s="613"/>
      <c r="L440" s="613"/>
      <c r="M440" s="613"/>
      <c r="N440" s="613"/>
      <c r="O440" s="613"/>
      <c r="P440" s="613"/>
      <c r="Q440" s="613"/>
      <c r="R440" s="613"/>
      <c r="S440" s="613"/>
      <c r="T440" s="613"/>
      <c r="U440" s="613"/>
      <c r="V440" s="613"/>
      <c r="W440" s="613"/>
      <c r="X440" s="613"/>
      <c r="Y440" s="613"/>
    </row>
    <row r="441" spans="1:25" s="614" customFormat="1" ht="24.9" hidden="1" customHeight="1">
      <c r="A441" s="628"/>
      <c r="B441" s="630"/>
      <c r="C441" s="630"/>
      <c r="D441" s="630"/>
      <c r="E441" s="631" t="s">
        <v>300</v>
      </c>
      <c r="F441" s="892"/>
      <c r="G441" s="893"/>
      <c r="H441" s="894"/>
      <c r="I441" s="893"/>
      <c r="J441" s="613"/>
      <c r="K441" s="613"/>
      <c r="L441" s="613"/>
      <c r="M441" s="613"/>
      <c r="N441" s="613"/>
      <c r="O441" s="613"/>
      <c r="P441" s="613"/>
      <c r="Q441" s="613"/>
      <c r="R441" s="613"/>
      <c r="S441" s="613"/>
      <c r="T441" s="613"/>
      <c r="U441" s="613"/>
      <c r="V441" s="613"/>
      <c r="W441" s="613"/>
      <c r="X441" s="613"/>
      <c r="Y441" s="613"/>
    </row>
    <row r="442" spans="1:25" s="614" customFormat="1" ht="20.25" hidden="1" customHeight="1">
      <c r="A442" s="628"/>
      <c r="B442" s="615"/>
      <c r="C442" s="615"/>
      <c r="D442" s="615"/>
      <c r="E442" s="629"/>
      <c r="F442" s="617"/>
      <c r="G442" s="617"/>
      <c r="H442" s="617"/>
      <c r="I442" s="617"/>
      <c r="J442" s="613"/>
      <c r="K442" s="613"/>
      <c r="L442" s="613"/>
      <c r="M442" s="613"/>
      <c r="N442" s="613"/>
      <c r="O442" s="613"/>
      <c r="P442" s="613"/>
      <c r="Q442" s="613"/>
      <c r="R442" s="613"/>
      <c r="S442" s="613"/>
      <c r="T442" s="613"/>
      <c r="U442" s="613"/>
      <c r="V442" s="613"/>
      <c r="W442" s="613"/>
      <c r="X442" s="613"/>
      <c r="Y442" s="613"/>
    </row>
    <row r="443" spans="1:25" s="614" customFormat="1" ht="41.25" hidden="1" customHeight="1">
      <c r="A443" s="643" t="s">
        <v>421</v>
      </c>
      <c r="B443" s="895" t="s">
        <v>603</v>
      </c>
      <c r="C443" s="874"/>
      <c r="D443" s="874"/>
      <c r="E443" s="874"/>
      <c r="I443" s="634"/>
      <c r="J443" s="613"/>
      <c r="K443" s="613"/>
      <c r="L443" s="613"/>
      <c r="M443" s="613"/>
      <c r="N443" s="613"/>
      <c r="O443" s="613"/>
      <c r="P443" s="613"/>
      <c r="Q443" s="613"/>
      <c r="R443" s="613"/>
      <c r="S443" s="613"/>
      <c r="T443" s="613"/>
      <c r="U443" s="613"/>
      <c r="V443" s="613"/>
      <c r="W443" s="613"/>
      <c r="X443" s="613"/>
      <c r="Y443" s="613"/>
    </row>
    <row r="444" spans="1:25" s="614" customFormat="1" ht="42" hidden="1" customHeight="1">
      <c r="A444" s="633"/>
      <c r="B444" s="896" t="s">
        <v>1011</v>
      </c>
      <c r="C444" s="897"/>
      <c r="D444" s="897"/>
      <c r="E444" s="898"/>
      <c r="F444" s="876"/>
      <c r="G444" s="877"/>
      <c r="H444" s="876"/>
      <c r="I444" s="877"/>
      <c r="J444" s="613"/>
      <c r="K444" s="613"/>
      <c r="L444" s="613"/>
      <c r="M444" s="613"/>
      <c r="N444" s="613"/>
      <c r="O444" s="613"/>
      <c r="P444" s="613"/>
      <c r="Q444" s="613"/>
      <c r="R444" s="613"/>
      <c r="S444" s="613"/>
      <c r="T444" s="613"/>
      <c r="U444" s="613"/>
      <c r="V444" s="613"/>
      <c r="W444" s="613"/>
      <c r="X444" s="613"/>
      <c r="Y444" s="613"/>
    </row>
    <row r="445" spans="1:25" s="614" customFormat="1" ht="13.5" hidden="1" customHeight="1">
      <c r="A445" s="633"/>
      <c r="B445" s="615"/>
      <c r="C445" s="615"/>
      <c r="D445" s="615"/>
      <c r="E445" s="629"/>
      <c r="F445" s="617"/>
      <c r="G445" s="617"/>
      <c r="H445" s="617"/>
      <c r="I445" s="636"/>
      <c r="J445" s="613"/>
      <c r="K445" s="613"/>
      <c r="L445" s="613"/>
      <c r="M445" s="613"/>
      <c r="N445" s="613"/>
      <c r="O445" s="613"/>
      <c r="P445" s="613"/>
      <c r="Q445" s="613"/>
      <c r="R445" s="613"/>
      <c r="S445" s="613"/>
      <c r="T445" s="613"/>
      <c r="U445" s="613"/>
      <c r="V445" s="613"/>
      <c r="W445" s="613"/>
      <c r="X445" s="613"/>
      <c r="Y445" s="613"/>
    </row>
    <row r="446" spans="1:25" s="614" customFormat="1" ht="10.5" hidden="1" customHeight="1">
      <c r="A446" s="628"/>
      <c r="B446" s="615"/>
      <c r="C446" s="615"/>
      <c r="D446" s="615"/>
      <c r="E446" s="629"/>
      <c r="F446" s="617"/>
      <c r="G446" s="617"/>
      <c r="H446" s="617"/>
      <c r="I446" s="636"/>
      <c r="J446" s="613"/>
      <c r="K446" s="613"/>
      <c r="L446" s="613"/>
      <c r="M446" s="613"/>
      <c r="N446" s="613"/>
      <c r="O446" s="613"/>
      <c r="P446" s="613"/>
      <c r="Q446" s="613"/>
      <c r="R446" s="613"/>
      <c r="S446" s="613"/>
      <c r="T446" s="613"/>
      <c r="U446" s="613"/>
      <c r="V446" s="613"/>
      <c r="W446" s="613"/>
      <c r="X446" s="613"/>
      <c r="Y446" s="613"/>
    </row>
    <row r="447" spans="1:25" s="614" customFormat="1" ht="24.9" hidden="1" customHeight="1">
      <c r="A447" s="628"/>
      <c r="B447" s="874" t="s">
        <v>128</v>
      </c>
      <c r="C447" s="874"/>
      <c r="D447" s="874"/>
      <c r="E447" s="875"/>
      <c r="F447" s="876"/>
      <c r="G447" s="877"/>
      <c r="H447" s="876"/>
      <c r="I447" s="877"/>
      <c r="J447" s="613"/>
      <c r="K447" s="613"/>
      <c r="L447" s="613"/>
      <c r="M447" s="613"/>
      <c r="N447" s="613"/>
      <c r="O447" s="613"/>
      <c r="P447" s="613"/>
      <c r="Q447" s="613"/>
      <c r="R447" s="613"/>
      <c r="S447" s="613"/>
      <c r="T447" s="613"/>
      <c r="U447" s="613"/>
      <c r="V447" s="613"/>
      <c r="W447" s="613"/>
      <c r="X447" s="613"/>
      <c r="Y447" s="613"/>
    </row>
    <row r="448" spans="1:25" s="614" customFormat="1" ht="11.25" hidden="1" customHeight="1">
      <c r="A448" s="628"/>
      <c r="B448" s="615"/>
      <c r="C448" s="615"/>
      <c r="D448" s="615"/>
      <c r="E448" s="629"/>
      <c r="F448" s="617"/>
      <c r="G448" s="617"/>
      <c r="H448" s="617"/>
      <c r="I448" s="636"/>
      <c r="J448" s="613"/>
      <c r="K448" s="613"/>
      <c r="L448" s="613"/>
      <c r="M448" s="613"/>
      <c r="N448" s="613"/>
      <c r="O448" s="613"/>
      <c r="P448" s="613"/>
      <c r="Q448" s="613"/>
      <c r="R448" s="613"/>
      <c r="S448" s="613"/>
      <c r="T448" s="613"/>
      <c r="U448" s="613"/>
      <c r="V448" s="613"/>
      <c r="W448" s="613"/>
      <c r="X448" s="613"/>
      <c r="Y448" s="613"/>
    </row>
    <row r="449" spans="1:25" s="614" customFormat="1" ht="86.25" hidden="1" customHeight="1">
      <c r="A449" s="643" t="s">
        <v>422</v>
      </c>
      <c r="B449" s="878" t="s">
        <v>896</v>
      </c>
      <c r="C449" s="879"/>
      <c r="D449" s="879"/>
      <c r="E449" s="880"/>
      <c r="F449" s="876"/>
      <c r="G449" s="877"/>
      <c r="H449" s="876"/>
      <c r="I449" s="877"/>
      <c r="J449" s="613"/>
      <c r="K449" s="613"/>
      <c r="L449" s="613"/>
      <c r="M449" s="613"/>
      <c r="N449" s="613"/>
      <c r="O449" s="613"/>
      <c r="P449" s="613"/>
      <c r="Q449" s="613"/>
      <c r="R449" s="613"/>
      <c r="S449" s="613"/>
      <c r="T449" s="613"/>
      <c r="U449" s="613"/>
      <c r="V449" s="613"/>
      <c r="W449" s="613"/>
      <c r="X449" s="613"/>
      <c r="Y449" s="613"/>
    </row>
    <row r="450" spans="1:25" s="614" customFormat="1" ht="11.25" hidden="1" customHeight="1">
      <c r="A450" s="628"/>
      <c r="B450" s="615"/>
      <c r="C450" s="615"/>
      <c r="D450" s="615"/>
      <c r="E450" s="629"/>
      <c r="F450" s="617"/>
      <c r="G450" s="617"/>
      <c r="H450" s="617"/>
      <c r="I450" s="636"/>
      <c r="J450" s="613"/>
      <c r="K450" s="613"/>
      <c r="L450" s="613"/>
      <c r="M450" s="613"/>
      <c r="N450" s="613"/>
      <c r="O450" s="613"/>
      <c r="P450" s="613"/>
      <c r="Q450" s="613"/>
      <c r="R450" s="613"/>
      <c r="S450" s="613"/>
      <c r="T450" s="613"/>
      <c r="U450" s="613"/>
      <c r="V450" s="613"/>
      <c r="W450" s="613"/>
      <c r="X450" s="613"/>
      <c r="Y450" s="613"/>
    </row>
    <row r="451" spans="1:25" s="614" customFormat="1" ht="36" hidden="1" customHeight="1">
      <c r="A451" s="628"/>
      <c r="B451" s="881" t="s">
        <v>704</v>
      </c>
      <c r="C451" s="881"/>
      <c r="D451" s="881"/>
      <c r="E451" s="882"/>
      <c r="F451" s="644"/>
      <c r="G451" s="645"/>
      <c r="H451" s="644"/>
      <c r="I451" s="646"/>
      <c r="J451" s="613"/>
      <c r="K451" s="613"/>
      <c r="L451" s="613"/>
      <c r="M451" s="613"/>
      <c r="N451" s="613"/>
      <c r="O451" s="613"/>
      <c r="P451" s="613"/>
      <c r="Q451" s="613"/>
      <c r="R451" s="613"/>
      <c r="S451" s="613"/>
      <c r="T451" s="613"/>
      <c r="U451" s="613"/>
      <c r="V451" s="613"/>
      <c r="W451" s="613"/>
      <c r="X451" s="613"/>
      <c r="Y451" s="613"/>
    </row>
    <row r="452" spans="1:25" s="614" customFormat="1" ht="36" hidden="1" customHeight="1">
      <c r="A452" s="628"/>
      <c r="B452" s="874" t="s">
        <v>598</v>
      </c>
      <c r="C452" s="874"/>
      <c r="D452" s="874"/>
      <c r="E452" s="875"/>
      <c r="F452" s="647"/>
      <c r="G452" s="648"/>
      <c r="H452" s="647"/>
      <c r="I452" s="649"/>
      <c r="J452" s="613"/>
      <c r="K452" s="613"/>
      <c r="L452" s="613"/>
      <c r="M452" s="613"/>
      <c r="N452" s="613"/>
      <c r="O452" s="613"/>
      <c r="P452" s="613"/>
      <c r="Q452" s="613"/>
      <c r="R452" s="613"/>
      <c r="S452" s="613"/>
      <c r="T452" s="613"/>
      <c r="U452" s="613"/>
      <c r="V452" s="613"/>
      <c r="W452" s="613"/>
      <c r="X452" s="613"/>
      <c r="Y452" s="613"/>
    </row>
    <row r="453" spans="1:25" s="614" customFormat="1" ht="15.75" hidden="1" customHeight="1">
      <c r="A453" s="628"/>
      <c r="B453" s="650"/>
      <c r="C453" s="650"/>
      <c r="D453" s="650"/>
      <c r="E453" s="650"/>
      <c r="F453" s="883"/>
      <c r="G453" s="884"/>
      <c r="H453" s="883"/>
      <c r="I453" s="935"/>
      <c r="J453" s="613"/>
      <c r="K453" s="613"/>
      <c r="L453" s="613"/>
      <c r="M453" s="613"/>
      <c r="N453" s="613"/>
      <c r="O453" s="613"/>
      <c r="P453" s="613"/>
      <c r="Q453" s="613"/>
      <c r="R453" s="613"/>
      <c r="S453" s="613"/>
      <c r="T453" s="613"/>
      <c r="U453" s="613"/>
      <c r="V453" s="613"/>
      <c r="W453" s="613"/>
      <c r="X453" s="613"/>
      <c r="Y453" s="613"/>
    </row>
    <row r="454" spans="1:25" s="614" customFormat="1" ht="13.5" hidden="1" customHeight="1">
      <c r="A454" s="628"/>
      <c r="B454" s="610"/>
      <c r="C454" s="610"/>
      <c r="D454" s="610"/>
      <c r="E454" s="610"/>
      <c r="F454" s="885"/>
      <c r="G454" s="886"/>
      <c r="H454" s="647"/>
      <c r="I454" s="649"/>
      <c r="J454" s="613"/>
      <c r="K454" s="613"/>
      <c r="L454" s="613"/>
      <c r="M454" s="613"/>
      <c r="N454" s="613"/>
      <c r="O454" s="613"/>
      <c r="P454" s="613"/>
      <c r="Q454" s="613"/>
      <c r="R454" s="613"/>
      <c r="S454" s="613"/>
      <c r="T454" s="613"/>
      <c r="U454" s="613"/>
      <c r="V454" s="613"/>
      <c r="W454" s="613"/>
      <c r="X454" s="613"/>
      <c r="Y454" s="613"/>
    </row>
    <row r="455" spans="1:25" s="614" customFormat="1" ht="7.5" hidden="1" customHeight="1">
      <c r="A455" s="628"/>
      <c r="B455" s="651"/>
      <c r="C455" s="651"/>
      <c r="D455" s="651"/>
      <c r="E455" s="651"/>
      <c r="F455" s="887"/>
      <c r="G455" s="888"/>
      <c r="H455" s="887"/>
      <c r="I455" s="934"/>
      <c r="J455" s="613"/>
      <c r="K455" s="613"/>
      <c r="L455" s="613"/>
      <c r="M455" s="613"/>
      <c r="N455" s="613"/>
      <c r="O455" s="613"/>
      <c r="P455" s="613"/>
      <c r="Q455" s="613"/>
      <c r="R455" s="613"/>
      <c r="S455" s="613"/>
      <c r="T455" s="613"/>
      <c r="U455" s="613"/>
      <c r="V455" s="613"/>
      <c r="W455" s="613"/>
      <c r="X455" s="613"/>
      <c r="Y455" s="613"/>
    </row>
    <row r="456" spans="1:25" s="614" customFormat="1" ht="111" hidden="1" customHeight="1">
      <c r="A456" s="632"/>
      <c r="B456" s="872" t="s">
        <v>1012</v>
      </c>
      <c r="C456" s="872"/>
      <c r="D456" s="872"/>
      <c r="E456" s="872"/>
      <c r="F456" s="873"/>
      <c r="G456" s="873"/>
      <c r="H456" s="873"/>
      <c r="I456" s="873"/>
      <c r="J456" s="613"/>
      <c r="K456" s="613"/>
      <c r="L456" s="613"/>
      <c r="M456" s="613"/>
      <c r="N456" s="613"/>
      <c r="O456" s="613"/>
      <c r="P456" s="613"/>
      <c r="Q456" s="613"/>
      <c r="R456" s="613"/>
      <c r="S456" s="613"/>
      <c r="T456" s="613"/>
      <c r="U456" s="613"/>
      <c r="V456" s="613"/>
      <c r="W456" s="613"/>
      <c r="X456" s="613"/>
      <c r="Y456" s="613"/>
    </row>
    <row r="457" spans="1:25" s="614" customFormat="1" ht="147.75" hidden="1" customHeight="1">
      <c r="A457" s="632"/>
      <c r="B457" s="872" t="s">
        <v>962</v>
      </c>
      <c r="C457" s="872"/>
      <c r="D457" s="872"/>
      <c r="E457" s="872"/>
      <c r="F457" s="873"/>
      <c r="G457" s="873"/>
      <c r="H457" s="873"/>
      <c r="I457" s="873"/>
      <c r="J457" s="613"/>
      <c r="K457" s="613"/>
      <c r="L457" s="613"/>
      <c r="M457" s="613"/>
      <c r="N457" s="613"/>
      <c r="O457" s="613"/>
      <c r="P457" s="613"/>
      <c r="Q457" s="613"/>
      <c r="R457" s="613"/>
      <c r="S457" s="613"/>
      <c r="T457" s="613"/>
      <c r="U457" s="613"/>
      <c r="V457" s="613"/>
      <c r="W457" s="613"/>
      <c r="X457" s="613"/>
      <c r="Y457" s="613"/>
    </row>
    <row r="458" spans="1:25" s="614" customFormat="1" ht="132" hidden="1" customHeight="1">
      <c r="A458" s="632"/>
      <c r="B458" s="872" t="s">
        <v>1014</v>
      </c>
      <c r="C458" s="872"/>
      <c r="D458" s="872"/>
      <c r="E458" s="872"/>
      <c r="F458" s="873"/>
      <c r="G458" s="873"/>
      <c r="H458" s="873"/>
      <c r="I458" s="873"/>
      <c r="J458" s="613"/>
      <c r="K458" s="613"/>
      <c r="L458" s="613"/>
      <c r="M458" s="613"/>
      <c r="N458" s="613"/>
      <c r="O458" s="613"/>
      <c r="P458" s="613"/>
      <c r="Q458" s="613"/>
      <c r="R458" s="613"/>
      <c r="S458" s="613"/>
      <c r="T458" s="613"/>
      <c r="U458" s="613"/>
      <c r="V458" s="613"/>
      <c r="W458" s="613"/>
      <c r="X458" s="613"/>
      <c r="Y458" s="613"/>
    </row>
    <row r="459" spans="1:25" s="614" customFormat="1" ht="36.75" hidden="1" customHeight="1">
      <c r="A459" s="632"/>
      <c r="B459" s="872" t="s">
        <v>196</v>
      </c>
      <c r="C459" s="872"/>
      <c r="D459" s="872"/>
      <c r="E459" s="872"/>
      <c r="F459" s="873"/>
      <c r="G459" s="873"/>
      <c r="H459" s="873"/>
      <c r="I459" s="873"/>
      <c r="J459" s="613"/>
      <c r="K459" s="613"/>
      <c r="L459" s="613"/>
      <c r="M459" s="613"/>
      <c r="N459" s="613"/>
      <c r="O459" s="613"/>
      <c r="P459" s="613"/>
      <c r="Q459" s="613"/>
      <c r="R459" s="613"/>
      <c r="S459" s="613"/>
      <c r="T459" s="613"/>
      <c r="U459" s="613"/>
      <c r="V459" s="613"/>
      <c r="W459" s="613"/>
      <c r="X459" s="613"/>
      <c r="Y459" s="613"/>
    </row>
    <row r="460" spans="1:25" s="614" customFormat="1" ht="36.75" hidden="1" customHeight="1">
      <c r="A460" s="608"/>
      <c r="B460" s="659"/>
      <c r="C460" s="659"/>
      <c r="D460" s="660"/>
      <c r="E460" s="660"/>
      <c r="F460" s="661"/>
      <c r="G460" s="661"/>
      <c r="H460" s="661"/>
      <c r="I460" s="661"/>
      <c r="J460" s="613"/>
      <c r="K460" s="613"/>
      <c r="L460" s="613"/>
      <c r="M460" s="613"/>
      <c r="N460" s="613"/>
      <c r="O460" s="613"/>
      <c r="P460" s="613"/>
      <c r="Q460" s="613"/>
      <c r="R460" s="613"/>
      <c r="S460" s="613"/>
      <c r="T460" s="613"/>
      <c r="U460" s="613"/>
      <c r="V460" s="613"/>
      <c r="W460" s="613"/>
      <c r="X460" s="613"/>
      <c r="Y460" s="613"/>
    </row>
    <row r="461" spans="1:25" s="556" customFormat="1" ht="24.6" hidden="1" customHeight="1">
      <c r="A461" s="552"/>
      <c r="B461" s="844" t="s">
        <v>963</v>
      </c>
      <c r="C461" s="845"/>
      <c r="D461" s="574"/>
      <c r="E461" s="553"/>
      <c r="F461" s="554"/>
      <c r="G461" s="554"/>
      <c r="H461" s="554"/>
      <c r="I461" s="555"/>
      <c r="J461" s="555"/>
      <c r="K461" s="555"/>
      <c r="L461" s="555"/>
      <c r="M461" s="555"/>
      <c r="N461" s="555"/>
      <c r="O461" s="555"/>
      <c r="P461" s="555"/>
      <c r="Q461" s="555"/>
      <c r="R461" s="555"/>
      <c r="S461" s="555"/>
      <c r="T461" s="555"/>
      <c r="U461" s="555"/>
      <c r="V461" s="555"/>
      <c r="W461" s="555"/>
      <c r="X461" s="555"/>
    </row>
    <row r="462" spans="1:25" s="556" customFormat="1" ht="36.75" hidden="1" customHeight="1">
      <c r="A462" s="552"/>
      <c r="B462" s="846" t="s">
        <v>913</v>
      </c>
      <c r="C462" s="846"/>
      <c r="D462" s="846"/>
      <c r="E462" s="846"/>
      <c r="F462" s="846"/>
      <c r="G462" s="846"/>
      <c r="H462" s="846"/>
      <c r="I462" s="555"/>
      <c r="J462" s="555"/>
      <c r="K462" s="555"/>
      <c r="L462" s="555"/>
      <c r="M462" s="555"/>
      <c r="N462" s="555"/>
      <c r="O462" s="555"/>
      <c r="P462" s="555"/>
      <c r="Q462" s="555"/>
      <c r="R462" s="555"/>
      <c r="S462" s="555"/>
      <c r="T462" s="555"/>
      <c r="U462" s="555"/>
      <c r="V462" s="555"/>
      <c r="W462" s="555"/>
      <c r="X462" s="555"/>
    </row>
    <row r="463" spans="1:25" s="556" customFormat="1" ht="36.75" hidden="1" customHeight="1">
      <c r="A463" s="557"/>
      <c r="B463" s="847" t="s">
        <v>914</v>
      </c>
      <c r="C463" s="847"/>
      <c r="D463" s="847"/>
      <c r="E463" s="871"/>
      <c r="F463" s="871"/>
      <c r="G463" s="871"/>
      <c r="H463" s="871"/>
      <c r="I463" s="555"/>
      <c r="J463" s="555"/>
      <c r="K463" s="555"/>
      <c r="L463" s="555"/>
      <c r="M463" s="555"/>
      <c r="N463" s="555"/>
      <c r="O463" s="555"/>
      <c r="P463" s="555"/>
      <c r="Q463" s="555"/>
      <c r="R463" s="555"/>
      <c r="S463" s="555"/>
      <c r="T463" s="555"/>
      <c r="U463" s="555"/>
      <c r="V463" s="555"/>
      <c r="W463" s="555"/>
      <c r="X463" s="555"/>
    </row>
    <row r="464" spans="1:25" s="556" customFormat="1" ht="34.950000000000003" hidden="1" customHeight="1">
      <c r="A464" s="575">
        <v>1</v>
      </c>
      <c r="B464" s="788" t="s">
        <v>297</v>
      </c>
      <c r="C464" s="788"/>
      <c r="D464" s="788"/>
      <c r="E464" s="775"/>
      <c r="F464" s="775"/>
      <c r="G464" s="775"/>
      <c r="H464" s="775"/>
      <c r="I464" s="555"/>
      <c r="J464" s="555"/>
      <c r="K464" s="555"/>
      <c r="L464" s="555"/>
      <c r="M464" s="555"/>
      <c r="N464" s="555"/>
      <c r="O464" s="555"/>
      <c r="P464" s="555"/>
      <c r="Q464" s="555"/>
      <c r="R464" s="555"/>
      <c r="S464" s="555"/>
      <c r="T464" s="555"/>
      <c r="U464" s="555"/>
      <c r="V464" s="555"/>
      <c r="W464" s="555"/>
      <c r="X464" s="555"/>
    </row>
    <row r="465" spans="1:24" s="556" customFormat="1" ht="4.2" hidden="1" customHeight="1">
      <c r="A465" s="559"/>
      <c r="B465" s="560"/>
      <c r="C465" s="560"/>
      <c r="D465" s="560"/>
      <c r="E465" s="662"/>
      <c r="F465" s="662"/>
      <c r="G465" s="662"/>
      <c r="H465" s="662"/>
      <c r="I465" s="555"/>
      <c r="J465" s="555"/>
      <c r="K465" s="555"/>
      <c r="L465" s="555"/>
      <c r="M465" s="555"/>
      <c r="N465" s="555"/>
      <c r="O465" s="555"/>
      <c r="P465" s="555"/>
      <c r="Q465" s="555"/>
      <c r="R465" s="555"/>
      <c r="S465" s="555"/>
      <c r="T465" s="555"/>
      <c r="U465" s="555"/>
      <c r="V465" s="555"/>
      <c r="W465" s="555"/>
      <c r="X465" s="555"/>
    </row>
    <row r="466" spans="1:24" s="556" customFormat="1" ht="36.75" hidden="1" customHeight="1">
      <c r="A466" s="575">
        <v>2</v>
      </c>
      <c r="B466" s="788" t="s">
        <v>915</v>
      </c>
      <c r="C466" s="788"/>
      <c r="D466" s="788"/>
      <c r="E466" s="829"/>
      <c r="F466" s="830"/>
      <c r="G466" s="830"/>
      <c r="H466" s="831"/>
      <c r="I466" s="555"/>
      <c r="J466" s="555"/>
      <c r="K466" s="555"/>
      <c r="L466" s="555"/>
      <c r="M466" s="555"/>
      <c r="N466" s="555"/>
      <c r="O466" s="555"/>
      <c r="P466" s="555"/>
      <c r="Q466" s="555"/>
      <c r="R466" s="555"/>
      <c r="S466" s="555"/>
      <c r="T466" s="555"/>
      <c r="U466" s="555"/>
      <c r="V466" s="555"/>
      <c r="W466" s="555"/>
      <c r="X466" s="555"/>
    </row>
    <row r="467" spans="1:24" s="556" customFormat="1" ht="36.75" hidden="1" customHeight="1">
      <c r="A467" s="835">
        <v>3</v>
      </c>
      <c r="B467" s="837" t="s">
        <v>916</v>
      </c>
      <c r="C467" s="837"/>
      <c r="D467" s="837"/>
      <c r="E467" s="775"/>
      <c r="F467" s="775"/>
      <c r="G467" s="775"/>
      <c r="H467" s="775"/>
      <c r="I467" s="555"/>
      <c r="J467" s="555"/>
      <c r="K467" s="555"/>
      <c r="L467" s="555"/>
      <c r="M467" s="555"/>
      <c r="N467" s="555"/>
      <c r="O467" s="555"/>
      <c r="P467" s="555"/>
      <c r="Q467" s="555"/>
      <c r="R467" s="555"/>
      <c r="S467" s="555"/>
      <c r="T467" s="555"/>
      <c r="U467" s="555"/>
      <c r="V467" s="555"/>
      <c r="W467" s="555"/>
      <c r="X467" s="555"/>
    </row>
    <row r="468" spans="1:24" s="556" customFormat="1" ht="36.75" hidden="1" customHeight="1">
      <c r="A468" s="836"/>
      <c r="B468" s="800"/>
      <c r="C468" s="800"/>
      <c r="D468" s="800"/>
      <c r="E468" s="775"/>
      <c r="F468" s="775"/>
      <c r="G468" s="775"/>
      <c r="H468" s="775"/>
      <c r="I468" s="555"/>
      <c r="J468" s="555"/>
      <c r="K468" s="555"/>
      <c r="L468" s="555"/>
      <c r="M468" s="555"/>
      <c r="N468" s="555"/>
      <c r="O468" s="555"/>
      <c r="P468" s="555"/>
      <c r="Q468" s="555"/>
      <c r="R468" s="555"/>
      <c r="S468" s="555"/>
      <c r="T468" s="555"/>
      <c r="U468" s="555"/>
      <c r="V468" s="555"/>
      <c r="W468" s="555"/>
      <c r="X468" s="555"/>
    </row>
    <row r="469" spans="1:24" s="556" customFormat="1" ht="9" hidden="1" customHeight="1">
      <c r="A469" s="836"/>
      <c r="B469" s="800"/>
      <c r="C469" s="800"/>
      <c r="D469" s="800"/>
      <c r="E469" s="775"/>
      <c r="F469" s="775"/>
      <c r="G469" s="775"/>
      <c r="H469" s="775"/>
      <c r="I469" s="555"/>
      <c r="J469" s="555"/>
      <c r="K469" s="555"/>
      <c r="L469" s="555"/>
      <c r="M469" s="555"/>
      <c r="N469" s="555"/>
      <c r="O469" s="555"/>
      <c r="P469" s="555"/>
      <c r="Q469" s="555"/>
      <c r="R469" s="555"/>
      <c r="S469" s="555"/>
      <c r="T469" s="555"/>
      <c r="U469" s="555"/>
      <c r="V469" s="555"/>
      <c r="W469" s="555"/>
      <c r="X469" s="555"/>
    </row>
    <row r="470" spans="1:24" s="556" customFormat="1" ht="36.6" hidden="1" customHeight="1">
      <c r="A470" s="836"/>
      <c r="B470" s="800"/>
      <c r="C470" s="800"/>
      <c r="D470" s="800"/>
      <c r="E470" s="775"/>
      <c r="F470" s="775"/>
      <c r="G470" s="775"/>
      <c r="H470" s="775"/>
      <c r="I470" s="555"/>
      <c r="J470" s="555"/>
      <c r="K470" s="555"/>
      <c r="L470" s="555"/>
      <c r="M470" s="555"/>
      <c r="N470" s="555"/>
      <c r="O470" s="555"/>
      <c r="P470" s="555"/>
      <c r="Q470" s="555"/>
      <c r="R470" s="555"/>
      <c r="S470" s="555"/>
      <c r="T470" s="555"/>
      <c r="U470" s="555"/>
      <c r="V470" s="555"/>
      <c r="W470" s="555"/>
      <c r="X470" s="555"/>
    </row>
    <row r="471" spans="1:24" s="556" customFormat="1" ht="36.75" hidden="1" customHeight="1">
      <c r="A471" s="576"/>
      <c r="D471" s="561" t="s">
        <v>299</v>
      </c>
      <c r="E471" s="829"/>
      <c r="F471" s="830"/>
      <c r="G471" s="830"/>
      <c r="H471" s="831"/>
      <c r="I471" s="555"/>
      <c r="J471" s="555"/>
      <c r="K471" s="555"/>
      <c r="L471" s="555"/>
      <c r="M471" s="555"/>
      <c r="N471" s="555"/>
      <c r="O471" s="555"/>
      <c r="P471" s="555"/>
      <c r="Q471" s="555"/>
      <c r="R471" s="555"/>
      <c r="S471" s="555"/>
      <c r="T471" s="555"/>
      <c r="U471" s="555"/>
      <c r="V471" s="555"/>
      <c r="W471" s="555"/>
      <c r="X471" s="555"/>
    </row>
    <row r="472" spans="1:24" s="556" customFormat="1" ht="36.75" hidden="1" customHeight="1">
      <c r="A472" s="576"/>
      <c r="D472" s="561" t="s">
        <v>99</v>
      </c>
      <c r="E472" s="829"/>
      <c r="F472" s="830"/>
      <c r="G472" s="830"/>
      <c r="H472" s="831"/>
      <c r="I472" s="555"/>
      <c r="J472" s="555"/>
      <c r="K472" s="555"/>
      <c r="L472" s="555"/>
      <c r="M472" s="555"/>
      <c r="N472" s="555"/>
      <c r="O472" s="555"/>
      <c r="P472" s="555"/>
      <c r="Q472" s="555"/>
      <c r="R472" s="555"/>
      <c r="S472" s="555"/>
      <c r="T472" s="555"/>
      <c r="U472" s="555"/>
      <c r="V472" s="555"/>
      <c r="W472" s="555"/>
      <c r="X472" s="555"/>
    </row>
    <row r="473" spans="1:24" s="556" customFormat="1" ht="36.75" hidden="1" customHeight="1">
      <c r="A473" s="576"/>
      <c r="B473" s="562"/>
      <c r="C473" s="562"/>
      <c r="D473" s="563" t="s">
        <v>300</v>
      </c>
      <c r="E473" s="775"/>
      <c r="F473" s="775"/>
      <c r="G473" s="775"/>
      <c r="H473" s="775"/>
      <c r="I473" s="555"/>
      <c r="J473" s="555"/>
      <c r="K473" s="555"/>
      <c r="L473" s="555"/>
      <c r="M473" s="555"/>
      <c r="N473" s="555"/>
      <c r="O473" s="555"/>
      <c r="P473" s="555"/>
      <c r="Q473" s="555"/>
      <c r="R473" s="555"/>
      <c r="S473" s="555"/>
      <c r="T473" s="555"/>
      <c r="U473" s="555"/>
      <c r="V473" s="555"/>
      <c r="W473" s="555"/>
      <c r="X473" s="555"/>
    </row>
    <row r="474" spans="1:24" s="556" customFormat="1" ht="36.75" hidden="1" customHeight="1">
      <c r="A474" s="576"/>
      <c r="B474" s="564"/>
      <c r="C474" s="564"/>
      <c r="D474" s="561"/>
      <c r="E474" s="561"/>
      <c r="F474" s="561"/>
      <c r="G474" s="561"/>
      <c r="H474" s="561"/>
      <c r="I474" s="555"/>
      <c r="J474" s="555"/>
      <c r="K474" s="555"/>
      <c r="L474" s="555"/>
      <c r="M474" s="555"/>
      <c r="N474" s="555"/>
      <c r="O474" s="555"/>
      <c r="P474" s="555"/>
      <c r="Q474" s="555"/>
      <c r="R474" s="555"/>
      <c r="S474" s="555"/>
      <c r="T474" s="555"/>
      <c r="U474" s="555"/>
      <c r="V474" s="555"/>
      <c r="W474" s="555"/>
      <c r="X474" s="555"/>
    </row>
    <row r="475" spans="1:24" s="556" customFormat="1" ht="79.5" hidden="1" customHeight="1">
      <c r="A475" s="565" t="s">
        <v>421</v>
      </c>
      <c r="B475" s="802" t="s">
        <v>999</v>
      </c>
      <c r="C475" s="802"/>
      <c r="D475" s="802"/>
      <c r="E475" s="829"/>
      <c r="F475" s="830"/>
      <c r="G475" s="830"/>
      <c r="H475" s="831"/>
      <c r="I475" s="555"/>
      <c r="J475" s="555"/>
      <c r="K475" s="555"/>
      <c r="L475" s="555"/>
      <c r="M475" s="555"/>
      <c r="N475" s="555"/>
      <c r="O475" s="555"/>
      <c r="P475" s="555"/>
      <c r="Q475" s="555"/>
      <c r="R475" s="555"/>
      <c r="S475" s="555"/>
      <c r="T475" s="555"/>
      <c r="U475" s="555"/>
      <c r="V475" s="555"/>
      <c r="W475" s="555"/>
      <c r="X475" s="555"/>
    </row>
    <row r="476" spans="1:24" s="556" customFormat="1" ht="244.5" hidden="1" customHeight="1">
      <c r="A476" s="558"/>
      <c r="B476" s="799" t="s">
        <v>1000</v>
      </c>
      <c r="C476" s="799"/>
      <c r="D476" s="799"/>
      <c r="E476" s="829"/>
      <c r="F476" s="830"/>
      <c r="G476" s="830"/>
      <c r="H476" s="831"/>
      <c r="I476" s="555"/>
      <c r="J476" s="555"/>
      <c r="K476" s="555"/>
      <c r="L476" s="555"/>
      <c r="M476" s="555"/>
      <c r="N476" s="555"/>
      <c r="O476" s="555"/>
      <c r="P476" s="555"/>
      <c r="Q476" s="555"/>
      <c r="R476" s="555"/>
      <c r="S476" s="555"/>
      <c r="T476" s="555"/>
      <c r="U476" s="555"/>
      <c r="V476" s="555"/>
      <c r="W476" s="555"/>
      <c r="X476" s="555"/>
    </row>
    <row r="477" spans="1:24" s="556" customFormat="1" ht="7.2" hidden="1" customHeight="1">
      <c r="A477" s="558"/>
      <c r="B477" s="564"/>
      <c r="C477" s="564"/>
      <c r="D477" s="561"/>
      <c r="E477" s="662"/>
      <c r="F477" s="662"/>
      <c r="G477" s="662"/>
      <c r="H477" s="662"/>
      <c r="I477" s="555"/>
      <c r="J477" s="555"/>
      <c r="K477" s="555"/>
      <c r="L477" s="555"/>
      <c r="M477" s="555"/>
      <c r="N477" s="555"/>
      <c r="O477" s="555"/>
      <c r="P477" s="555"/>
      <c r="Q477" s="555"/>
      <c r="R477" s="555"/>
      <c r="S477" s="555"/>
      <c r="T477" s="555"/>
      <c r="U477" s="555"/>
      <c r="V477" s="555"/>
      <c r="W477" s="555"/>
      <c r="X477" s="555"/>
    </row>
    <row r="478" spans="1:24" s="556" customFormat="1" ht="44.25" hidden="1" customHeight="1">
      <c r="A478" s="576"/>
      <c r="B478" s="800" t="s">
        <v>988</v>
      </c>
      <c r="C478" s="800"/>
      <c r="D478" s="801"/>
      <c r="E478" s="829"/>
      <c r="F478" s="830"/>
      <c r="G478" s="830"/>
      <c r="H478" s="831"/>
      <c r="I478" s="555"/>
      <c r="J478" s="555"/>
      <c r="K478" s="555"/>
      <c r="L478" s="555"/>
      <c r="M478" s="555"/>
      <c r="N478" s="555"/>
      <c r="O478" s="555"/>
      <c r="P478" s="555"/>
      <c r="Q478" s="555"/>
      <c r="R478" s="555"/>
      <c r="S478" s="555"/>
      <c r="T478" s="555"/>
      <c r="U478" s="555"/>
      <c r="V478" s="555"/>
      <c r="W478" s="555"/>
      <c r="X478" s="555"/>
    </row>
    <row r="479" spans="1:24" s="556" customFormat="1" ht="36.6" hidden="1" customHeight="1">
      <c r="A479" s="576"/>
      <c r="B479" s="564"/>
      <c r="C479" s="564"/>
      <c r="D479" s="561"/>
      <c r="E479" s="662"/>
      <c r="F479" s="662"/>
      <c r="G479" s="662"/>
      <c r="H479" s="662"/>
      <c r="I479" s="555"/>
      <c r="J479" s="555"/>
      <c r="K479" s="555"/>
      <c r="L479" s="555"/>
      <c r="M479" s="555"/>
      <c r="N479" s="555"/>
      <c r="O479" s="555"/>
      <c r="P479" s="555"/>
      <c r="Q479" s="555"/>
      <c r="R479" s="555"/>
      <c r="S479" s="555"/>
      <c r="T479" s="555"/>
      <c r="U479" s="555"/>
      <c r="V479" s="555"/>
      <c r="W479" s="555"/>
      <c r="X479" s="555"/>
    </row>
    <row r="480" spans="1:24" s="556" customFormat="1" ht="78" hidden="1" customHeight="1">
      <c r="A480" s="552"/>
      <c r="B480" s="774" t="s">
        <v>964</v>
      </c>
      <c r="C480" s="774"/>
      <c r="D480" s="774"/>
      <c r="E480" s="829"/>
      <c r="F480" s="830"/>
      <c r="G480" s="830"/>
      <c r="H480" s="831"/>
      <c r="I480" s="555"/>
      <c r="J480" s="555"/>
      <c r="K480" s="555"/>
      <c r="L480" s="555"/>
      <c r="M480" s="555"/>
      <c r="N480" s="555"/>
      <c r="O480" s="555"/>
      <c r="P480" s="555"/>
      <c r="Q480" s="555"/>
      <c r="R480" s="555"/>
      <c r="S480" s="555"/>
      <c r="T480" s="555"/>
      <c r="U480" s="555"/>
      <c r="V480" s="555"/>
      <c r="W480" s="555"/>
      <c r="X480" s="555"/>
    </row>
    <row r="481" spans="1:24" s="556" customFormat="1" ht="76.5" hidden="1" customHeight="1">
      <c r="A481" s="566"/>
      <c r="B481" s="802" t="s">
        <v>965</v>
      </c>
      <c r="C481" s="802"/>
      <c r="D481" s="802"/>
      <c r="E481" s="829"/>
      <c r="F481" s="830"/>
      <c r="G481" s="830"/>
      <c r="H481" s="831"/>
      <c r="I481" s="555"/>
      <c r="J481" s="555"/>
      <c r="K481" s="555"/>
      <c r="L481" s="555"/>
      <c r="M481" s="555"/>
      <c r="N481" s="555"/>
      <c r="O481" s="555"/>
      <c r="P481" s="555"/>
      <c r="Q481" s="555"/>
      <c r="R481" s="555"/>
      <c r="S481" s="555"/>
      <c r="T481" s="555"/>
      <c r="U481" s="555"/>
      <c r="V481" s="555"/>
      <c r="W481" s="555"/>
      <c r="X481" s="555"/>
    </row>
    <row r="482" spans="1:24" s="556" customFormat="1" ht="75" hidden="1" customHeight="1">
      <c r="A482" s="552"/>
      <c r="B482" s="832" t="s">
        <v>919</v>
      </c>
      <c r="C482" s="832"/>
      <c r="D482" s="832"/>
      <c r="E482" s="829"/>
      <c r="F482" s="830"/>
      <c r="G482" s="830"/>
      <c r="H482" s="831"/>
      <c r="I482" s="555"/>
      <c r="J482" s="555"/>
      <c r="K482" s="555"/>
      <c r="L482" s="555"/>
      <c r="M482" s="555"/>
      <c r="N482" s="555"/>
      <c r="O482" s="555"/>
      <c r="P482" s="555"/>
      <c r="Q482" s="555"/>
      <c r="R482" s="555"/>
      <c r="S482" s="555"/>
      <c r="T482" s="555"/>
      <c r="U482" s="555"/>
      <c r="V482" s="555"/>
      <c r="W482" s="555"/>
      <c r="X482" s="555"/>
    </row>
    <row r="483" spans="1:24" s="556" customFormat="1" ht="76.5" hidden="1" customHeight="1">
      <c r="A483" s="663"/>
      <c r="B483" s="832" t="s">
        <v>966</v>
      </c>
      <c r="C483" s="832"/>
      <c r="D483" s="832"/>
      <c r="E483" s="829"/>
      <c r="F483" s="830"/>
      <c r="G483" s="830"/>
      <c r="H483" s="831"/>
      <c r="I483" s="555"/>
      <c r="J483" s="555"/>
      <c r="K483" s="555"/>
      <c r="L483" s="555"/>
      <c r="M483" s="555"/>
      <c r="N483" s="555"/>
      <c r="O483" s="555"/>
      <c r="P483" s="555"/>
      <c r="Q483" s="555"/>
      <c r="R483" s="555"/>
      <c r="S483" s="555"/>
      <c r="T483" s="555"/>
      <c r="U483" s="555"/>
      <c r="V483" s="555"/>
      <c r="W483" s="555"/>
      <c r="X483" s="555"/>
    </row>
    <row r="484" spans="1:24" s="556" customFormat="1" ht="108.75" hidden="1" customHeight="1">
      <c r="A484" s="663"/>
      <c r="B484" s="869" t="s">
        <v>967</v>
      </c>
      <c r="C484" s="788"/>
      <c r="D484" s="870"/>
      <c r="E484" s="829"/>
      <c r="F484" s="830"/>
      <c r="G484" s="830"/>
      <c r="H484" s="831"/>
      <c r="I484" s="555"/>
      <c r="J484" s="555"/>
      <c r="K484" s="555"/>
      <c r="L484" s="555"/>
      <c r="M484" s="555"/>
      <c r="N484" s="555"/>
      <c r="O484" s="555"/>
      <c r="P484" s="555"/>
      <c r="Q484" s="555"/>
      <c r="R484" s="555"/>
      <c r="S484" s="555"/>
      <c r="T484" s="555"/>
      <c r="U484" s="555"/>
      <c r="V484" s="555"/>
      <c r="W484" s="555"/>
      <c r="X484" s="555"/>
    </row>
    <row r="485" spans="1:24" s="556" customFormat="1" ht="108.75" hidden="1" customHeight="1">
      <c r="A485" s="552"/>
      <c r="B485" s="832" t="s">
        <v>968</v>
      </c>
      <c r="C485" s="832"/>
      <c r="D485" s="832"/>
      <c r="E485" s="829"/>
      <c r="F485" s="830"/>
      <c r="G485" s="830"/>
      <c r="H485" s="831"/>
      <c r="I485" s="555"/>
      <c r="J485" s="555"/>
      <c r="K485" s="555"/>
      <c r="L485" s="555"/>
      <c r="M485" s="555"/>
      <c r="N485" s="555"/>
      <c r="O485" s="555"/>
      <c r="P485" s="555"/>
      <c r="Q485" s="555"/>
      <c r="R485" s="555"/>
      <c r="S485" s="555"/>
      <c r="T485" s="555"/>
      <c r="U485" s="555"/>
      <c r="V485" s="555"/>
      <c r="W485" s="555"/>
      <c r="X485" s="555"/>
    </row>
    <row r="486" spans="1:24" s="556" customFormat="1" ht="75" hidden="1" customHeight="1">
      <c r="A486" s="552"/>
      <c r="B486" s="832" t="s">
        <v>919</v>
      </c>
      <c r="C486" s="832"/>
      <c r="D486" s="832"/>
      <c r="E486" s="829"/>
      <c r="F486" s="830"/>
      <c r="G486" s="830"/>
      <c r="H486" s="831"/>
      <c r="I486" s="555"/>
      <c r="J486" s="555"/>
      <c r="K486" s="555"/>
      <c r="L486" s="555"/>
      <c r="M486" s="555"/>
      <c r="N486" s="555"/>
      <c r="O486" s="555"/>
      <c r="P486" s="555"/>
      <c r="Q486" s="555"/>
      <c r="R486" s="555"/>
      <c r="S486" s="555"/>
      <c r="T486" s="555"/>
      <c r="U486" s="555"/>
      <c r="V486" s="555"/>
      <c r="W486" s="555"/>
      <c r="X486" s="555"/>
    </row>
    <row r="487" spans="1:24" s="556" customFormat="1" ht="10.5" hidden="1" customHeight="1">
      <c r="A487" s="564"/>
      <c r="B487" s="578"/>
      <c r="C487" s="578"/>
      <c r="D487" s="578"/>
      <c r="E487" s="582"/>
      <c r="F487" s="582"/>
      <c r="G487" s="582"/>
      <c r="H487" s="664"/>
      <c r="I487" s="579"/>
      <c r="J487" s="579"/>
      <c r="K487" s="579"/>
      <c r="L487" s="579"/>
      <c r="M487" s="598"/>
      <c r="N487" s="579"/>
      <c r="O487" s="579"/>
      <c r="P487" s="579"/>
      <c r="Q487" s="579"/>
      <c r="R487" s="579"/>
      <c r="S487" s="579"/>
      <c r="T487" s="579"/>
      <c r="U487" s="579"/>
      <c r="V487" s="579"/>
      <c r="W487" s="579"/>
      <c r="X487" s="579"/>
    </row>
    <row r="488" spans="1:24" s="556" customFormat="1" ht="36.75" hidden="1" customHeight="1">
      <c r="A488" s="552"/>
      <c r="B488" s="665"/>
      <c r="C488" s="665"/>
      <c r="D488" s="665"/>
      <c r="E488" s="665"/>
      <c r="F488" s="665"/>
      <c r="G488" s="665"/>
      <c r="H488" s="665"/>
      <c r="I488" s="555"/>
      <c r="J488" s="555"/>
      <c r="K488" s="555"/>
      <c r="L488" s="555"/>
      <c r="M488" s="555"/>
      <c r="N488" s="555"/>
      <c r="O488" s="555"/>
      <c r="P488" s="555"/>
      <c r="Q488" s="555"/>
      <c r="R488" s="555"/>
      <c r="S488" s="555"/>
      <c r="T488" s="555"/>
      <c r="U488" s="555"/>
      <c r="V488" s="555"/>
      <c r="W488" s="555"/>
      <c r="X488" s="555"/>
    </row>
    <row r="489" spans="1:24" s="556" customFormat="1" ht="16.5" hidden="1" customHeight="1">
      <c r="A489" s="666" t="s">
        <v>184</v>
      </c>
      <c r="B489" s="865" t="s">
        <v>600</v>
      </c>
      <c r="C489" s="865"/>
      <c r="D489" s="865"/>
      <c r="E489" s="865"/>
      <c r="F489" s="865"/>
      <c r="G489" s="865"/>
      <c r="H489" s="865"/>
      <c r="I489" s="564"/>
    </row>
    <row r="490" spans="1:24" s="556" customFormat="1" ht="9" hidden="1" customHeight="1">
      <c r="A490" s="564"/>
      <c r="B490" s="579"/>
      <c r="C490" s="579"/>
      <c r="D490" s="579"/>
      <c r="E490" s="579"/>
      <c r="F490" s="579"/>
      <c r="G490" s="579"/>
      <c r="H490" s="564"/>
      <c r="I490" s="564"/>
    </row>
    <row r="491" spans="1:24" s="556" customFormat="1" ht="53.25" hidden="1" customHeight="1">
      <c r="A491" s="667"/>
      <c r="B491" s="856" t="s">
        <v>969</v>
      </c>
      <c r="C491" s="856"/>
      <c r="D491" s="856"/>
      <c r="E491" s="856"/>
      <c r="F491" s="856"/>
      <c r="G491" s="856"/>
      <c r="H491" s="856"/>
    </row>
    <row r="492" spans="1:24" s="556" customFormat="1" ht="9" hidden="1" customHeight="1">
      <c r="A492" s="564"/>
      <c r="B492" s="579"/>
      <c r="C492" s="579"/>
      <c r="D492" s="579"/>
      <c r="E492" s="579"/>
      <c r="F492" s="579"/>
      <c r="G492" s="579"/>
      <c r="H492" s="564"/>
      <c r="I492" s="564"/>
    </row>
    <row r="493" spans="1:24" s="556" customFormat="1" ht="26.25" hidden="1" customHeight="1">
      <c r="A493" s="668" t="s">
        <v>4</v>
      </c>
      <c r="B493" s="866" t="s">
        <v>982</v>
      </c>
      <c r="C493" s="866"/>
      <c r="D493" s="866"/>
      <c r="E493" s="866"/>
      <c r="F493" s="866"/>
      <c r="G493" s="866"/>
      <c r="H493" s="866"/>
      <c r="I493" s="564"/>
    </row>
    <row r="494" spans="1:24" s="556" customFormat="1" ht="51" hidden="1" customHeight="1">
      <c r="A494" s="668" t="s">
        <v>970</v>
      </c>
      <c r="B494" s="863" t="s">
        <v>1018</v>
      </c>
      <c r="C494" s="863"/>
      <c r="D494" s="863"/>
      <c r="E494" s="863"/>
      <c r="F494" s="863"/>
      <c r="G494" s="863"/>
      <c r="H494" s="863"/>
      <c r="I494" s="669"/>
    </row>
    <row r="495" spans="1:24" s="556" customFormat="1" ht="15.75" hidden="1" customHeight="1">
      <c r="A495" s="668"/>
      <c r="B495" s="867"/>
      <c r="C495" s="867"/>
      <c r="D495" s="867"/>
      <c r="E495" s="867"/>
      <c r="F495" s="867"/>
      <c r="G495" s="867"/>
      <c r="H495" s="867"/>
      <c r="I495" s="564"/>
    </row>
    <row r="496" spans="1:24" s="556" customFormat="1" ht="15.75" hidden="1" customHeight="1">
      <c r="A496" s="668"/>
      <c r="B496" s="867"/>
      <c r="C496" s="867"/>
      <c r="D496" s="867"/>
      <c r="E496" s="867"/>
      <c r="F496" s="867"/>
      <c r="G496" s="867"/>
      <c r="H496" s="867"/>
      <c r="I496" s="564"/>
    </row>
    <row r="497" spans="1:13" s="556" customFormat="1" ht="15.75" hidden="1" customHeight="1">
      <c r="A497" s="668"/>
      <c r="B497" s="867"/>
      <c r="C497" s="867"/>
      <c r="D497" s="867"/>
      <c r="E497" s="867"/>
      <c r="F497" s="867"/>
      <c r="G497" s="867"/>
      <c r="H497" s="867"/>
      <c r="I497" s="564"/>
    </row>
    <row r="498" spans="1:13" s="556" customFormat="1" ht="15.75" hidden="1" customHeight="1">
      <c r="A498" s="668"/>
      <c r="B498" s="670"/>
      <c r="C498" s="670"/>
      <c r="D498" s="670"/>
      <c r="E498" s="670"/>
      <c r="F498" s="670"/>
      <c r="G498" s="670"/>
      <c r="H498" s="670"/>
      <c r="I498" s="564"/>
    </row>
    <row r="499" spans="1:13" s="556" customFormat="1" ht="35.25" hidden="1" customHeight="1">
      <c r="A499" s="671"/>
      <c r="B499" s="868" t="s">
        <v>971</v>
      </c>
      <c r="C499" s="868"/>
      <c r="D499" s="868"/>
      <c r="E499" s="868"/>
      <c r="F499" s="868"/>
      <c r="G499" s="868"/>
      <c r="H499" s="868"/>
      <c r="I499" s="564"/>
    </row>
    <row r="500" spans="1:13" s="556" customFormat="1" ht="15.75" hidden="1" customHeight="1">
      <c r="A500" s="663"/>
      <c r="B500" s="861"/>
      <c r="C500" s="861"/>
      <c r="D500" s="861"/>
      <c r="E500" s="861"/>
      <c r="F500" s="861"/>
      <c r="G500" s="861"/>
      <c r="H500" s="861"/>
      <c r="I500" s="564"/>
    </row>
    <row r="501" spans="1:13" s="556" customFormat="1" ht="15.75" hidden="1" customHeight="1">
      <c r="A501" s="663"/>
      <c r="B501" s="861"/>
      <c r="C501" s="861"/>
      <c r="D501" s="861"/>
      <c r="E501" s="861"/>
      <c r="F501" s="861"/>
      <c r="G501" s="861"/>
      <c r="H501" s="861"/>
      <c r="I501" s="564"/>
    </row>
    <row r="502" spans="1:13" s="556" customFormat="1" ht="15.75" hidden="1" customHeight="1">
      <c r="A502" s="663"/>
      <c r="B502" s="782"/>
      <c r="C502" s="782"/>
      <c r="D502" s="782"/>
      <c r="E502" s="782"/>
      <c r="F502" s="782"/>
      <c r="G502" s="782"/>
      <c r="H502" s="782"/>
      <c r="I502" s="564"/>
    </row>
    <row r="503" spans="1:13" s="556" customFormat="1" ht="37.5" hidden="1" customHeight="1">
      <c r="A503" s="663"/>
      <c r="B503" s="782" t="s">
        <v>610</v>
      </c>
      <c r="C503" s="782"/>
      <c r="D503" s="782"/>
      <c r="E503" s="782"/>
      <c r="F503" s="782"/>
      <c r="G503" s="782"/>
      <c r="H503" s="782"/>
      <c r="I503" s="564"/>
    </row>
    <row r="504" spans="1:13" s="556" customFormat="1" ht="15" hidden="1" customHeight="1">
      <c r="A504" s="663"/>
      <c r="B504" s="862"/>
      <c r="C504" s="862"/>
      <c r="D504" s="862"/>
      <c r="E504" s="862"/>
      <c r="F504" s="862"/>
      <c r="G504" s="862"/>
      <c r="H504" s="862"/>
      <c r="I504" s="564"/>
    </row>
    <row r="505" spans="1:13" s="556" customFormat="1" ht="37.5" hidden="1" customHeight="1">
      <c r="A505" s="668" t="s">
        <v>308</v>
      </c>
      <c r="B505" s="863" t="s">
        <v>1019</v>
      </c>
      <c r="C505" s="863"/>
      <c r="D505" s="863"/>
      <c r="E505" s="863"/>
      <c r="F505" s="863"/>
      <c r="G505" s="863"/>
      <c r="H505" s="863"/>
      <c r="I505" s="669"/>
    </row>
    <row r="506" spans="1:13" s="556" customFormat="1" ht="408.6" hidden="1" customHeight="1">
      <c r="B506" s="833" t="s">
        <v>1020</v>
      </c>
      <c r="C506" s="833"/>
      <c r="D506" s="833"/>
      <c r="E506" s="833"/>
      <c r="F506" s="833"/>
      <c r="G506" s="833"/>
      <c r="H506" s="833"/>
    </row>
    <row r="507" spans="1:13" s="556" customFormat="1" ht="41.4" hidden="1" customHeight="1">
      <c r="B507" s="782" t="s">
        <v>1021</v>
      </c>
      <c r="C507" s="782"/>
      <c r="D507" s="782"/>
      <c r="E507" s="782"/>
      <c r="F507" s="782"/>
      <c r="G507" s="782"/>
      <c r="H507" s="782"/>
    </row>
    <row r="508" spans="1:13" s="556" customFormat="1" ht="18" hidden="1" customHeight="1">
      <c r="A508" s="564"/>
      <c r="B508" s="864"/>
      <c r="C508" s="864"/>
      <c r="D508" s="864"/>
      <c r="E508" s="864"/>
      <c r="F508" s="864"/>
      <c r="G508" s="864"/>
      <c r="H508" s="864"/>
      <c r="I508" s="564"/>
    </row>
    <row r="509" spans="1:13" s="556" customFormat="1" ht="14.25" hidden="1" customHeight="1">
      <c r="A509" s="564"/>
      <c r="B509" s="672"/>
      <c r="C509" s="672"/>
      <c r="D509" s="672"/>
      <c r="E509" s="672"/>
      <c r="F509" s="672"/>
      <c r="G509" s="672"/>
      <c r="H509" s="672"/>
      <c r="I509" s="564"/>
    </row>
    <row r="510" spans="1:13" s="556" customFormat="1" ht="75" hidden="1" customHeight="1">
      <c r="A510" s="663"/>
      <c r="B510" s="828" t="s">
        <v>706</v>
      </c>
      <c r="C510" s="828"/>
      <c r="D510" s="828"/>
      <c r="E510" s="828"/>
      <c r="F510" s="828"/>
      <c r="G510" s="828"/>
      <c r="H510" s="828"/>
      <c r="I510" s="564"/>
    </row>
    <row r="511" spans="1:13" s="556" customFormat="1" ht="15.75" hidden="1" customHeight="1">
      <c r="A511" s="663"/>
      <c r="B511" s="665"/>
      <c r="C511" s="665"/>
      <c r="D511" s="665"/>
      <c r="E511" s="665"/>
      <c r="F511" s="665"/>
      <c r="G511" s="665"/>
      <c r="H511" s="665"/>
      <c r="I511" s="564"/>
      <c r="M511" s="673">
        <f>M21</f>
        <v>0</v>
      </c>
    </row>
    <row r="512" spans="1:13" s="556" customFormat="1" ht="7.5" hidden="1" customHeight="1">
      <c r="A512" s="663"/>
      <c r="B512" s="665"/>
      <c r="C512" s="665"/>
      <c r="D512" s="665"/>
      <c r="E512" s="665"/>
      <c r="F512" s="665"/>
      <c r="G512" s="665"/>
      <c r="H512" s="665"/>
      <c r="I512" s="564"/>
      <c r="M512" s="673"/>
    </row>
    <row r="513" spans="1:13" s="556" customFormat="1" ht="20.25" hidden="1" customHeight="1">
      <c r="A513" s="674">
        <v>2.1</v>
      </c>
      <c r="B513" s="1057" t="s">
        <v>88</v>
      </c>
      <c r="C513" s="1057"/>
      <c r="D513" s="1057"/>
      <c r="E513" s="1057"/>
      <c r="F513" s="1057"/>
      <c r="G513" s="1057"/>
      <c r="H513" s="1057"/>
      <c r="I513" s="564"/>
      <c r="M513" s="673">
        <f>M22</f>
        <v>0</v>
      </c>
    </row>
    <row r="514" spans="1:13" s="556" customFormat="1" ht="29.25" hidden="1" customHeight="1">
      <c r="A514" s="675"/>
      <c r="B514" s="807">
        <f>'Name of Bidder'!C13</f>
        <v>0</v>
      </c>
      <c r="C514" s="803"/>
      <c r="D514" s="803"/>
      <c r="E514" s="807"/>
      <c r="F514" s="803"/>
      <c r="G514" s="803"/>
      <c r="H514" s="784"/>
      <c r="I514" s="564"/>
    </row>
    <row r="515" spans="1:13" s="556" customFormat="1" ht="25.5" hidden="1" customHeight="1">
      <c r="A515" s="675" t="s">
        <v>611</v>
      </c>
      <c r="B515" s="807" t="s">
        <v>612</v>
      </c>
      <c r="C515" s="803"/>
      <c r="D515" s="803"/>
      <c r="E515" s="803"/>
      <c r="F515" s="803"/>
      <c r="G515" s="803"/>
      <c r="H515" s="803"/>
      <c r="I515" s="564"/>
    </row>
    <row r="516" spans="1:13" s="556" customFormat="1" ht="19.5" hidden="1" customHeight="1">
      <c r="A516" s="677"/>
      <c r="B516" s="678"/>
      <c r="C516" s="678"/>
      <c r="D516" s="679"/>
      <c r="E516" s="808" t="s">
        <v>90</v>
      </c>
      <c r="F516" s="809"/>
      <c r="G516" s="809"/>
      <c r="H516" s="810"/>
      <c r="I516" s="564"/>
    </row>
    <row r="517" spans="1:13" s="556" customFormat="1" ht="47.25" hidden="1" customHeight="1">
      <c r="A517" s="677"/>
      <c r="B517" s="678"/>
      <c r="C517" s="678"/>
      <c r="D517" s="679" t="s">
        <v>972</v>
      </c>
      <c r="E517" s="811"/>
      <c r="F517" s="812"/>
      <c r="G517" s="812"/>
      <c r="H517" s="813"/>
      <c r="I517" s="564"/>
    </row>
    <row r="518" spans="1:13" s="556" customFormat="1" ht="17.25" hidden="1" customHeight="1">
      <c r="A518" s="680" t="s">
        <v>185</v>
      </c>
      <c r="B518" s="834" t="s">
        <v>186</v>
      </c>
      <c r="C518" s="834"/>
      <c r="D518" s="681"/>
      <c r="E518" s="834"/>
      <c r="F518" s="834"/>
      <c r="G518" s="834"/>
      <c r="H518" s="834"/>
      <c r="I518" s="564"/>
    </row>
    <row r="519" spans="1:13" s="556" customFormat="1" ht="17.25" hidden="1" customHeight="1">
      <c r="A519" s="680"/>
      <c r="B519" s="823" t="s">
        <v>973</v>
      </c>
      <c r="C519" s="823"/>
      <c r="D519" s="852"/>
      <c r="E519" s="682" t="s">
        <v>711</v>
      </c>
      <c r="F519" s="683"/>
      <c r="G519" s="683"/>
      <c r="H519" s="684"/>
      <c r="I519" s="564"/>
    </row>
    <row r="520" spans="1:13" s="556" customFormat="1" ht="15.75" hidden="1" customHeight="1">
      <c r="A520" s="680">
        <v>1</v>
      </c>
      <c r="B520" s="853" t="s">
        <v>937</v>
      </c>
      <c r="C520" s="854"/>
      <c r="D520" s="685"/>
      <c r="E520" s="776"/>
      <c r="F520" s="780"/>
      <c r="G520" s="780"/>
      <c r="H520" s="777"/>
      <c r="I520" s="564"/>
    </row>
    <row r="521" spans="1:13" s="556" customFormat="1" ht="15.75" hidden="1" customHeight="1">
      <c r="A521" s="680">
        <v>2</v>
      </c>
      <c r="B521" s="853" t="s">
        <v>925</v>
      </c>
      <c r="C521" s="854"/>
      <c r="D521" s="685"/>
      <c r="E521" s="857"/>
      <c r="F521" s="857"/>
      <c r="G521" s="857"/>
      <c r="H521" s="857"/>
    </row>
    <row r="522" spans="1:13" s="556" customFormat="1" ht="15.75" hidden="1" customHeight="1">
      <c r="A522" s="680">
        <v>3</v>
      </c>
      <c r="B522" s="686" t="s">
        <v>781</v>
      </c>
      <c r="C522" s="687"/>
      <c r="D522" s="685"/>
      <c r="E522" s="857"/>
      <c r="F522" s="857"/>
      <c r="G522" s="857"/>
      <c r="H522" s="857"/>
      <c r="I522" s="564"/>
    </row>
    <row r="523" spans="1:13" s="556" customFormat="1" ht="16.5" hidden="1" customHeight="1">
      <c r="A523" s="680">
        <v>4</v>
      </c>
      <c r="B523" s="686" t="s">
        <v>763</v>
      </c>
      <c r="C523" s="687"/>
      <c r="D523" s="685"/>
      <c r="E523" s="857"/>
      <c r="F523" s="857"/>
      <c r="G523" s="857"/>
      <c r="H523" s="857"/>
      <c r="I523" s="564"/>
    </row>
    <row r="524" spans="1:13" s="556" customFormat="1" ht="16.5" hidden="1" customHeight="1">
      <c r="A524" s="680">
        <v>5</v>
      </c>
      <c r="B524" s="686" t="s">
        <v>710</v>
      </c>
      <c r="C524" s="687"/>
      <c r="D524" s="685"/>
      <c r="E524" s="776"/>
      <c r="F524" s="780"/>
      <c r="G524" s="780"/>
      <c r="H524" s="777"/>
      <c r="I524" s="564"/>
    </row>
    <row r="525" spans="1:13" s="556" customFormat="1" hidden="1">
      <c r="A525" s="680">
        <v>6</v>
      </c>
      <c r="B525" s="686" t="s">
        <v>705</v>
      </c>
      <c r="C525" s="687"/>
      <c r="D525" s="685"/>
      <c r="E525" s="857"/>
      <c r="F525" s="857"/>
      <c r="G525" s="857"/>
      <c r="H525" s="857"/>
      <c r="I525" s="564"/>
    </row>
    <row r="526" spans="1:13" s="556" customFormat="1" ht="18.75" hidden="1" customHeight="1">
      <c r="A526" s="680">
        <v>6</v>
      </c>
      <c r="B526" s="686" t="s">
        <v>613</v>
      </c>
      <c r="C526" s="687"/>
      <c r="D526" s="688"/>
      <c r="E526" s="689"/>
      <c r="F526" s="690"/>
      <c r="G526" s="824"/>
      <c r="H526" s="825"/>
      <c r="I526" s="564"/>
    </row>
    <row r="527" spans="1:13" s="556" customFormat="1" ht="32.25" hidden="1" customHeight="1">
      <c r="A527" s="663"/>
      <c r="B527" s="1058"/>
      <c r="C527" s="1058"/>
      <c r="D527" s="1058"/>
      <c r="E527" s="1058"/>
      <c r="F527" s="1058"/>
      <c r="G527" s="1058"/>
      <c r="H527" s="1059"/>
      <c r="I527" s="564"/>
    </row>
    <row r="528" spans="1:13" s="556" customFormat="1" ht="29.25" hidden="1" customHeight="1">
      <c r="A528" s="675"/>
      <c r="B528" s="691"/>
      <c r="C528" s="692"/>
      <c r="D528" s="692"/>
      <c r="E528" s="692"/>
      <c r="F528" s="692"/>
      <c r="G528" s="692"/>
      <c r="H528" s="692"/>
      <c r="I528" s="564"/>
    </row>
    <row r="529" spans="1:9" s="556" customFormat="1" ht="20.25" hidden="1" customHeight="1">
      <c r="A529" s="677" t="s">
        <v>279</v>
      </c>
      <c r="B529" s="807" t="s">
        <v>89</v>
      </c>
      <c r="C529" s="803"/>
      <c r="D529" s="803"/>
      <c r="E529" s="803"/>
      <c r="F529" s="803"/>
      <c r="G529" s="803"/>
      <c r="H529" s="803"/>
      <c r="I529" s="564"/>
    </row>
    <row r="530" spans="1:9" s="556" customFormat="1" ht="19.5" hidden="1" customHeight="1">
      <c r="A530" s="677"/>
      <c r="B530" s="693"/>
      <c r="C530" s="678"/>
      <c r="D530" s="679"/>
      <c r="E530" s="808" t="s">
        <v>90</v>
      </c>
      <c r="F530" s="809"/>
      <c r="G530" s="809"/>
      <c r="H530" s="810"/>
      <c r="I530" s="564"/>
    </row>
    <row r="531" spans="1:9" s="556" customFormat="1" ht="47.25" hidden="1" customHeight="1">
      <c r="A531" s="677"/>
      <c r="B531" s="693"/>
      <c r="C531" s="678"/>
      <c r="D531" s="679" t="s">
        <v>974</v>
      </c>
      <c r="E531" s="811"/>
      <c r="F531" s="812"/>
      <c r="G531" s="812"/>
      <c r="H531" s="813"/>
      <c r="I531" s="564"/>
    </row>
    <row r="532" spans="1:9" s="556" customFormat="1" ht="17.25" hidden="1" customHeight="1">
      <c r="A532" s="680" t="s">
        <v>185</v>
      </c>
      <c r="B532" s="814" t="s">
        <v>186</v>
      </c>
      <c r="C532" s="815"/>
      <c r="D532" s="694"/>
      <c r="E532" s="816"/>
      <c r="F532" s="817"/>
      <c r="G532" s="817"/>
      <c r="H532" s="818"/>
      <c r="I532" s="564"/>
    </row>
    <row r="533" spans="1:9" s="556" customFormat="1" ht="17.25" hidden="1" customHeight="1">
      <c r="A533" s="680"/>
      <c r="B533" s="819" t="s">
        <v>975</v>
      </c>
      <c r="C533" s="823"/>
      <c r="D533" s="852"/>
      <c r="E533" s="695" t="s">
        <v>183</v>
      </c>
      <c r="F533" s="696"/>
      <c r="G533" s="696"/>
      <c r="H533" s="697"/>
      <c r="I533" s="564"/>
    </row>
    <row r="534" spans="1:9" s="556" customFormat="1" ht="17.25" hidden="1" customHeight="1">
      <c r="A534" s="680"/>
      <c r="B534" s="823" t="s">
        <v>973</v>
      </c>
      <c r="C534" s="823"/>
      <c r="D534" s="852"/>
      <c r="E534" s="682"/>
      <c r="F534" s="696"/>
      <c r="G534" s="696"/>
      <c r="H534" s="697"/>
      <c r="I534" s="564"/>
    </row>
    <row r="535" spans="1:9" s="556" customFormat="1" ht="15.75" hidden="1" customHeight="1">
      <c r="A535" s="680">
        <v>1</v>
      </c>
      <c r="B535" s="853" t="s">
        <v>937</v>
      </c>
      <c r="C535" s="854"/>
      <c r="D535" s="685"/>
      <c r="E535" s="776"/>
      <c r="F535" s="780"/>
      <c r="G535" s="780"/>
      <c r="H535" s="777"/>
      <c r="I535" s="564"/>
    </row>
    <row r="536" spans="1:9" s="556" customFormat="1" ht="15.75" hidden="1" customHeight="1">
      <c r="A536" s="680">
        <v>2</v>
      </c>
      <c r="B536" s="853" t="s">
        <v>925</v>
      </c>
      <c r="C536" s="854"/>
      <c r="D536" s="685"/>
      <c r="E536" s="776"/>
      <c r="F536" s="780"/>
      <c r="G536" s="780"/>
      <c r="H536" s="777"/>
    </row>
    <row r="537" spans="1:9" s="556" customFormat="1" ht="15.75" hidden="1" customHeight="1">
      <c r="A537" s="680">
        <v>3</v>
      </c>
      <c r="B537" s="686" t="s">
        <v>781</v>
      </c>
      <c r="C537" s="687"/>
      <c r="D537" s="685"/>
      <c r="E537" s="776"/>
      <c r="F537" s="780"/>
      <c r="G537" s="780"/>
      <c r="H537" s="777"/>
      <c r="I537" s="564"/>
    </row>
    <row r="538" spans="1:9" s="556" customFormat="1" ht="16.5" hidden="1" customHeight="1">
      <c r="A538" s="680">
        <v>4</v>
      </c>
      <c r="B538" s="686" t="s">
        <v>763</v>
      </c>
      <c r="C538" s="687"/>
      <c r="D538" s="685"/>
      <c r="E538" s="776"/>
      <c r="F538" s="780"/>
      <c r="G538" s="780"/>
      <c r="H538" s="777"/>
      <c r="I538" s="564"/>
    </row>
    <row r="539" spans="1:9" s="556" customFormat="1" ht="16.5" hidden="1" customHeight="1">
      <c r="A539" s="680">
        <v>5</v>
      </c>
      <c r="B539" s="686" t="s">
        <v>710</v>
      </c>
      <c r="C539" s="687"/>
      <c r="D539" s="685"/>
      <c r="E539" s="698"/>
      <c r="F539" s="699"/>
      <c r="G539" s="699"/>
      <c r="H539" s="700"/>
      <c r="I539" s="564"/>
    </row>
    <row r="540" spans="1:9" s="556" customFormat="1" ht="16.5" hidden="1" customHeight="1">
      <c r="A540" s="680">
        <v>6</v>
      </c>
      <c r="B540" s="686" t="s">
        <v>705</v>
      </c>
      <c r="C540" s="687"/>
      <c r="D540" s="685"/>
      <c r="E540" s="776"/>
      <c r="F540" s="780"/>
      <c r="G540" s="780"/>
      <c r="H540" s="777"/>
      <c r="I540" s="564"/>
    </row>
    <row r="541" spans="1:9" s="556" customFormat="1" ht="16.5" hidden="1" customHeight="1">
      <c r="A541" s="680">
        <v>6</v>
      </c>
      <c r="B541" s="686" t="s">
        <v>613</v>
      </c>
      <c r="C541" s="701"/>
      <c r="D541" s="685"/>
      <c r="E541" s="702"/>
      <c r="F541" s="702"/>
      <c r="G541" s="776"/>
      <c r="H541" s="777"/>
      <c r="I541" s="564"/>
    </row>
    <row r="542" spans="1:9" s="556" customFormat="1" ht="51" hidden="1" customHeight="1">
      <c r="A542" s="680"/>
      <c r="B542" s="778" t="s">
        <v>187</v>
      </c>
      <c r="C542" s="779"/>
      <c r="D542" s="685"/>
      <c r="E542" s="776"/>
      <c r="F542" s="780"/>
      <c r="G542" s="780"/>
      <c r="H542" s="777"/>
      <c r="I542" s="564"/>
    </row>
    <row r="543" spans="1:9" s="556" customFormat="1" ht="32.25" hidden="1" customHeight="1">
      <c r="A543" s="663"/>
      <c r="B543" s="781"/>
      <c r="C543" s="781"/>
      <c r="D543" s="782"/>
      <c r="E543" s="782"/>
      <c r="F543" s="782"/>
      <c r="G543" s="782"/>
      <c r="H543" s="783"/>
      <c r="I543" s="564"/>
    </row>
    <row r="544" spans="1:9" s="556" customFormat="1" ht="16.5" hidden="1" customHeight="1">
      <c r="A544" s="663"/>
      <c r="B544" s="665"/>
      <c r="C544" s="665"/>
      <c r="D544" s="582"/>
      <c r="E544" s="582"/>
      <c r="F544" s="582"/>
      <c r="G544" s="582"/>
      <c r="H544" s="582"/>
      <c r="I544" s="564"/>
    </row>
    <row r="545" spans="1:9" s="556" customFormat="1" ht="16.5" hidden="1" customHeight="1">
      <c r="A545" s="677" t="s">
        <v>602</v>
      </c>
      <c r="B545" s="784" t="s">
        <v>188</v>
      </c>
      <c r="C545" s="785"/>
      <c r="D545" s="703"/>
      <c r="E545" s="786"/>
      <c r="F545" s="787"/>
      <c r="G545" s="786"/>
      <c r="H545" s="787"/>
      <c r="I545" s="564"/>
    </row>
    <row r="546" spans="1:9" s="556" customFormat="1" ht="28.5" hidden="1" customHeight="1">
      <c r="A546" s="677"/>
      <c r="B546" s="803"/>
      <c r="C546" s="784"/>
      <c r="D546" s="804" t="s">
        <v>976</v>
      </c>
      <c r="E546" s="805"/>
      <c r="F546" s="805"/>
      <c r="G546" s="805"/>
      <c r="H546" s="806"/>
      <c r="I546" s="564"/>
    </row>
    <row r="547" spans="1:9" s="556" customFormat="1" ht="56.25" hidden="1" customHeight="1">
      <c r="A547" s="680"/>
      <c r="B547" s="796" t="s">
        <v>189</v>
      </c>
      <c r="C547" s="797"/>
      <c r="D547" s="685"/>
      <c r="E547" s="798"/>
      <c r="F547" s="798"/>
      <c r="G547" s="798"/>
      <c r="H547" s="798"/>
    </row>
    <row r="548" spans="1:9" s="556" customFormat="1" ht="15.75" hidden="1" customHeight="1">
      <c r="A548" s="680"/>
      <c r="B548" s="855" t="s">
        <v>190</v>
      </c>
      <c r="C548" s="815"/>
      <c r="D548" s="694"/>
      <c r="E548" s="794"/>
      <c r="F548" s="795"/>
      <c r="G548" s="794"/>
      <c r="H548" s="795"/>
      <c r="I548" s="564"/>
    </row>
    <row r="549" spans="1:9" s="556" customFormat="1" ht="79.5" hidden="1" customHeight="1">
      <c r="A549" s="680"/>
      <c r="B549" s="796" t="s">
        <v>191</v>
      </c>
      <c r="C549" s="797"/>
      <c r="D549" s="685"/>
      <c r="E549" s="798"/>
      <c r="F549" s="798"/>
      <c r="G549" s="798"/>
      <c r="H549" s="798"/>
      <c r="I549" s="564"/>
    </row>
    <row r="550" spans="1:9" s="556" customFormat="1" ht="29.25" hidden="1" customHeight="1">
      <c r="A550" s="704"/>
      <c r="B550" s="579"/>
      <c r="C550" s="579"/>
      <c r="D550" s="579"/>
      <c r="G550" s="579"/>
    </row>
    <row r="551" spans="1:9" s="556" customFormat="1" ht="33" hidden="1" customHeight="1">
      <c r="A551" s="675"/>
      <c r="B551" s="803"/>
      <c r="C551" s="803"/>
      <c r="D551" s="803"/>
      <c r="E551" s="807"/>
      <c r="F551" s="803"/>
      <c r="G551" s="803"/>
      <c r="H551" s="784"/>
      <c r="I551" s="564"/>
    </row>
    <row r="552" spans="1:9" s="556" customFormat="1" ht="19.5" hidden="1" customHeight="1">
      <c r="A552" s="675"/>
      <c r="B552" s="807" t="str">
        <f>E712</f>
        <v xml:space="preserve">For  </v>
      </c>
      <c r="C552" s="803"/>
      <c r="D552" s="803" t="str">
        <f>"For  " &amp;'Name of Bidder'!C18</f>
        <v xml:space="preserve">For  </v>
      </c>
      <c r="E552" s="691"/>
      <c r="F552" s="692"/>
      <c r="G552" s="692"/>
      <c r="H552" s="676"/>
      <c r="I552" s="564"/>
    </row>
    <row r="553" spans="1:9" s="556" customFormat="1" ht="29.25" hidden="1" customHeight="1">
      <c r="A553" s="675" t="s">
        <v>611</v>
      </c>
      <c r="B553" s="785" t="s">
        <v>612</v>
      </c>
      <c r="C553" s="785"/>
      <c r="D553" s="785"/>
      <c r="E553" s="785"/>
      <c r="F553" s="785"/>
      <c r="G553" s="785"/>
      <c r="H553" s="785"/>
      <c r="I553" s="564"/>
    </row>
    <row r="554" spans="1:9" s="556" customFormat="1" ht="19.5" hidden="1" customHeight="1">
      <c r="A554" s="677"/>
      <c r="B554" s="693"/>
      <c r="C554" s="705"/>
      <c r="D554" s="706"/>
      <c r="E554" s="858" t="s">
        <v>90</v>
      </c>
      <c r="F554" s="858"/>
      <c r="G554" s="858"/>
      <c r="H554" s="858"/>
      <c r="I554" s="564"/>
    </row>
    <row r="555" spans="1:9" s="556" customFormat="1" ht="47.25" hidden="1" customHeight="1">
      <c r="A555" s="677"/>
      <c r="B555" s="693"/>
      <c r="C555" s="705"/>
      <c r="D555" s="707" t="s">
        <v>972</v>
      </c>
      <c r="E555" s="858"/>
      <c r="F555" s="858"/>
      <c r="G555" s="858"/>
      <c r="H555" s="858"/>
      <c r="I555" s="564"/>
    </row>
    <row r="556" spans="1:9" s="556" customFormat="1" ht="17.25" hidden="1" customHeight="1">
      <c r="A556" s="680" t="s">
        <v>185</v>
      </c>
      <c r="B556" s="819" t="s">
        <v>186</v>
      </c>
      <c r="C556" s="820"/>
      <c r="D556" s="708"/>
      <c r="E556" s="859"/>
      <c r="F556" s="860"/>
      <c r="G556" s="859"/>
      <c r="H556" s="860"/>
      <c r="I556" s="564"/>
    </row>
    <row r="557" spans="1:9" s="556" customFormat="1" ht="17.25" hidden="1" customHeight="1">
      <c r="A557" s="680"/>
      <c r="B557" s="819" t="s">
        <v>975</v>
      </c>
      <c r="C557" s="823"/>
      <c r="D557" s="852"/>
      <c r="E557" s="695" t="s">
        <v>183</v>
      </c>
      <c r="F557" s="696"/>
      <c r="G557" s="696"/>
      <c r="H557" s="697"/>
      <c r="I557" s="564"/>
    </row>
    <row r="558" spans="1:9" s="556" customFormat="1" ht="17.25" hidden="1" customHeight="1">
      <c r="A558" s="680"/>
      <c r="B558" s="823" t="s">
        <v>973</v>
      </c>
      <c r="C558" s="823"/>
      <c r="D558" s="852"/>
      <c r="E558" s="695"/>
      <c r="F558" s="696"/>
      <c r="G558" s="696"/>
      <c r="H558" s="697"/>
      <c r="I558" s="564"/>
    </row>
    <row r="559" spans="1:9" s="556" customFormat="1" ht="15.75" hidden="1" customHeight="1">
      <c r="A559" s="680">
        <v>1</v>
      </c>
      <c r="B559" s="853" t="s">
        <v>937</v>
      </c>
      <c r="C559" s="854"/>
      <c r="D559" s="685"/>
      <c r="E559" s="857"/>
      <c r="F559" s="857"/>
      <c r="G559" s="857"/>
      <c r="H559" s="857"/>
      <c r="I559" s="564"/>
    </row>
    <row r="560" spans="1:9" s="556" customFormat="1" ht="15.75" hidden="1" customHeight="1">
      <c r="A560" s="680">
        <v>2</v>
      </c>
      <c r="B560" s="853" t="s">
        <v>925</v>
      </c>
      <c r="C560" s="854"/>
      <c r="D560" s="685"/>
      <c r="E560" s="857"/>
      <c r="F560" s="857"/>
      <c r="G560" s="857"/>
      <c r="H560" s="857"/>
    </row>
    <row r="561" spans="1:9" s="556" customFormat="1" ht="15.75" hidden="1" customHeight="1">
      <c r="A561" s="680">
        <v>3</v>
      </c>
      <c r="B561" s="686" t="s">
        <v>781</v>
      </c>
      <c r="C561" s="701"/>
      <c r="D561" s="685"/>
      <c r="E561" s="857"/>
      <c r="F561" s="857"/>
      <c r="G561" s="857"/>
      <c r="H561" s="857"/>
      <c r="I561" s="564"/>
    </row>
    <row r="562" spans="1:9" s="556" customFormat="1" ht="16.5" hidden="1" customHeight="1">
      <c r="A562" s="680">
        <v>4</v>
      </c>
      <c r="B562" s="686" t="s">
        <v>763</v>
      </c>
      <c r="C562" s="701"/>
      <c r="D562" s="685"/>
      <c r="E562" s="857"/>
      <c r="F562" s="857"/>
      <c r="G562" s="857"/>
      <c r="H562" s="857"/>
      <c r="I562" s="564"/>
    </row>
    <row r="563" spans="1:9" s="556" customFormat="1" ht="16.5" hidden="1" customHeight="1">
      <c r="A563" s="680">
        <v>5</v>
      </c>
      <c r="B563" s="686" t="s">
        <v>710</v>
      </c>
      <c r="C563" s="701"/>
      <c r="D563" s="685"/>
      <c r="E563" s="776"/>
      <c r="F563" s="780"/>
      <c r="G563" s="780"/>
      <c r="H563" s="777"/>
      <c r="I563" s="564"/>
    </row>
    <row r="564" spans="1:9" s="556" customFormat="1" hidden="1">
      <c r="A564" s="680">
        <v>6</v>
      </c>
      <c r="B564" s="686" t="s">
        <v>705</v>
      </c>
      <c r="C564" s="701"/>
      <c r="D564" s="685"/>
      <c r="E564" s="857"/>
      <c r="F564" s="857"/>
      <c r="G564" s="857"/>
      <c r="H564" s="857"/>
      <c r="I564" s="564"/>
    </row>
    <row r="565" spans="1:9" s="556" customFormat="1" ht="13.5" hidden="1" customHeight="1">
      <c r="A565" s="680">
        <v>6</v>
      </c>
      <c r="B565" s="686" t="s">
        <v>613</v>
      </c>
      <c r="C565" s="687"/>
      <c r="D565" s="688"/>
      <c r="E565" s="689"/>
      <c r="F565" s="690"/>
      <c r="G565" s="824"/>
      <c r="H565" s="825"/>
      <c r="I565" s="564"/>
    </row>
    <row r="566" spans="1:9" s="556" customFormat="1" ht="13.5" hidden="1" customHeight="1">
      <c r="A566" s="680"/>
      <c r="B566" s="719"/>
      <c r="C566" s="719"/>
      <c r="D566" s="719"/>
      <c r="E566" s="719"/>
      <c r="F566" s="719"/>
      <c r="G566" s="719"/>
      <c r="H566" s="719"/>
      <c r="I566" s="564"/>
    </row>
    <row r="567" spans="1:9" s="556" customFormat="1" ht="20.25" hidden="1" customHeight="1">
      <c r="A567" s="677" t="s">
        <v>279</v>
      </c>
      <c r="B567" s="807" t="s">
        <v>89</v>
      </c>
      <c r="C567" s="803"/>
      <c r="D567" s="803"/>
      <c r="E567" s="803"/>
      <c r="F567" s="803"/>
      <c r="G567" s="803"/>
      <c r="H567" s="803"/>
      <c r="I567" s="564"/>
    </row>
    <row r="568" spans="1:9" s="556" customFormat="1" ht="19.5" hidden="1" customHeight="1">
      <c r="A568" s="677"/>
      <c r="B568" s="693"/>
      <c r="C568" s="678"/>
      <c r="D568" s="679"/>
      <c r="E568" s="808" t="s">
        <v>90</v>
      </c>
      <c r="F568" s="809"/>
      <c r="G568" s="809"/>
      <c r="H568" s="810"/>
      <c r="I568" s="564"/>
    </row>
    <row r="569" spans="1:9" s="556" customFormat="1" ht="47.25" hidden="1" customHeight="1">
      <c r="A569" s="677"/>
      <c r="B569" s="693"/>
      <c r="C569" s="678"/>
      <c r="D569" s="679" t="s">
        <v>974</v>
      </c>
      <c r="E569" s="811"/>
      <c r="F569" s="812"/>
      <c r="G569" s="812"/>
      <c r="H569" s="813"/>
      <c r="I569" s="564"/>
    </row>
    <row r="570" spans="1:9" s="556" customFormat="1" ht="17.25" hidden="1" customHeight="1">
      <c r="A570" s="680" t="s">
        <v>185</v>
      </c>
      <c r="B570" s="814" t="s">
        <v>186</v>
      </c>
      <c r="C570" s="815"/>
      <c r="D570" s="694"/>
      <c r="E570" s="816"/>
      <c r="F570" s="817"/>
      <c r="G570" s="817"/>
      <c r="H570" s="818"/>
      <c r="I570" s="564"/>
    </row>
    <row r="571" spans="1:9" s="556" customFormat="1" ht="17.25" hidden="1" customHeight="1">
      <c r="A571" s="680"/>
      <c r="B571" s="819" t="s">
        <v>975</v>
      </c>
      <c r="C571" s="823"/>
      <c r="D571" s="852"/>
      <c r="E571" s="695" t="s">
        <v>183</v>
      </c>
      <c r="F571" s="696"/>
      <c r="G571" s="696"/>
      <c r="H571" s="697"/>
      <c r="I571" s="564"/>
    </row>
    <row r="572" spans="1:9" s="556" customFormat="1" ht="17.25" hidden="1" customHeight="1">
      <c r="A572" s="680"/>
      <c r="B572" s="823" t="s">
        <v>973</v>
      </c>
      <c r="C572" s="823"/>
      <c r="D572" s="852"/>
      <c r="E572" s="682"/>
      <c r="F572" s="696"/>
      <c r="G572" s="696"/>
      <c r="H572" s="697"/>
      <c r="I572" s="564"/>
    </row>
    <row r="573" spans="1:9" s="556" customFormat="1" ht="15.75" hidden="1" customHeight="1">
      <c r="A573" s="680">
        <v>1</v>
      </c>
      <c r="B573" s="853" t="s">
        <v>937</v>
      </c>
      <c r="C573" s="854"/>
      <c r="D573" s="685"/>
      <c r="E573" s="776"/>
      <c r="F573" s="780"/>
      <c r="G573" s="780"/>
      <c r="H573" s="777"/>
      <c r="I573" s="564"/>
    </row>
    <row r="574" spans="1:9" s="556" customFormat="1" ht="15.75" hidden="1" customHeight="1">
      <c r="A574" s="680">
        <v>2</v>
      </c>
      <c r="B574" s="853" t="s">
        <v>925</v>
      </c>
      <c r="C574" s="854"/>
      <c r="D574" s="685"/>
      <c r="E574" s="776"/>
      <c r="F574" s="780"/>
      <c r="G574" s="780"/>
      <c r="H574" s="777"/>
    </row>
    <row r="575" spans="1:9" s="556" customFormat="1" ht="15.75" hidden="1" customHeight="1">
      <c r="A575" s="680">
        <v>3</v>
      </c>
      <c r="B575" s="686" t="s">
        <v>781</v>
      </c>
      <c r="C575" s="687"/>
      <c r="D575" s="685"/>
      <c r="E575" s="776"/>
      <c r="F575" s="780"/>
      <c r="G575" s="780"/>
      <c r="H575" s="777"/>
      <c r="I575" s="564"/>
    </row>
    <row r="576" spans="1:9" s="556" customFormat="1" ht="16.5" hidden="1" customHeight="1">
      <c r="A576" s="680">
        <v>4</v>
      </c>
      <c r="B576" s="686" t="s">
        <v>763</v>
      </c>
      <c r="C576" s="687"/>
      <c r="D576" s="685"/>
      <c r="E576" s="776"/>
      <c r="F576" s="780"/>
      <c r="G576" s="780"/>
      <c r="H576" s="777"/>
      <c r="I576" s="564"/>
    </row>
    <row r="577" spans="1:9" s="556" customFormat="1" ht="16.5" hidden="1" customHeight="1">
      <c r="A577" s="680">
        <v>5</v>
      </c>
      <c r="B577" s="686" t="s">
        <v>710</v>
      </c>
      <c r="C577" s="687"/>
      <c r="D577" s="685"/>
      <c r="E577" s="698"/>
      <c r="F577" s="699"/>
      <c r="G577" s="699"/>
      <c r="H577" s="700"/>
      <c r="I577" s="564"/>
    </row>
    <row r="578" spans="1:9" s="556" customFormat="1" ht="16.5" hidden="1" customHeight="1">
      <c r="A578" s="680">
        <v>6</v>
      </c>
      <c r="B578" s="686" t="s">
        <v>705</v>
      </c>
      <c r="C578" s="687"/>
      <c r="D578" s="685"/>
      <c r="E578" s="776"/>
      <c r="F578" s="780"/>
      <c r="G578" s="780"/>
      <c r="H578" s="777"/>
      <c r="I578" s="564"/>
    </row>
    <row r="579" spans="1:9" s="556" customFormat="1" ht="16.5" hidden="1" customHeight="1">
      <c r="A579" s="680">
        <v>6</v>
      </c>
      <c r="B579" s="686" t="s">
        <v>613</v>
      </c>
      <c r="C579" s="701"/>
      <c r="D579" s="685"/>
      <c r="E579" s="702"/>
      <c r="F579" s="702"/>
      <c r="G579" s="776"/>
      <c r="H579" s="777"/>
      <c r="I579" s="564"/>
    </row>
    <row r="580" spans="1:9" s="556" customFormat="1" ht="51" hidden="1" customHeight="1">
      <c r="A580" s="680"/>
      <c r="B580" s="778" t="s">
        <v>187</v>
      </c>
      <c r="C580" s="779"/>
      <c r="D580" s="685"/>
      <c r="E580" s="776"/>
      <c r="F580" s="780"/>
      <c r="G580" s="780"/>
      <c r="H580" s="777"/>
      <c r="I580" s="564"/>
    </row>
    <row r="581" spans="1:9" s="556" customFormat="1" ht="32.25" hidden="1" customHeight="1">
      <c r="A581" s="663"/>
      <c r="B581" s="781"/>
      <c r="C581" s="781"/>
      <c r="D581" s="782"/>
      <c r="E581" s="782"/>
      <c r="F581" s="782"/>
      <c r="G581" s="782"/>
      <c r="H581" s="783"/>
      <c r="I581" s="564"/>
    </row>
    <row r="582" spans="1:9" s="556" customFormat="1" ht="16.5" hidden="1" customHeight="1">
      <c r="A582" s="663"/>
      <c r="B582" s="665"/>
      <c r="C582" s="665"/>
      <c r="D582" s="582"/>
      <c r="E582" s="582"/>
      <c r="F582" s="582"/>
      <c r="G582" s="582"/>
      <c r="H582" s="582"/>
      <c r="I582" s="564"/>
    </row>
    <row r="583" spans="1:9" s="556" customFormat="1" ht="16.5" hidden="1" customHeight="1">
      <c r="A583" s="677" t="s">
        <v>602</v>
      </c>
      <c r="B583" s="784" t="s">
        <v>188</v>
      </c>
      <c r="C583" s="785"/>
      <c r="D583" s="703"/>
      <c r="E583" s="786"/>
      <c r="F583" s="787"/>
      <c r="G583" s="786"/>
      <c r="H583" s="787"/>
      <c r="I583" s="564"/>
    </row>
    <row r="584" spans="1:9" s="556" customFormat="1" ht="28.5" hidden="1" customHeight="1">
      <c r="A584" s="677"/>
      <c r="B584" s="803"/>
      <c r="C584" s="784"/>
      <c r="D584" s="804" t="s">
        <v>976</v>
      </c>
      <c r="E584" s="805"/>
      <c r="F584" s="805"/>
      <c r="G584" s="805"/>
      <c r="H584" s="806"/>
      <c r="I584" s="564"/>
    </row>
    <row r="585" spans="1:9" s="556" customFormat="1" ht="56.25" hidden="1" customHeight="1">
      <c r="A585" s="680"/>
      <c r="B585" s="796" t="s">
        <v>189</v>
      </c>
      <c r="C585" s="797"/>
      <c r="D585" s="685"/>
      <c r="E585" s="798"/>
      <c r="F585" s="798"/>
      <c r="G585" s="798"/>
      <c r="H585" s="798"/>
    </row>
    <row r="586" spans="1:9" s="556" customFormat="1" ht="15.75" hidden="1" customHeight="1">
      <c r="A586" s="680"/>
      <c r="B586" s="855" t="s">
        <v>190</v>
      </c>
      <c r="C586" s="815"/>
      <c r="D586" s="694"/>
      <c r="E586" s="794"/>
      <c r="F586" s="795"/>
      <c r="G586" s="794"/>
      <c r="H586" s="795"/>
      <c r="I586" s="564"/>
    </row>
    <row r="587" spans="1:9" s="556" customFormat="1" ht="79.5" hidden="1" customHeight="1">
      <c r="A587" s="680"/>
      <c r="B587" s="796" t="s">
        <v>191</v>
      </c>
      <c r="C587" s="797"/>
      <c r="D587" s="685"/>
      <c r="E587" s="798"/>
      <c r="F587" s="798"/>
      <c r="G587" s="798"/>
      <c r="H587" s="798"/>
      <c r="I587" s="564"/>
    </row>
    <row r="588" spans="1:9" s="556" customFormat="1" ht="20.25" hidden="1" customHeight="1">
      <c r="A588" s="680"/>
      <c r="B588" s="577"/>
      <c r="C588" s="577"/>
      <c r="D588" s="711"/>
      <c r="E588" s="711"/>
      <c r="F588" s="711"/>
      <c r="G588" s="711"/>
      <c r="H588" s="711"/>
      <c r="I588" s="564"/>
    </row>
    <row r="589" spans="1:9" s="556" customFormat="1" ht="20.25" hidden="1" customHeight="1">
      <c r="A589" s="675"/>
      <c r="B589" s="807">
        <f>'Name of Bidder'!C23</f>
        <v>0</v>
      </c>
      <c r="C589" s="803"/>
      <c r="D589" s="803"/>
      <c r="E589" s="807"/>
      <c r="F589" s="803"/>
      <c r="G589" s="803"/>
      <c r="H589" s="784"/>
      <c r="I589" s="564"/>
    </row>
    <row r="590" spans="1:9" s="556" customFormat="1" ht="19.5" hidden="1" customHeight="1">
      <c r="A590" s="675" t="s">
        <v>611</v>
      </c>
      <c r="B590" s="807" t="s">
        <v>612</v>
      </c>
      <c r="C590" s="803"/>
      <c r="D590" s="803"/>
      <c r="E590" s="803"/>
      <c r="F590" s="803"/>
      <c r="G590" s="803"/>
      <c r="H590" s="803"/>
      <c r="I590" s="564"/>
    </row>
    <row r="591" spans="1:9" s="556" customFormat="1" ht="47.25" hidden="1" customHeight="1">
      <c r="A591" s="677"/>
      <c r="B591" s="693"/>
      <c r="C591" s="705"/>
      <c r="D591" s="706"/>
      <c r="E591" s="808" t="s">
        <v>90</v>
      </c>
      <c r="F591" s="809"/>
      <c r="G591" s="809"/>
      <c r="H591" s="810"/>
      <c r="I591" s="564"/>
    </row>
    <row r="592" spans="1:9" s="556" customFormat="1" ht="31.5" hidden="1" customHeight="1">
      <c r="A592" s="677"/>
      <c r="B592" s="693"/>
      <c r="C592" s="705"/>
      <c r="D592" s="707" t="s">
        <v>972</v>
      </c>
      <c r="E592" s="849"/>
      <c r="F592" s="850"/>
      <c r="G592" s="850"/>
      <c r="H592" s="851"/>
      <c r="I592" s="564"/>
    </row>
    <row r="593" spans="1:9" s="556" customFormat="1" ht="17.25" hidden="1" customHeight="1">
      <c r="A593" s="680" t="s">
        <v>185</v>
      </c>
      <c r="B593" s="819" t="s">
        <v>186</v>
      </c>
      <c r="C593" s="820"/>
      <c r="D593" s="708"/>
      <c r="E593" s="821"/>
      <c r="F593" s="822"/>
      <c r="G593" s="821"/>
      <c r="H593" s="822"/>
      <c r="I593" s="564"/>
    </row>
    <row r="594" spans="1:9" s="556" customFormat="1" ht="17.25" hidden="1" customHeight="1">
      <c r="A594" s="680"/>
      <c r="B594" s="819" t="s">
        <v>975</v>
      </c>
      <c r="C594" s="823"/>
      <c r="D594" s="820"/>
      <c r="E594" s="695" t="s">
        <v>183</v>
      </c>
      <c r="F594" s="696"/>
      <c r="G594" s="696"/>
      <c r="H594" s="697"/>
      <c r="I594" s="564"/>
    </row>
    <row r="595" spans="1:9" s="556" customFormat="1" ht="24" hidden="1" customHeight="1">
      <c r="A595" s="680"/>
      <c r="B595" s="819" t="s">
        <v>973</v>
      </c>
      <c r="C595" s="823"/>
      <c r="D595" s="820"/>
      <c r="E595" s="695"/>
      <c r="F595" s="696"/>
      <c r="G595" s="696"/>
      <c r="H595" s="697"/>
      <c r="I595" s="564"/>
    </row>
    <row r="596" spans="1:9" s="556" customFormat="1" ht="15.75" hidden="1" customHeight="1">
      <c r="A596" s="680">
        <v>1</v>
      </c>
      <c r="B596" s="819" t="s">
        <v>937</v>
      </c>
      <c r="C596" s="820"/>
      <c r="D596" s="685"/>
      <c r="E596" s="776"/>
      <c r="F596" s="780"/>
      <c r="G596" s="780"/>
      <c r="H596" s="777"/>
      <c r="I596" s="564"/>
    </row>
    <row r="597" spans="1:9" s="556" customFormat="1" ht="15.75" hidden="1" customHeight="1">
      <c r="A597" s="680">
        <v>2</v>
      </c>
      <c r="B597" s="819" t="s">
        <v>925</v>
      </c>
      <c r="C597" s="820"/>
      <c r="D597" s="685"/>
      <c r="E597" s="776"/>
      <c r="F597" s="780"/>
      <c r="G597" s="780"/>
      <c r="H597" s="777"/>
    </row>
    <row r="598" spans="1:9" s="556" customFormat="1" ht="15.75" hidden="1" customHeight="1">
      <c r="A598" s="680">
        <v>3</v>
      </c>
      <c r="B598" s="712" t="s">
        <v>781</v>
      </c>
      <c r="C598" s="684"/>
      <c r="D598" s="685"/>
      <c r="E598" s="776"/>
      <c r="F598" s="780"/>
      <c r="G598" s="780"/>
      <c r="H598" s="777"/>
      <c r="I598" s="564"/>
    </row>
    <row r="599" spans="1:9" s="556" customFormat="1" ht="16.5" hidden="1" customHeight="1">
      <c r="A599" s="680">
        <v>4</v>
      </c>
      <c r="B599" s="686" t="s">
        <v>763</v>
      </c>
      <c r="C599" s="701"/>
      <c r="D599" s="685"/>
      <c r="E599" s="776"/>
      <c r="F599" s="780"/>
      <c r="G599" s="780"/>
      <c r="H599" s="777"/>
      <c r="I599" s="564"/>
    </row>
    <row r="600" spans="1:9" s="556" customFormat="1" ht="16.5" hidden="1" customHeight="1">
      <c r="A600" s="680">
        <v>5</v>
      </c>
      <c r="B600" s="686" t="s">
        <v>710</v>
      </c>
      <c r="C600" s="701"/>
      <c r="D600" s="685"/>
      <c r="E600" s="776"/>
      <c r="F600" s="780"/>
      <c r="G600" s="780"/>
      <c r="H600" s="777"/>
      <c r="I600" s="564"/>
    </row>
    <row r="601" spans="1:9" s="556" customFormat="1" ht="15.75" hidden="1" customHeight="1">
      <c r="A601" s="680">
        <v>6</v>
      </c>
      <c r="B601" s="686" t="s">
        <v>705</v>
      </c>
      <c r="C601" s="701"/>
      <c r="D601" s="685"/>
      <c r="E601" s="857"/>
      <c r="F601" s="857"/>
      <c r="G601" s="857"/>
      <c r="H601" s="857"/>
      <c r="I601" s="564"/>
    </row>
    <row r="602" spans="1:9" s="556" customFormat="1" hidden="1">
      <c r="A602" s="680">
        <v>6</v>
      </c>
      <c r="B602" s="709" t="s">
        <v>613</v>
      </c>
      <c r="C602" s="710"/>
      <c r="D602" s="688"/>
      <c r="E602" s="689"/>
      <c r="F602" s="690"/>
      <c r="G602" s="824"/>
      <c r="H602" s="825"/>
      <c r="I602" s="564"/>
    </row>
    <row r="603" spans="1:9" s="556" customFormat="1" hidden="1">
      <c r="A603" s="680"/>
      <c r="B603" s="720"/>
      <c r="C603" s="720"/>
      <c r="D603" s="720"/>
      <c r="E603" s="720"/>
      <c r="F603" s="720"/>
      <c r="G603" s="720"/>
      <c r="H603" s="720"/>
      <c r="I603" s="564"/>
    </row>
    <row r="604" spans="1:9" s="556" customFormat="1" ht="20.25" hidden="1" customHeight="1">
      <c r="A604" s="677" t="s">
        <v>279</v>
      </c>
      <c r="B604" s="807" t="s">
        <v>89</v>
      </c>
      <c r="C604" s="803"/>
      <c r="D604" s="803"/>
      <c r="E604" s="803"/>
      <c r="F604" s="803"/>
      <c r="G604" s="803"/>
      <c r="H604" s="803"/>
      <c r="I604" s="564"/>
    </row>
    <row r="605" spans="1:9" s="556" customFormat="1" ht="19.5" hidden="1" customHeight="1">
      <c r="A605" s="677"/>
      <c r="B605" s="693"/>
      <c r="C605" s="678"/>
      <c r="D605" s="679"/>
      <c r="E605" s="808" t="s">
        <v>90</v>
      </c>
      <c r="F605" s="809"/>
      <c r="G605" s="809"/>
      <c r="H605" s="810"/>
      <c r="I605" s="564"/>
    </row>
    <row r="606" spans="1:9" s="556" customFormat="1" ht="47.25" hidden="1" customHeight="1">
      <c r="A606" s="677"/>
      <c r="B606" s="693"/>
      <c r="C606" s="678"/>
      <c r="D606" s="679" t="s">
        <v>974</v>
      </c>
      <c r="E606" s="811"/>
      <c r="F606" s="812"/>
      <c r="G606" s="812"/>
      <c r="H606" s="813"/>
      <c r="I606" s="564"/>
    </row>
    <row r="607" spans="1:9" s="556" customFormat="1" ht="17.25" hidden="1" customHeight="1">
      <c r="A607" s="680" t="s">
        <v>185</v>
      </c>
      <c r="B607" s="814" t="s">
        <v>186</v>
      </c>
      <c r="C607" s="815"/>
      <c r="D607" s="694"/>
      <c r="E607" s="816"/>
      <c r="F607" s="817"/>
      <c r="G607" s="817"/>
      <c r="H607" s="818"/>
      <c r="I607" s="564"/>
    </row>
    <row r="608" spans="1:9" s="556" customFormat="1" ht="17.25" hidden="1" customHeight="1">
      <c r="A608" s="680"/>
      <c r="B608" s="819" t="s">
        <v>975</v>
      </c>
      <c r="C608" s="823"/>
      <c r="D608" s="852"/>
      <c r="E608" s="695" t="s">
        <v>183</v>
      </c>
      <c r="F608" s="696"/>
      <c r="G608" s="696"/>
      <c r="H608" s="697"/>
      <c r="I608" s="564"/>
    </row>
    <row r="609" spans="1:9" s="556" customFormat="1" ht="17.25" hidden="1" customHeight="1">
      <c r="A609" s="680"/>
      <c r="B609" s="823" t="s">
        <v>973</v>
      </c>
      <c r="C609" s="823"/>
      <c r="D609" s="852"/>
      <c r="E609" s="682"/>
      <c r="F609" s="696"/>
      <c r="G609" s="696"/>
      <c r="H609" s="697"/>
      <c r="I609" s="564"/>
    </row>
    <row r="610" spans="1:9" s="556" customFormat="1" ht="15.75" hidden="1" customHeight="1">
      <c r="A610" s="680">
        <v>1</v>
      </c>
      <c r="B610" s="853" t="s">
        <v>937</v>
      </c>
      <c r="C610" s="854"/>
      <c r="D610" s="685"/>
      <c r="E610" s="776"/>
      <c r="F610" s="780"/>
      <c r="G610" s="780"/>
      <c r="H610" s="777"/>
      <c r="I610" s="564"/>
    </row>
    <row r="611" spans="1:9" s="556" customFormat="1" ht="15.75" hidden="1" customHeight="1">
      <c r="A611" s="680">
        <v>2</v>
      </c>
      <c r="B611" s="853" t="s">
        <v>925</v>
      </c>
      <c r="C611" s="854"/>
      <c r="D611" s="685"/>
      <c r="E611" s="776"/>
      <c r="F611" s="780"/>
      <c r="G611" s="780"/>
      <c r="H611" s="777"/>
    </row>
    <row r="612" spans="1:9" s="556" customFormat="1" ht="15.75" hidden="1" customHeight="1">
      <c r="A612" s="680">
        <v>3</v>
      </c>
      <c r="B612" s="686" t="s">
        <v>781</v>
      </c>
      <c r="C612" s="687"/>
      <c r="D612" s="685"/>
      <c r="E612" s="776"/>
      <c r="F612" s="780"/>
      <c r="G612" s="780"/>
      <c r="H612" s="777"/>
      <c r="I612" s="564"/>
    </row>
    <row r="613" spans="1:9" s="556" customFormat="1" ht="16.5" hidden="1" customHeight="1">
      <c r="A613" s="680">
        <v>4</v>
      </c>
      <c r="B613" s="686" t="s">
        <v>763</v>
      </c>
      <c r="C613" s="687"/>
      <c r="D613" s="685"/>
      <c r="E613" s="776"/>
      <c r="F613" s="780"/>
      <c r="G613" s="780"/>
      <c r="H613" s="777"/>
      <c r="I613" s="564"/>
    </row>
    <row r="614" spans="1:9" s="556" customFormat="1" ht="16.5" hidden="1" customHeight="1">
      <c r="A614" s="680">
        <v>5</v>
      </c>
      <c r="B614" s="686" t="s">
        <v>710</v>
      </c>
      <c r="C614" s="687"/>
      <c r="D614" s="685"/>
      <c r="E614" s="698"/>
      <c r="F614" s="699"/>
      <c r="G614" s="699"/>
      <c r="H614" s="700"/>
      <c r="I614" s="564"/>
    </row>
    <row r="615" spans="1:9" s="556" customFormat="1" ht="16.5" hidden="1" customHeight="1">
      <c r="A615" s="680">
        <v>6</v>
      </c>
      <c r="B615" s="686" t="s">
        <v>705</v>
      </c>
      <c r="C615" s="687"/>
      <c r="D615" s="685"/>
      <c r="E615" s="776"/>
      <c r="F615" s="780"/>
      <c r="G615" s="780"/>
      <c r="H615" s="777"/>
      <c r="I615" s="564"/>
    </row>
    <row r="616" spans="1:9" s="556" customFormat="1" ht="16.5" hidden="1" customHeight="1">
      <c r="A616" s="680">
        <v>6</v>
      </c>
      <c r="B616" s="686" t="s">
        <v>613</v>
      </c>
      <c r="C616" s="701"/>
      <c r="D616" s="685"/>
      <c r="E616" s="702"/>
      <c r="F616" s="702"/>
      <c r="G616" s="776"/>
      <c r="H616" s="777"/>
      <c r="I616" s="564"/>
    </row>
    <row r="617" spans="1:9" s="556" customFormat="1" ht="51" hidden="1" customHeight="1">
      <c r="A617" s="680"/>
      <c r="B617" s="778" t="s">
        <v>187</v>
      </c>
      <c r="C617" s="779"/>
      <c r="D617" s="685"/>
      <c r="E617" s="776"/>
      <c r="F617" s="780"/>
      <c r="G617" s="780"/>
      <c r="H617" s="777"/>
      <c r="I617" s="564"/>
    </row>
    <row r="618" spans="1:9" s="556" customFormat="1" ht="11.25" hidden="1" customHeight="1">
      <c r="A618" s="663"/>
      <c r="B618" s="781"/>
      <c r="C618" s="781"/>
      <c r="D618" s="782"/>
      <c r="E618" s="782"/>
      <c r="F618" s="782"/>
      <c r="G618" s="782"/>
      <c r="H618" s="783"/>
      <c r="I618" s="564"/>
    </row>
    <row r="619" spans="1:9" s="556" customFormat="1" ht="16.5" hidden="1" customHeight="1">
      <c r="A619" s="663"/>
      <c r="B619" s="665"/>
      <c r="C619" s="665"/>
      <c r="D619" s="582"/>
      <c r="E619" s="582"/>
      <c r="F619" s="582"/>
      <c r="G619" s="582"/>
      <c r="H619" s="582"/>
      <c r="I619" s="564"/>
    </row>
    <row r="620" spans="1:9" s="556" customFormat="1" ht="16.5" hidden="1" customHeight="1">
      <c r="A620" s="677" t="s">
        <v>602</v>
      </c>
      <c r="B620" s="784" t="s">
        <v>188</v>
      </c>
      <c r="C620" s="785"/>
      <c r="D620" s="703"/>
      <c r="E620" s="786"/>
      <c r="F620" s="787"/>
      <c r="G620" s="786"/>
      <c r="H620" s="787"/>
      <c r="I620" s="564"/>
    </row>
    <row r="621" spans="1:9" s="556" customFormat="1" ht="28.5" hidden="1" customHeight="1">
      <c r="A621" s="677"/>
      <c r="B621" s="803"/>
      <c r="C621" s="784"/>
      <c r="D621" s="804" t="s">
        <v>976</v>
      </c>
      <c r="E621" s="805"/>
      <c r="F621" s="805"/>
      <c r="G621" s="805"/>
      <c r="H621" s="806"/>
      <c r="I621" s="564"/>
    </row>
    <row r="622" spans="1:9" s="556" customFormat="1" ht="56.25" hidden="1" customHeight="1">
      <c r="A622" s="680"/>
      <c r="B622" s="796" t="s">
        <v>189</v>
      </c>
      <c r="C622" s="797"/>
      <c r="D622" s="685"/>
      <c r="E622" s="798"/>
      <c r="F622" s="798"/>
      <c r="G622" s="798"/>
      <c r="H622" s="798"/>
    </row>
    <row r="623" spans="1:9" s="556" customFormat="1" ht="15.75" hidden="1" customHeight="1">
      <c r="A623" s="680"/>
      <c r="B623" s="855" t="s">
        <v>190</v>
      </c>
      <c r="C623" s="815"/>
      <c r="D623" s="694"/>
      <c r="E623" s="794"/>
      <c r="F623" s="795"/>
      <c r="G623" s="794"/>
      <c r="H623" s="795"/>
      <c r="I623" s="564"/>
    </row>
    <row r="624" spans="1:9" s="556" customFormat="1" ht="79.5" hidden="1" customHeight="1">
      <c r="A624" s="680"/>
      <c r="B624" s="796" t="s">
        <v>191</v>
      </c>
      <c r="C624" s="797"/>
      <c r="D624" s="685"/>
      <c r="E624" s="798"/>
      <c r="F624" s="798"/>
      <c r="G624" s="798"/>
      <c r="H624" s="798"/>
      <c r="I624" s="564"/>
    </row>
    <row r="625" spans="1:9" s="556" customFormat="1" ht="22.5" hidden="1" customHeight="1">
      <c r="A625" s="663"/>
      <c r="B625" s="577"/>
      <c r="C625" s="577"/>
      <c r="D625" s="711"/>
      <c r="E625" s="711"/>
      <c r="F625" s="711"/>
      <c r="G625" s="711"/>
      <c r="H625" s="711"/>
      <c r="I625" s="564"/>
    </row>
    <row r="626" spans="1:9" s="556" customFormat="1" ht="17.25" hidden="1" customHeight="1">
      <c r="A626" s="713" t="s">
        <v>184</v>
      </c>
      <c r="B626" s="856" t="s">
        <v>977</v>
      </c>
      <c r="C626" s="856"/>
      <c r="D626" s="856"/>
      <c r="E626" s="856"/>
      <c r="F626" s="856"/>
      <c r="G626" s="856"/>
      <c r="H626" s="856"/>
      <c r="I626" s="564"/>
    </row>
    <row r="627" spans="1:9" s="556" customFormat="1" ht="12" hidden="1" customHeight="1">
      <c r="A627" s="564"/>
      <c r="B627" s="579"/>
      <c r="C627" s="579"/>
      <c r="D627" s="579"/>
      <c r="E627" s="579"/>
      <c r="F627" s="579"/>
      <c r="G627" s="579"/>
      <c r="H627" s="564"/>
      <c r="I627" s="564"/>
    </row>
    <row r="628" spans="1:9" s="556" customFormat="1" ht="180" hidden="1" customHeight="1">
      <c r="A628" s="714"/>
      <c r="B628" s="782" t="s">
        <v>1001</v>
      </c>
      <c r="C628" s="782"/>
      <c r="D628" s="782"/>
      <c r="E628" s="782"/>
      <c r="F628" s="782"/>
      <c r="G628" s="782"/>
      <c r="H628" s="782"/>
      <c r="I628" s="564"/>
    </row>
    <row r="629" spans="1:9" s="556" customFormat="1" ht="144.6" hidden="1" customHeight="1">
      <c r="A629" s="663"/>
      <c r="B629" s="782"/>
      <c r="C629" s="782"/>
      <c r="D629" s="782"/>
      <c r="E629" s="782"/>
      <c r="F629" s="782"/>
      <c r="G629" s="782"/>
      <c r="H629" s="782"/>
    </row>
    <row r="630" spans="1:9" s="556" customFormat="1" ht="40.35" hidden="1" customHeight="1">
      <c r="A630" s="663"/>
      <c r="B630" s="782"/>
      <c r="C630" s="782"/>
      <c r="D630" s="782"/>
      <c r="E630" s="782"/>
      <c r="F630" s="782"/>
      <c r="G630" s="782"/>
      <c r="H630" s="782"/>
      <c r="I630" s="564"/>
    </row>
    <row r="631" spans="1:9" s="556" customFormat="1" ht="9" hidden="1" customHeight="1">
      <c r="A631" s="564"/>
      <c r="B631" s="782"/>
      <c r="C631" s="782"/>
      <c r="D631" s="782"/>
      <c r="E631" s="782"/>
      <c r="F631" s="782"/>
      <c r="G631" s="782"/>
      <c r="H631" s="782"/>
      <c r="I631" s="564"/>
    </row>
    <row r="632" spans="1:9" s="556" customFormat="1" ht="33.75" hidden="1" customHeight="1">
      <c r="A632" s="663"/>
      <c r="B632" s="782"/>
      <c r="C632" s="782"/>
      <c r="D632" s="782"/>
      <c r="E632" s="782"/>
      <c r="F632" s="782"/>
      <c r="G632" s="782"/>
      <c r="H632" s="782"/>
      <c r="I632" s="564"/>
    </row>
    <row r="633" spans="1:9" s="556" customFormat="1" ht="15.75" hidden="1" customHeight="1">
      <c r="B633" s="782"/>
      <c r="C633" s="782"/>
      <c r="D633" s="782"/>
      <c r="E633" s="782"/>
      <c r="F633" s="782"/>
      <c r="G633" s="782"/>
      <c r="H633" s="782"/>
    </row>
    <row r="634" spans="1:9" s="556" customFormat="1" ht="42" hidden="1" customHeight="1">
      <c r="A634" s="668"/>
      <c r="B634" s="782"/>
      <c r="C634" s="782"/>
      <c r="D634" s="782"/>
      <c r="E634" s="782"/>
      <c r="F634" s="782"/>
      <c r="G634" s="782"/>
      <c r="H634" s="782"/>
      <c r="I634" s="564"/>
    </row>
    <row r="635" spans="1:9" s="556" customFormat="1" ht="15.75" hidden="1" customHeight="1">
      <c r="A635" s="564"/>
      <c r="B635" s="782"/>
      <c r="C635" s="782"/>
      <c r="D635" s="782"/>
      <c r="E635" s="782"/>
      <c r="F635" s="782"/>
      <c r="G635" s="782"/>
      <c r="H635" s="782"/>
      <c r="I635" s="564"/>
    </row>
    <row r="636" spans="1:9" s="556" customFormat="1" ht="19.5" hidden="1" customHeight="1">
      <c r="A636" s="668"/>
      <c r="B636" s="782"/>
      <c r="C636" s="782"/>
      <c r="D636" s="782"/>
      <c r="E636" s="782"/>
      <c r="F636" s="782"/>
      <c r="G636" s="782"/>
      <c r="H636" s="782"/>
      <c r="I636" s="564"/>
    </row>
    <row r="637" spans="1:9" s="556" customFormat="1" ht="15.75" hidden="1" customHeight="1">
      <c r="A637" s="564"/>
      <c r="B637" s="782"/>
      <c r="C637" s="782"/>
      <c r="D637" s="782"/>
      <c r="E637" s="782"/>
      <c r="F637" s="782"/>
      <c r="G637" s="782"/>
      <c r="H637" s="782"/>
      <c r="I637" s="564"/>
    </row>
    <row r="638" spans="1:9" s="556" customFormat="1" ht="40.35" hidden="1" customHeight="1">
      <c r="A638" s="668" t="s">
        <v>445</v>
      </c>
      <c r="B638" s="782"/>
      <c r="C638" s="782"/>
      <c r="D638" s="782"/>
      <c r="E638" s="782"/>
      <c r="F638" s="782"/>
      <c r="G638" s="782"/>
      <c r="H638" s="782"/>
      <c r="I638" s="564"/>
    </row>
    <row r="639" spans="1:9" s="556" customFormat="1" ht="15.75" hidden="1" customHeight="1">
      <c r="A639" s="564"/>
      <c r="B639" s="782"/>
      <c r="C639" s="782"/>
      <c r="D639" s="782"/>
      <c r="E639" s="782"/>
      <c r="F639" s="782"/>
      <c r="G639" s="782"/>
      <c r="H639" s="782"/>
      <c r="I639" s="564"/>
    </row>
    <row r="640" spans="1:9" s="556" customFormat="1" ht="90" hidden="1" customHeight="1">
      <c r="A640" s="668" t="s">
        <v>446</v>
      </c>
      <c r="B640" s="782"/>
      <c r="C640" s="782"/>
      <c r="D640" s="782"/>
      <c r="E640" s="782"/>
      <c r="F640" s="782"/>
      <c r="G640" s="782"/>
      <c r="H640" s="782"/>
    </row>
    <row r="641" spans="1:9" s="556" customFormat="1" ht="15.75" hidden="1" customHeight="1">
      <c r="A641" s="564"/>
      <c r="B641" s="782"/>
      <c r="C641" s="782"/>
      <c r="D641" s="782"/>
      <c r="E641" s="782"/>
      <c r="F641" s="782"/>
      <c r="G641" s="782"/>
      <c r="H641" s="782"/>
      <c r="I641" s="564"/>
    </row>
    <row r="642" spans="1:9" s="556" customFormat="1" ht="48" hidden="1" customHeight="1">
      <c r="A642" s="668" t="s">
        <v>447</v>
      </c>
      <c r="B642" s="782"/>
      <c r="C642" s="782"/>
      <c r="D642" s="782"/>
      <c r="E642" s="782"/>
      <c r="F642" s="782"/>
      <c r="G642" s="782"/>
      <c r="H642" s="782"/>
      <c r="I642" s="564"/>
    </row>
    <row r="643" spans="1:9" s="556" customFormat="1" ht="17.25" hidden="1" customHeight="1">
      <c r="A643" s="564"/>
      <c r="B643" s="782"/>
      <c r="C643" s="782"/>
      <c r="D643" s="782"/>
      <c r="E643" s="782"/>
      <c r="F643" s="782"/>
      <c r="G643" s="782"/>
      <c r="H643" s="782"/>
      <c r="I643" s="564"/>
    </row>
    <row r="644" spans="1:9" s="556" customFormat="1" ht="21" hidden="1" customHeight="1">
      <c r="A644" s="668" t="s">
        <v>448</v>
      </c>
      <c r="B644" s="782"/>
      <c r="C644" s="782"/>
      <c r="D644" s="782"/>
      <c r="E644" s="782"/>
      <c r="F644" s="782"/>
      <c r="G644" s="782"/>
      <c r="H644" s="782"/>
      <c r="I644" s="564"/>
    </row>
    <row r="645" spans="1:9" s="556" customFormat="1" ht="66" hidden="1" customHeight="1">
      <c r="A645" s="668"/>
      <c r="B645" s="782"/>
      <c r="C645" s="782"/>
      <c r="D645" s="782"/>
      <c r="E645" s="782"/>
      <c r="F645" s="782"/>
      <c r="G645" s="782"/>
      <c r="H645" s="782"/>
      <c r="I645" s="564"/>
    </row>
    <row r="646" spans="1:9" s="556" customFormat="1" ht="37.5" hidden="1" customHeight="1">
      <c r="A646" s="663">
        <v>4</v>
      </c>
      <c r="B646" s="848" t="s">
        <v>618</v>
      </c>
      <c r="C646" s="848"/>
      <c r="D646" s="848"/>
      <c r="E646" s="848"/>
      <c r="F646" s="848"/>
      <c r="G646" s="848"/>
      <c r="H646" s="848"/>
      <c r="I646" s="564"/>
    </row>
    <row r="647" spans="1:9" s="556" customFormat="1" ht="17.25" hidden="1" customHeight="1">
      <c r="A647" s="668"/>
      <c r="B647" s="715"/>
      <c r="C647" s="715"/>
      <c r="D647" s="715"/>
      <c r="E647" s="715"/>
      <c r="F647" s="715"/>
      <c r="G647" s="715"/>
      <c r="H647" s="715"/>
    </row>
    <row r="648" spans="1:9" s="556" customFormat="1" ht="72" hidden="1" customHeight="1">
      <c r="A648" s="663">
        <v>4.0999999999999996</v>
      </c>
      <c r="B648" s="828" t="s">
        <v>309</v>
      </c>
      <c r="C648" s="828"/>
      <c r="D648" s="828"/>
      <c r="E648" s="828"/>
      <c r="F648" s="828"/>
      <c r="G648" s="828"/>
      <c r="H648" s="828"/>
    </row>
    <row r="649" spans="1:9" s="556" customFormat="1" hidden="1">
      <c r="A649" s="716" t="s">
        <v>275</v>
      </c>
      <c r="B649" s="789" t="str">
        <f>"For  " &amp;'Name of Bidder'!C13</f>
        <v xml:space="preserve">For  </v>
      </c>
      <c r="C649" s="789"/>
      <c r="D649" s="789"/>
      <c r="E649" s="789"/>
      <c r="F649" s="789"/>
      <c r="G649" s="564"/>
      <c r="H649" s="564"/>
      <c r="I649" s="564"/>
    </row>
    <row r="650" spans="1:9" s="556" customFormat="1" ht="16.2" hidden="1">
      <c r="A650" s="564"/>
      <c r="B650" s="717" t="s">
        <v>95</v>
      </c>
      <c r="C650" s="790"/>
      <c r="D650" s="790"/>
      <c r="E650" s="790"/>
      <c r="F650" s="790"/>
      <c r="G650" s="790"/>
      <c r="H650" s="790"/>
      <c r="I650" s="564"/>
    </row>
    <row r="651" spans="1:9" s="556" customFormat="1" ht="16.2" hidden="1">
      <c r="A651" s="564"/>
      <c r="B651" s="717" t="s">
        <v>103</v>
      </c>
      <c r="C651" s="790"/>
      <c r="D651" s="790"/>
      <c r="E651" s="790"/>
      <c r="F651" s="790"/>
      <c r="G651" s="790"/>
      <c r="H651" s="790"/>
      <c r="I651" s="564"/>
    </row>
    <row r="652" spans="1:9" s="556" customFormat="1" ht="16.2" hidden="1">
      <c r="A652" s="564"/>
      <c r="B652" s="717" t="s">
        <v>480</v>
      </c>
      <c r="C652" s="791"/>
      <c r="D652" s="792"/>
      <c r="E652" s="792"/>
      <c r="F652" s="792"/>
      <c r="G652" s="792"/>
      <c r="H652" s="793"/>
      <c r="I652" s="564"/>
    </row>
    <row r="653" spans="1:9" s="556" customFormat="1" ht="16.2" hidden="1">
      <c r="A653" s="564"/>
      <c r="B653" s="717" t="s">
        <v>481</v>
      </c>
      <c r="C653" s="790"/>
      <c r="D653" s="790"/>
      <c r="E653" s="790"/>
      <c r="F653" s="790"/>
      <c r="G653" s="790"/>
      <c r="H653" s="790"/>
      <c r="I653" s="564"/>
    </row>
    <row r="654" spans="1:9" s="556" customFormat="1" ht="16.2" hidden="1">
      <c r="A654" s="564"/>
      <c r="B654" s="717" t="s">
        <v>234</v>
      </c>
      <c r="C654" s="790"/>
      <c r="D654" s="790"/>
      <c r="E654" s="790"/>
      <c r="F654" s="790"/>
      <c r="G654" s="790"/>
      <c r="H654" s="790"/>
      <c r="I654" s="564"/>
    </row>
    <row r="655" spans="1:9" s="556" customFormat="1" ht="16.2" hidden="1">
      <c r="A655" s="564"/>
      <c r="B655" s="717" t="s">
        <v>235</v>
      </c>
      <c r="C655" s="790"/>
      <c r="D655" s="790"/>
      <c r="E655" s="790"/>
      <c r="F655" s="790"/>
      <c r="G655" s="790"/>
      <c r="H655" s="790"/>
      <c r="I655" s="564"/>
    </row>
    <row r="656" spans="1:9" s="556" customFormat="1" ht="16.2" hidden="1">
      <c r="A656" s="564"/>
      <c r="B656" s="717" t="s">
        <v>236</v>
      </c>
      <c r="C656" s="790"/>
      <c r="D656" s="790"/>
      <c r="E656" s="790"/>
      <c r="F656" s="790"/>
      <c r="G656" s="790"/>
      <c r="H656" s="790"/>
      <c r="I656" s="564"/>
    </row>
    <row r="657" spans="1:9" s="556" customFormat="1" ht="16.2" hidden="1">
      <c r="A657" s="564"/>
      <c r="B657" s="717" t="s">
        <v>237</v>
      </c>
      <c r="C657" s="790"/>
      <c r="D657" s="790"/>
      <c r="E657" s="790"/>
      <c r="F657" s="790"/>
      <c r="G657" s="790"/>
      <c r="H657" s="790"/>
      <c r="I657" s="564"/>
    </row>
    <row r="658" spans="1:9" s="556" customFormat="1" ht="16.2" hidden="1">
      <c r="A658" s="564"/>
      <c r="B658" s="717" t="s">
        <v>238</v>
      </c>
      <c r="C658" s="790"/>
      <c r="D658" s="790"/>
      <c r="E658" s="790"/>
      <c r="F658" s="790"/>
      <c r="G658" s="790"/>
      <c r="H658" s="790"/>
      <c r="I658" s="564"/>
    </row>
    <row r="659" spans="1:9" s="556" customFormat="1" ht="16.2" hidden="1">
      <c r="A659" s="564"/>
      <c r="B659" s="717" t="s">
        <v>239</v>
      </c>
      <c r="C659" s="790"/>
      <c r="D659" s="790"/>
      <c r="E659" s="790"/>
      <c r="F659" s="790"/>
      <c r="G659" s="790"/>
      <c r="H659" s="790"/>
      <c r="I659" s="564"/>
    </row>
    <row r="660" spans="1:9" s="556" customFormat="1" hidden="1">
      <c r="A660" s="716" t="s">
        <v>275</v>
      </c>
      <c r="B660" s="789" t="str">
        <f>"For  " &amp;'Name of Bidder'!C18</f>
        <v xml:space="preserve">For  </v>
      </c>
      <c r="C660" s="789"/>
      <c r="D660" s="789"/>
      <c r="E660" s="789"/>
      <c r="F660" s="789"/>
      <c r="G660" s="564"/>
      <c r="H660" s="564"/>
      <c r="I660" s="564"/>
    </row>
    <row r="661" spans="1:9" s="556" customFormat="1" ht="16.2" hidden="1">
      <c r="A661" s="564"/>
      <c r="B661" s="717" t="s">
        <v>95</v>
      </c>
      <c r="C661" s="790"/>
      <c r="D661" s="790"/>
      <c r="E661" s="790"/>
      <c r="F661" s="790"/>
      <c r="G661" s="790"/>
      <c r="H661" s="790"/>
      <c r="I661" s="564"/>
    </row>
    <row r="662" spans="1:9" s="556" customFormat="1" ht="16.2" hidden="1">
      <c r="A662" s="564"/>
      <c r="B662" s="717" t="s">
        <v>103</v>
      </c>
      <c r="C662" s="790"/>
      <c r="D662" s="790"/>
      <c r="E662" s="790"/>
      <c r="F662" s="790"/>
      <c r="G662" s="790"/>
      <c r="H662" s="790"/>
      <c r="I662" s="564"/>
    </row>
    <row r="663" spans="1:9" s="556" customFormat="1" ht="16.2" hidden="1">
      <c r="A663" s="564"/>
      <c r="B663" s="717" t="s">
        <v>480</v>
      </c>
      <c r="C663" s="791"/>
      <c r="D663" s="792"/>
      <c r="E663" s="792"/>
      <c r="F663" s="792"/>
      <c r="G663" s="792"/>
      <c r="H663" s="793"/>
      <c r="I663" s="564"/>
    </row>
    <row r="664" spans="1:9" s="556" customFormat="1" ht="16.2" hidden="1">
      <c r="A664" s="564"/>
      <c r="B664" s="717" t="s">
        <v>481</v>
      </c>
      <c r="C664" s="790"/>
      <c r="D664" s="790"/>
      <c r="E664" s="790"/>
      <c r="F664" s="790"/>
      <c r="G664" s="790"/>
      <c r="H664" s="790"/>
      <c r="I664" s="564"/>
    </row>
    <row r="665" spans="1:9" s="556" customFormat="1" ht="16.2" hidden="1">
      <c r="A665" s="564"/>
      <c r="B665" s="717" t="s">
        <v>234</v>
      </c>
      <c r="C665" s="790"/>
      <c r="D665" s="790"/>
      <c r="E665" s="790"/>
      <c r="F665" s="790"/>
      <c r="G665" s="790"/>
      <c r="H665" s="790"/>
      <c r="I665" s="564"/>
    </row>
    <row r="666" spans="1:9" s="556" customFormat="1" ht="16.2" hidden="1">
      <c r="A666" s="564"/>
      <c r="B666" s="717" t="s">
        <v>235</v>
      </c>
      <c r="C666" s="790"/>
      <c r="D666" s="790"/>
      <c r="E666" s="790"/>
      <c r="F666" s="790"/>
      <c r="G666" s="790"/>
      <c r="H666" s="790"/>
      <c r="I666" s="564"/>
    </row>
    <row r="667" spans="1:9" s="556" customFormat="1" ht="16.2" hidden="1">
      <c r="A667" s="564"/>
      <c r="B667" s="717" t="s">
        <v>236</v>
      </c>
      <c r="C667" s="790"/>
      <c r="D667" s="790"/>
      <c r="E667" s="790"/>
      <c r="F667" s="790"/>
      <c r="G667" s="790"/>
      <c r="H667" s="790"/>
      <c r="I667" s="564"/>
    </row>
    <row r="668" spans="1:9" s="556" customFormat="1" ht="16.2" hidden="1">
      <c r="A668" s="564"/>
      <c r="B668" s="717" t="s">
        <v>237</v>
      </c>
      <c r="C668" s="790"/>
      <c r="D668" s="790"/>
      <c r="E668" s="790"/>
      <c r="F668" s="790"/>
      <c r="G668" s="790"/>
      <c r="H668" s="790"/>
      <c r="I668" s="564"/>
    </row>
    <row r="669" spans="1:9" s="556" customFormat="1" ht="16.2" hidden="1">
      <c r="A669" s="564"/>
      <c r="B669" s="717" t="s">
        <v>238</v>
      </c>
      <c r="C669" s="790"/>
      <c r="D669" s="790"/>
      <c r="E669" s="790"/>
      <c r="F669" s="790"/>
      <c r="G669" s="790"/>
      <c r="H669" s="790"/>
      <c r="I669" s="564"/>
    </row>
    <row r="670" spans="1:9" s="556" customFormat="1" ht="16.2" hidden="1">
      <c r="A670" s="564"/>
      <c r="B670" s="717" t="s">
        <v>239</v>
      </c>
      <c r="C670" s="790"/>
      <c r="D670" s="790"/>
      <c r="E670" s="790"/>
      <c r="F670" s="790"/>
      <c r="G670" s="790"/>
      <c r="H670" s="790"/>
      <c r="I670" s="564"/>
    </row>
    <row r="671" spans="1:9" s="556" customFormat="1" hidden="1">
      <c r="A671" s="716" t="s">
        <v>275</v>
      </c>
      <c r="B671" s="789" t="str">
        <f>"For  " &amp;'Name of Bidder'!C23</f>
        <v xml:space="preserve">For  </v>
      </c>
      <c r="C671" s="789"/>
      <c r="D671" s="789"/>
      <c r="E671" s="789"/>
      <c r="F671" s="789"/>
      <c r="G671" s="564"/>
      <c r="H671" s="564"/>
      <c r="I671" s="564"/>
    </row>
    <row r="672" spans="1:9" s="556" customFormat="1" ht="16.2" hidden="1">
      <c r="A672" s="564"/>
      <c r="B672" s="717" t="s">
        <v>95</v>
      </c>
      <c r="C672" s="790"/>
      <c r="D672" s="790"/>
      <c r="E672" s="790"/>
      <c r="F672" s="790"/>
      <c r="G672" s="790"/>
      <c r="H672" s="790"/>
      <c r="I672" s="564"/>
    </row>
    <row r="673" spans="1:24" s="556" customFormat="1" ht="16.2" hidden="1">
      <c r="A673" s="564"/>
      <c r="B673" s="717" t="s">
        <v>103</v>
      </c>
      <c r="C673" s="790"/>
      <c r="D673" s="790"/>
      <c r="E673" s="790"/>
      <c r="F673" s="790"/>
      <c r="G673" s="790"/>
      <c r="H673" s="790"/>
      <c r="I673" s="564"/>
    </row>
    <row r="674" spans="1:24" s="556" customFormat="1" ht="16.2" hidden="1">
      <c r="A674" s="564"/>
      <c r="B674" s="717" t="s">
        <v>480</v>
      </c>
      <c r="C674" s="791"/>
      <c r="D674" s="792"/>
      <c r="E674" s="792"/>
      <c r="F674" s="792"/>
      <c r="G674" s="792"/>
      <c r="H674" s="793"/>
      <c r="I674" s="564"/>
    </row>
    <row r="675" spans="1:24" s="556" customFormat="1" ht="16.2" hidden="1">
      <c r="A675" s="564"/>
      <c r="B675" s="717" t="s">
        <v>481</v>
      </c>
      <c r="C675" s="790"/>
      <c r="D675" s="790"/>
      <c r="E675" s="790"/>
      <c r="F675" s="790"/>
      <c r="G675" s="790"/>
      <c r="H675" s="790"/>
      <c r="I675" s="564"/>
    </row>
    <row r="676" spans="1:24" s="556" customFormat="1" ht="16.2" hidden="1">
      <c r="A676" s="564"/>
      <c r="B676" s="717" t="s">
        <v>234</v>
      </c>
      <c r="C676" s="790"/>
      <c r="D676" s="790"/>
      <c r="E676" s="790"/>
      <c r="F676" s="790"/>
      <c r="G676" s="790"/>
      <c r="H676" s="790"/>
      <c r="I676" s="564"/>
    </row>
    <row r="677" spans="1:24" s="556" customFormat="1" ht="16.2" hidden="1">
      <c r="A677" s="564"/>
      <c r="B677" s="717" t="s">
        <v>235</v>
      </c>
      <c r="C677" s="790"/>
      <c r="D677" s="790"/>
      <c r="E677" s="790"/>
      <c r="F677" s="790"/>
      <c r="G677" s="790"/>
      <c r="H677" s="790"/>
      <c r="I677" s="564"/>
    </row>
    <row r="678" spans="1:24" s="556" customFormat="1" ht="16.2" hidden="1">
      <c r="A678" s="564"/>
      <c r="B678" s="717" t="s">
        <v>236</v>
      </c>
      <c r="C678" s="790"/>
      <c r="D678" s="790"/>
      <c r="E678" s="790"/>
      <c r="F678" s="790"/>
      <c r="G678" s="790"/>
      <c r="H678" s="790"/>
      <c r="I678" s="564"/>
    </row>
    <row r="679" spans="1:24" s="556" customFormat="1" ht="16.2" hidden="1">
      <c r="A679" s="564"/>
      <c r="B679" s="717" t="s">
        <v>237</v>
      </c>
      <c r="C679" s="790"/>
      <c r="D679" s="790"/>
      <c r="E679" s="790"/>
      <c r="F679" s="790"/>
      <c r="G679" s="790"/>
      <c r="H679" s="790"/>
      <c r="I679" s="564"/>
    </row>
    <row r="680" spans="1:24" s="556" customFormat="1" ht="16.2" hidden="1">
      <c r="A680" s="564"/>
      <c r="B680" s="717" t="s">
        <v>238</v>
      </c>
      <c r="C680" s="790"/>
      <c r="D680" s="790"/>
      <c r="E680" s="790"/>
      <c r="F680" s="790"/>
      <c r="G680" s="790"/>
      <c r="H680" s="790"/>
      <c r="I680" s="564"/>
    </row>
    <row r="681" spans="1:24" s="556" customFormat="1" ht="16.2" hidden="1">
      <c r="A681" s="564"/>
      <c r="B681" s="717" t="s">
        <v>239</v>
      </c>
      <c r="C681" s="790"/>
      <c r="D681" s="790"/>
      <c r="E681" s="790"/>
      <c r="F681" s="790"/>
      <c r="G681" s="790"/>
      <c r="H681" s="790"/>
      <c r="I681" s="564"/>
    </row>
    <row r="682" spans="1:24" s="556" customFormat="1" ht="24.6" hidden="1" customHeight="1">
      <c r="A682" s="552"/>
      <c r="B682" s="844" t="s">
        <v>978</v>
      </c>
      <c r="C682" s="845"/>
      <c r="D682" s="574"/>
      <c r="E682" s="553"/>
      <c r="F682" s="554"/>
      <c r="G682" s="554"/>
      <c r="H682" s="554"/>
      <c r="I682" s="555"/>
      <c r="J682" s="555"/>
      <c r="K682" s="555"/>
      <c r="L682" s="555"/>
      <c r="M682" s="555"/>
      <c r="N682" s="555"/>
      <c r="O682" s="555"/>
      <c r="P682" s="555"/>
      <c r="Q682" s="555"/>
      <c r="R682" s="555"/>
      <c r="S682" s="555"/>
      <c r="T682" s="555"/>
      <c r="U682" s="555"/>
      <c r="V682" s="555"/>
      <c r="W682" s="555"/>
      <c r="X682" s="555"/>
    </row>
    <row r="683" spans="1:24" s="556" customFormat="1" ht="36.75" hidden="1" customHeight="1">
      <c r="A683" s="552"/>
      <c r="B683" s="846" t="s">
        <v>979</v>
      </c>
      <c r="C683" s="846"/>
      <c r="D683" s="846"/>
      <c r="E683" s="846"/>
      <c r="F683" s="846"/>
      <c r="G683" s="846"/>
      <c r="H683" s="846"/>
      <c r="I683" s="555"/>
      <c r="J683" s="555"/>
      <c r="K683" s="555"/>
      <c r="L683" s="555"/>
      <c r="M683" s="555"/>
      <c r="N683" s="555"/>
      <c r="O683" s="555"/>
      <c r="P683" s="555"/>
      <c r="Q683" s="555"/>
      <c r="R683" s="555"/>
      <c r="S683" s="555"/>
      <c r="T683" s="555"/>
      <c r="U683" s="555"/>
      <c r="V683" s="555"/>
      <c r="W683" s="555"/>
      <c r="X683" s="555"/>
    </row>
    <row r="684" spans="1:24" s="556" customFormat="1" ht="36.75" hidden="1" customHeight="1">
      <c r="A684" s="557"/>
      <c r="B684" s="847" t="s">
        <v>980</v>
      </c>
      <c r="C684" s="847"/>
      <c r="D684" s="847"/>
      <c r="E684" s="775"/>
      <c r="F684" s="775"/>
      <c r="G684" s="775"/>
      <c r="H684" s="775"/>
      <c r="I684" s="555"/>
      <c r="J684" s="555"/>
      <c r="K684" s="555"/>
      <c r="L684" s="555"/>
      <c r="M684" s="555"/>
      <c r="N684" s="555"/>
      <c r="O684" s="555"/>
      <c r="P684" s="555"/>
      <c r="Q684" s="555"/>
      <c r="R684" s="555"/>
      <c r="S684" s="555"/>
      <c r="T684" s="555"/>
      <c r="U684" s="555"/>
      <c r="V684" s="555"/>
      <c r="W684" s="555"/>
      <c r="X684" s="555"/>
    </row>
    <row r="685" spans="1:24" s="556" customFormat="1" ht="34.950000000000003" hidden="1" customHeight="1">
      <c r="A685" s="575">
        <v>1</v>
      </c>
      <c r="B685" s="788" t="s">
        <v>297</v>
      </c>
      <c r="C685" s="788"/>
      <c r="D685" s="788"/>
      <c r="E685" s="775"/>
      <c r="F685" s="775"/>
      <c r="G685" s="775"/>
      <c r="H685" s="775"/>
      <c r="I685" s="555"/>
      <c r="J685" s="555"/>
      <c r="K685" s="555"/>
      <c r="L685" s="555"/>
      <c r="M685" s="555"/>
      <c r="N685" s="555"/>
      <c r="O685" s="555"/>
      <c r="P685" s="555"/>
      <c r="Q685" s="555"/>
      <c r="R685" s="555"/>
      <c r="S685" s="555"/>
      <c r="T685" s="555"/>
      <c r="U685" s="555"/>
      <c r="V685" s="555"/>
      <c r="W685" s="555"/>
      <c r="X685" s="555"/>
    </row>
    <row r="686" spans="1:24" s="556" customFormat="1" ht="4.2" hidden="1" customHeight="1">
      <c r="A686" s="559"/>
      <c r="B686" s="560"/>
      <c r="C686" s="560"/>
      <c r="D686" s="560"/>
      <c r="E686" s="662"/>
      <c r="F686" s="662"/>
      <c r="G686" s="662"/>
      <c r="H686" s="662"/>
      <c r="I686" s="555"/>
      <c r="J686" s="555"/>
      <c r="K686" s="555"/>
      <c r="L686" s="555"/>
      <c r="M686" s="555"/>
      <c r="N686" s="555"/>
      <c r="O686" s="555"/>
      <c r="P686" s="555"/>
      <c r="Q686" s="555"/>
      <c r="R686" s="555"/>
      <c r="S686" s="555"/>
      <c r="T686" s="555"/>
      <c r="U686" s="555"/>
      <c r="V686" s="555"/>
      <c r="W686" s="555"/>
      <c r="X686" s="555"/>
    </row>
    <row r="687" spans="1:24" s="556" customFormat="1" ht="36.75" hidden="1" customHeight="1">
      <c r="A687" s="575">
        <v>2</v>
      </c>
      <c r="B687" s="788" t="s">
        <v>915</v>
      </c>
      <c r="C687" s="788"/>
      <c r="D687" s="788"/>
      <c r="E687" s="775"/>
      <c r="F687" s="775"/>
      <c r="G687" s="775"/>
      <c r="H687" s="775"/>
      <c r="I687" s="555"/>
      <c r="J687" s="555"/>
      <c r="K687" s="555"/>
      <c r="L687" s="555"/>
      <c r="M687" s="555"/>
      <c r="N687" s="555"/>
      <c r="O687" s="555"/>
      <c r="P687" s="555"/>
      <c r="Q687" s="555"/>
      <c r="R687" s="555"/>
      <c r="S687" s="555"/>
      <c r="T687" s="555"/>
      <c r="U687" s="555"/>
      <c r="V687" s="555"/>
      <c r="W687" s="555"/>
      <c r="X687" s="555"/>
    </row>
    <row r="688" spans="1:24" s="556" customFormat="1" ht="36.75" hidden="1" customHeight="1">
      <c r="A688" s="835">
        <v>3</v>
      </c>
      <c r="B688" s="837" t="s">
        <v>916</v>
      </c>
      <c r="C688" s="837"/>
      <c r="D688" s="837"/>
      <c r="E688" s="838"/>
      <c r="F688" s="839"/>
      <c r="G688" s="838"/>
      <c r="H688" s="839"/>
      <c r="I688" s="555"/>
      <c r="J688" s="555"/>
      <c r="K688" s="555"/>
      <c r="L688" s="555"/>
      <c r="M688" s="555"/>
      <c r="N688" s="555"/>
      <c r="O688" s="555"/>
      <c r="P688" s="555"/>
      <c r="Q688" s="555"/>
      <c r="R688" s="555"/>
      <c r="S688" s="555"/>
      <c r="T688" s="555"/>
      <c r="U688" s="555"/>
      <c r="V688" s="555"/>
      <c r="W688" s="555"/>
      <c r="X688" s="555"/>
    </row>
    <row r="689" spans="1:24" s="556" customFormat="1" ht="36.75" hidden="1" customHeight="1">
      <c r="A689" s="836"/>
      <c r="B689" s="800"/>
      <c r="C689" s="800"/>
      <c r="D689" s="800"/>
      <c r="E689" s="840"/>
      <c r="F689" s="841"/>
      <c r="G689" s="840"/>
      <c r="H689" s="841"/>
      <c r="I689" s="555"/>
      <c r="J689" s="555"/>
      <c r="K689" s="555"/>
      <c r="L689" s="555"/>
      <c r="M689" s="555"/>
      <c r="N689" s="555"/>
      <c r="O689" s="555"/>
      <c r="P689" s="555"/>
      <c r="Q689" s="555"/>
      <c r="R689" s="555"/>
      <c r="S689" s="555"/>
      <c r="T689" s="555"/>
      <c r="U689" s="555"/>
      <c r="V689" s="555"/>
      <c r="W689" s="555"/>
      <c r="X689" s="555"/>
    </row>
    <row r="690" spans="1:24" s="556" customFormat="1" ht="9" hidden="1" customHeight="1">
      <c r="A690" s="836"/>
      <c r="B690" s="800"/>
      <c r="C690" s="800"/>
      <c r="D690" s="800"/>
      <c r="E690" s="842"/>
      <c r="F690" s="843"/>
      <c r="G690" s="842"/>
      <c r="H690" s="843"/>
      <c r="I690" s="555"/>
      <c r="J690" s="555"/>
      <c r="K690" s="555"/>
      <c r="L690" s="555"/>
      <c r="M690" s="555"/>
      <c r="N690" s="555"/>
      <c r="O690" s="555"/>
      <c r="P690" s="555"/>
      <c r="Q690" s="555"/>
      <c r="R690" s="555"/>
      <c r="S690" s="555"/>
      <c r="T690" s="555"/>
      <c r="U690" s="555"/>
      <c r="V690" s="555"/>
      <c r="W690" s="555"/>
      <c r="X690" s="555"/>
    </row>
    <row r="691" spans="1:24" s="556" customFormat="1" ht="36.6" hidden="1" customHeight="1">
      <c r="A691" s="836"/>
      <c r="B691" s="800"/>
      <c r="C691" s="800"/>
      <c r="D691" s="800"/>
      <c r="E691" s="775"/>
      <c r="F691" s="775"/>
      <c r="G691" s="775"/>
      <c r="H691" s="775"/>
      <c r="I691" s="555"/>
      <c r="J691" s="555"/>
      <c r="K691" s="555"/>
      <c r="L691" s="555"/>
      <c r="M691" s="555"/>
      <c r="N691" s="555"/>
      <c r="O691" s="555"/>
      <c r="P691" s="555"/>
      <c r="Q691" s="555"/>
      <c r="R691" s="555"/>
      <c r="S691" s="555"/>
      <c r="T691" s="555"/>
      <c r="U691" s="555"/>
      <c r="V691" s="555"/>
      <c r="W691" s="555"/>
      <c r="X691" s="555"/>
    </row>
    <row r="692" spans="1:24" s="556" customFormat="1" ht="36.75" hidden="1" customHeight="1">
      <c r="A692" s="576"/>
      <c r="D692" s="561" t="s">
        <v>299</v>
      </c>
      <c r="E692" s="775"/>
      <c r="F692" s="775"/>
      <c r="G692" s="775"/>
      <c r="H692" s="775"/>
      <c r="I692" s="555"/>
      <c r="J692" s="555"/>
      <c r="K692" s="555"/>
      <c r="L692" s="555"/>
      <c r="M692" s="555"/>
      <c r="N692" s="555"/>
      <c r="O692" s="555"/>
      <c r="P692" s="555"/>
      <c r="Q692" s="555"/>
      <c r="R692" s="555"/>
      <c r="S692" s="555"/>
      <c r="T692" s="555"/>
      <c r="U692" s="555"/>
      <c r="V692" s="555"/>
      <c r="W692" s="555"/>
      <c r="X692" s="555"/>
    </row>
    <row r="693" spans="1:24" s="556" customFormat="1" ht="36.75" hidden="1" customHeight="1">
      <c r="A693" s="576"/>
      <c r="D693" s="561" t="s">
        <v>99</v>
      </c>
      <c r="E693" s="775"/>
      <c r="F693" s="775"/>
      <c r="G693" s="775"/>
      <c r="H693" s="775"/>
      <c r="I693" s="555"/>
      <c r="J693" s="555"/>
      <c r="K693" s="555"/>
      <c r="L693" s="555"/>
      <c r="M693" s="555"/>
      <c r="N693" s="555"/>
      <c r="O693" s="555"/>
      <c r="P693" s="555"/>
      <c r="Q693" s="555"/>
      <c r="R693" s="555"/>
      <c r="S693" s="555"/>
      <c r="T693" s="555"/>
      <c r="U693" s="555"/>
      <c r="V693" s="555"/>
      <c r="W693" s="555"/>
      <c r="X693" s="555"/>
    </row>
    <row r="694" spans="1:24" s="556" customFormat="1" ht="36.75" hidden="1" customHeight="1">
      <c r="A694" s="576"/>
      <c r="B694" s="562"/>
      <c r="C694" s="562"/>
      <c r="D694" s="563" t="s">
        <v>300</v>
      </c>
      <c r="E694" s="775"/>
      <c r="F694" s="775"/>
      <c r="G694" s="775"/>
      <c r="H694" s="775"/>
      <c r="I694" s="555"/>
      <c r="J694" s="555"/>
      <c r="K694" s="555"/>
      <c r="L694" s="555"/>
      <c r="M694" s="555"/>
      <c r="N694" s="555"/>
      <c r="O694" s="555"/>
      <c r="P694" s="555"/>
      <c r="Q694" s="555"/>
      <c r="R694" s="555"/>
      <c r="S694" s="555"/>
      <c r="T694" s="555"/>
      <c r="U694" s="555"/>
      <c r="V694" s="555"/>
      <c r="W694" s="555"/>
      <c r="X694" s="555"/>
    </row>
    <row r="695" spans="1:24" s="556" customFormat="1" ht="36.75" hidden="1" customHeight="1">
      <c r="A695" s="576"/>
      <c r="B695" s="564"/>
      <c r="C695" s="564"/>
      <c r="D695" s="561"/>
      <c r="E695" s="561"/>
      <c r="F695" s="561"/>
      <c r="G695" s="561"/>
      <c r="H695" s="561"/>
      <c r="I695" s="555"/>
      <c r="J695" s="555"/>
      <c r="K695" s="555"/>
      <c r="L695" s="555"/>
      <c r="M695" s="555"/>
      <c r="N695" s="555"/>
      <c r="O695" s="555"/>
      <c r="P695" s="555"/>
      <c r="Q695" s="555"/>
      <c r="R695" s="555"/>
      <c r="S695" s="555"/>
      <c r="T695" s="555"/>
      <c r="U695" s="555"/>
      <c r="V695" s="555"/>
      <c r="W695" s="555"/>
      <c r="X695" s="555"/>
    </row>
    <row r="696" spans="1:24" s="556" customFormat="1" ht="61.5" hidden="1" customHeight="1">
      <c r="A696" s="565" t="s">
        <v>421</v>
      </c>
      <c r="B696" s="802" t="s">
        <v>1002</v>
      </c>
      <c r="C696" s="802"/>
      <c r="D696" s="802"/>
      <c r="E696" s="775"/>
      <c r="F696" s="775"/>
      <c r="G696" s="775"/>
      <c r="H696" s="775"/>
      <c r="I696" s="555"/>
      <c r="J696" s="555"/>
      <c r="K696" s="555"/>
      <c r="L696" s="555"/>
      <c r="M696" s="555"/>
      <c r="N696" s="555"/>
      <c r="O696" s="555"/>
      <c r="P696" s="555"/>
      <c r="Q696" s="555"/>
      <c r="R696" s="555"/>
      <c r="S696" s="555"/>
      <c r="T696" s="555"/>
      <c r="U696" s="555"/>
      <c r="V696" s="555"/>
      <c r="W696" s="555"/>
      <c r="X696" s="555"/>
    </row>
    <row r="697" spans="1:24" s="556" customFormat="1" ht="141" hidden="1" customHeight="1">
      <c r="A697" s="558"/>
      <c r="B697" s="799" t="s">
        <v>1003</v>
      </c>
      <c r="C697" s="799"/>
      <c r="D697" s="799"/>
      <c r="E697" s="775"/>
      <c r="F697" s="775"/>
      <c r="G697" s="775"/>
      <c r="H697" s="775"/>
      <c r="I697" s="555"/>
      <c r="J697" s="555"/>
      <c r="K697" s="555"/>
      <c r="L697" s="555"/>
      <c r="M697" s="555"/>
      <c r="N697" s="555"/>
      <c r="O697" s="555"/>
      <c r="P697" s="555"/>
      <c r="Q697" s="555"/>
      <c r="R697" s="555"/>
      <c r="S697" s="555"/>
      <c r="T697" s="555"/>
      <c r="U697" s="555"/>
      <c r="V697" s="555"/>
      <c r="W697" s="555"/>
      <c r="X697" s="555"/>
    </row>
    <row r="698" spans="1:24" s="556" customFormat="1" ht="7.2" hidden="1" customHeight="1">
      <c r="A698" s="558"/>
      <c r="B698" s="564"/>
      <c r="C698" s="564"/>
      <c r="D698" s="561"/>
      <c r="E698" s="662"/>
      <c r="F698" s="662"/>
      <c r="G698" s="662"/>
      <c r="H698" s="662"/>
      <c r="I698" s="555"/>
      <c r="J698" s="555"/>
      <c r="K698" s="555"/>
      <c r="L698" s="555"/>
      <c r="M698" s="555"/>
      <c r="N698" s="555"/>
      <c r="O698" s="555"/>
      <c r="P698" s="555"/>
      <c r="Q698" s="555"/>
      <c r="R698" s="555"/>
      <c r="S698" s="555"/>
      <c r="T698" s="555"/>
      <c r="U698" s="555"/>
      <c r="V698" s="555"/>
      <c r="W698" s="555"/>
      <c r="X698" s="555"/>
    </row>
    <row r="699" spans="1:24" s="556" customFormat="1" ht="44.25" hidden="1" customHeight="1">
      <c r="A699" s="576"/>
      <c r="B699" s="800" t="s">
        <v>128</v>
      </c>
      <c r="C699" s="800"/>
      <c r="D699" s="801"/>
      <c r="E699" s="775"/>
      <c r="F699" s="775"/>
      <c r="G699" s="775"/>
      <c r="H699" s="775"/>
      <c r="I699" s="555"/>
      <c r="J699" s="555"/>
      <c r="K699" s="555"/>
      <c r="L699" s="555"/>
      <c r="M699" s="555"/>
      <c r="N699" s="555"/>
      <c r="O699" s="555"/>
      <c r="P699" s="555"/>
      <c r="Q699" s="555"/>
      <c r="R699" s="555"/>
      <c r="S699" s="555"/>
      <c r="T699" s="555"/>
      <c r="U699" s="555"/>
      <c r="V699" s="555"/>
      <c r="W699" s="555"/>
      <c r="X699" s="555"/>
    </row>
    <row r="700" spans="1:24" s="556" customFormat="1" ht="36.6" hidden="1" customHeight="1">
      <c r="A700" s="576"/>
      <c r="B700" s="564"/>
      <c r="C700" s="564"/>
      <c r="D700" s="561"/>
      <c r="E700" s="662"/>
      <c r="F700" s="662"/>
      <c r="G700" s="662"/>
      <c r="H700" s="662"/>
      <c r="I700" s="555"/>
      <c r="J700" s="555"/>
      <c r="K700" s="555"/>
      <c r="L700" s="555"/>
      <c r="M700" s="555"/>
      <c r="N700" s="555"/>
      <c r="O700" s="555"/>
      <c r="P700" s="555"/>
      <c r="Q700" s="555"/>
      <c r="R700" s="555"/>
      <c r="S700" s="555"/>
      <c r="T700" s="555"/>
      <c r="U700" s="555"/>
      <c r="V700" s="555"/>
      <c r="W700" s="555"/>
      <c r="X700" s="555"/>
    </row>
    <row r="701" spans="1:24" s="556" customFormat="1" ht="78" hidden="1" customHeight="1">
      <c r="A701" s="552"/>
      <c r="B701" s="774" t="s">
        <v>964</v>
      </c>
      <c r="C701" s="774"/>
      <c r="D701" s="774"/>
      <c r="E701" s="775"/>
      <c r="F701" s="775"/>
      <c r="G701" s="775"/>
      <c r="H701" s="775"/>
      <c r="I701" s="555"/>
      <c r="J701" s="555"/>
      <c r="K701" s="555"/>
      <c r="L701" s="555"/>
      <c r="M701" s="555"/>
      <c r="N701" s="555"/>
      <c r="O701" s="555"/>
      <c r="P701" s="555"/>
      <c r="Q701" s="555"/>
      <c r="R701" s="555"/>
      <c r="S701" s="555"/>
      <c r="T701" s="555"/>
      <c r="U701" s="555"/>
      <c r="V701" s="555"/>
      <c r="W701" s="555"/>
      <c r="X701" s="555"/>
    </row>
    <row r="702" spans="1:24" s="556" customFormat="1" ht="93.75" hidden="1" customHeight="1">
      <c r="A702" s="566"/>
      <c r="B702" s="802" t="s">
        <v>981</v>
      </c>
      <c r="C702" s="802"/>
      <c r="D702" s="802"/>
      <c r="E702" s="829"/>
      <c r="F702" s="830"/>
      <c r="G702" s="830"/>
      <c r="H702" s="831"/>
      <c r="I702" s="555"/>
      <c r="J702" s="555"/>
      <c r="K702" s="555"/>
      <c r="L702" s="555"/>
      <c r="M702" s="555"/>
      <c r="N702" s="555"/>
      <c r="O702" s="555"/>
      <c r="P702" s="555"/>
      <c r="Q702" s="555"/>
      <c r="R702" s="555"/>
      <c r="S702" s="555"/>
      <c r="T702" s="555"/>
      <c r="U702" s="555"/>
      <c r="V702" s="555"/>
      <c r="W702" s="555"/>
      <c r="X702" s="555"/>
    </row>
    <row r="703" spans="1:24" s="556" customFormat="1" ht="75" hidden="1" customHeight="1">
      <c r="A703" s="552"/>
      <c r="B703" s="832" t="s">
        <v>919</v>
      </c>
      <c r="C703" s="832"/>
      <c r="D703" s="832"/>
      <c r="E703" s="829"/>
      <c r="F703" s="830"/>
      <c r="G703" s="830"/>
      <c r="H703" s="831"/>
      <c r="I703" s="555"/>
      <c r="J703" s="555"/>
      <c r="K703" s="555"/>
      <c r="L703" s="555"/>
      <c r="M703" s="555"/>
      <c r="N703" s="555"/>
      <c r="O703" s="555"/>
      <c r="P703" s="555"/>
      <c r="Q703" s="555"/>
      <c r="R703" s="555"/>
      <c r="S703" s="555"/>
      <c r="T703" s="555"/>
      <c r="U703" s="555"/>
      <c r="V703" s="555"/>
      <c r="W703" s="555"/>
      <c r="X703" s="555"/>
    </row>
    <row r="704" spans="1:24" s="556" customFormat="1" ht="24" hidden="1" customHeight="1">
      <c r="A704" s="713" t="s">
        <v>240</v>
      </c>
      <c r="B704" s="800" t="s">
        <v>310</v>
      </c>
      <c r="C704" s="800"/>
      <c r="D704" s="800"/>
      <c r="E704" s="800"/>
      <c r="F704" s="800"/>
      <c r="G704" s="800"/>
      <c r="H704" s="800"/>
      <c r="I704" s="564"/>
    </row>
    <row r="705" spans="1:10" s="556" customFormat="1" ht="48.6" hidden="1" customHeight="1">
      <c r="A705" s="663">
        <v>5.0999999999999996</v>
      </c>
      <c r="B705" s="833" t="s">
        <v>216</v>
      </c>
      <c r="C705" s="833"/>
      <c r="D705" s="833"/>
      <c r="E705" s="833"/>
      <c r="F705" s="833"/>
      <c r="G705" s="833"/>
      <c r="H705" s="833"/>
    </row>
    <row r="706" spans="1:10" s="556" customFormat="1" ht="104.1" hidden="1" customHeight="1">
      <c r="A706" s="564"/>
      <c r="B706" s="668" t="s">
        <v>217</v>
      </c>
      <c r="C706" s="833" t="s">
        <v>232</v>
      </c>
      <c r="D706" s="833"/>
      <c r="E706" s="833"/>
      <c r="F706" s="833"/>
      <c r="G706" s="833"/>
      <c r="H706" s="833"/>
      <c r="I706" s="718"/>
    </row>
    <row r="707" spans="1:10" s="556" customFormat="1" ht="72" hidden="1" customHeight="1">
      <c r="A707" s="564"/>
      <c r="B707" s="668" t="s">
        <v>218</v>
      </c>
      <c r="C707" s="833" t="s">
        <v>233</v>
      </c>
      <c r="D707" s="833"/>
      <c r="E707" s="833"/>
      <c r="F707" s="833"/>
      <c r="G707" s="833"/>
      <c r="H707" s="833"/>
      <c r="I707" s="564"/>
    </row>
    <row r="708" spans="1:10" s="556" customFormat="1" ht="9" hidden="1" customHeight="1">
      <c r="A708" s="564"/>
      <c r="B708" s="564"/>
      <c r="C708" s="564"/>
      <c r="D708" s="564"/>
      <c r="E708" s="564"/>
      <c r="F708" s="564"/>
      <c r="G708" s="564"/>
      <c r="H708" s="564"/>
      <c r="I708" s="564"/>
    </row>
    <row r="709" spans="1:10" s="556" customFormat="1" ht="36.75" hidden="1" customHeight="1">
      <c r="A709" s="663">
        <v>5.2</v>
      </c>
      <c r="B709" s="828" t="s">
        <v>219</v>
      </c>
      <c r="C709" s="828"/>
      <c r="D709" s="828"/>
      <c r="E709" s="828"/>
      <c r="F709" s="828"/>
      <c r="G709" s="828"/>
      <c r="H709" s="828"/>
    </row>
    <row r="710" spans="1:10" s="556" customFormat="1" ht="10.5" hidden="1" customHeight="1">
      <c r="A710" s="564"/>
      <c r="B710" s="564"/>
      <c r="C710" s="564"/>
      <c r="D710" s="564"/>
      <c r="E710" s="564"/>
      <c r="F710" s="564"/>
      <c r="G710" s="564"/>
      <c r="H710" s="564"/>
      <c r="I710" s="564"/>
    </row>
    <row r="711" spans="1:10" s="556" customFormat="1" ht="24" hidden="1" customHeight="1">
      <c r="A711" s="562"/>
      <c r="B711" s="827" t="s">
        <v>220</v>
      </c>
      <c r="C711" s="827"/>
      <c r="D711" s="827"/>
      <c r="E711" s="827"/>
      <c r="F711" s="827"/>
      <c r="G711" s="828"/>
      <c r="H711" s="828"/>
      <c r="I711" s="564"/>
    </row>
    <row r="712" spans="1:10" hidden="1">
      <c r="A712" s="115"/>
      <c r="B712" s="127"/>
      <c r="C712" s="127"/>
      <c r="D712" s="127"/>
      <c r="E712" s="721" t="str">
        <f>"For  " &amp;'Name of Bidder'!C18</f>
        <v xml:space="preserve">For  </v>
      </c>
      <c r="F712" s="127" t="str">
        <f>"For  " &amp;'Name of Bidder'!C23</f>
        <v xml:space="preserve">For  </v>
      </c>
      <c r="G712" s="115"/>
      <c r="H712" s="115"/>
      <c r="I712" s="115"/>
      <c r="J712" s="115"/>
    </row>
    <row r="713" spans="1:10" ht="60.75" hidden="1" customHeight="1">
      <c r="A713" s="115"/>
      <c r="B713" s="834" t="s">
        <v>221</v>
      </c>
      <c r="C713" s="834"/>
      <c r="D713" s="122"/>
      <c r="E713" s="721" t="s">
        <v>222</v>
      </c>
      <c r="F713" s="721" t="s">
        <v>222</v>
      </c>
      <c r="G713" s="115"/>
      <c r="H713" s="115"/>
      <c r="I713" s="115"/>
      <c r="J713" s="115"/>
    </row>
    <row r="714" spans="1:10" hidden="1">
      <c r="A714" s="115"/>
      <c r="B714" s="826" t="s">
        <v>223</v>
      </c>
      <c r="C714" s="826"/>
      <c r="D714" s="122"/>
      <c r="E714" s="573"/>
      <c r="F714" s="572"/>
      <c r="G714" s="115"/>
      <c r="H714" s="115"/>
      <c r="I714" s="115"/>
      <c r="J714" s="115"/>
    </row>
    <row r="715" spans="1:10" hidden="1">
      <c r="A715" s="115"/>
      <c r="B715" s="826" t="s">
        <v>224</v>
      </c>
      <c r="C715" s="826"/>
      <c r="D715" s="122"/>
      <c r="E715" s="573"/>
      <c r="F715" s="572"/>
      <c r="G715" s="115"/>
      <c r="H715" s="115"/>
      <c r="I715" s="115"/>
      <c r="J715" s="115"/>
    </row>
    <row r="716" spans="1:10" hidden="1">
      <c r="A716" s="115"/>
      <c r="B716" s="826" t="s">
        <v>225</v>
      </c>
      <c r="C716" s="826"/>
      <c r="D716" s="122"/>
      <c r="E716" s="573"/>
      <c r="F716" s="572"/>
      <c r="G716" s="115"/>
      <c r="H716" s="115"/>
      <c r="I716" s="115"/>
      <c r="J716" s="115"/>
    </row>
    <row r="717" spans="1:10" hidden="1">
      <c r="A717" s="115"/>
      <c r="B717" s="826" t="s">
        <v>226</v>
      </c>
      <c r="C717" s="826"/>
      <c r="D717" s="122"/>
      <c r="E717" s="573"/>
      <c r="F717" s="572"/>
      <c r="G717" s="115"/>
      <c r="H717" s="115"/>
      <c r="I717" s="115"/>
      <c r="J717" s="115"/>
    </row>
    <row r="718" spans="1:10" hidden="1">
      <c r="A718" s="115"/>
      <c r="B718" s="826" t="s">
        <v>227</v>
      </c>
      <c r="C718" s="826"/>
      <c r="D718" s="122"/>
      <c r="E718" s="573"/>
      <c r="F718" s="572"/>
      <c r="G718" s="115"/>
      <c r="H718" s="115"/>
      <c r="I718" s="115"/>
      <c r="J718" s="115"/>
    </row>
    <row r="720" spans="1:10">
      <c r="B720" s="91" t="s">
        <v>485</v>
      </c>
      <c r="C720" s="1006">
        <f>'Name of Bidder'!C35</f>
        <v>0</v>
      </c>
      <c r="D720" s="1006"/>
      <c r="F720" s="105" t="s">
        <v>483</v>
      </c>
      <c r="G720" s="767">
        <f>'Name of Bidder'!C32</f>
        <v>0</v>
      </c>
      <c r="H720" s="767"/>
      <c r="I720" s="767"/>
    </row>
    <row r="721" spans="2:9">
      <c r="B721" s="91" t="s">
        <v>486</v>
      </c>
      <c r="C721" s="1006">
        <f>'Name of Bidder'!C36</f>
        <v>0</v>
      </c>
      <c r="D721" s="1006"/>
      <c r="F721" s="105" t="s">
        <v>484</v>
      </c>
      <c r="G721" s="767">
        <f>'Name of Bidder'!C33</f>
        <v>0</v>
      </c>
      <c r="H721" s="767"/>
      <c r="I721" s="767"/>
    </row>
  </sheetData>
  <sheetProtection algorithmName="SHA-512" hashValue="iKU8JGB5pgFTyb+vrz+HXUXaNaETJQ83yFpy36IimrsWEfYBhn2IBk31bWdKIkT/vtyxXm5k2asoZhMykVa6Ww==" saltValue="L0Hm3LCXfhVvhr8TxlPYsw==" spinCount="100000" sheet="1" formatColumns="0" formatRows="0" selectLockedCells="1"/>
  <customSheetViews>
    <customSheetView guid="{70FB5D55-1DD3-4C31-AE80-FEFCEF8A40E9}" scale="90" showPageBreaks="1" showGridLines="0" zeroValues="0" printArea="1" hiddenRows="1" hiddenColumns="1" view="pageBreakPreview" topLeftCell="A3">
      <selection activeCell="H725" sqref="H725"/>
      <pageMargins left="0.42" right="0.28999999999999998" top="0.4" bottom="0.31" header="0.32" footer="0.24"/>
      <printOptions horizontalCentered="1"/>
      <pageSetup paperSize="9" scale="72" fitToHeight="0" orientation="portrait" r:id="rId1"/>
      <headerFooter alignWithMargins="0"/>
    </customSheetView>
    <customSheetView guid="{6C1F68FF-383D-48BB-B0E5-5F71EA481BD7}" showPageBreaks="1" showGridLines="0" zeroValues="0" printArea="1" hiddenRows="1" hiddenColumns="1" view="pageBreakPreview">
      <selection activeCell="B20" sqref="B20:I20"/>
      <pageMargins left="0.42" right="0.28999999999999998" top="0.4" bottom="0.31" header="0.32" footer="0.24"/>
      <printOptions horizontalCentered="1"/>
      <pageSetup paperSize="9" scale="72" fitToHeight="0" orientation="portrait" r:id="rId2"/>
      <headerFooter alignWithMargins="0"/>
    </customSheetView>
    <customSheetView guid="{24767711-6F0F-4960-B6A0-5D16317C52CA}" showPageBreaks="1" showGridLines="0" zeroValues="0" printArea="1" hiddenRows="1" hiddenColumns="1" view="pageBreakPreview">
      <selection activeCell="E474" sqref="E474:H474"/>
      <pageMargins left="0.42" right="0.28999999999999998" top="0.4" bottom="0.31" header="0.32" footer="0.24"/>
      <printOptions horizontalCentered="1"/>
      <pageSetup paperSize="9" scale="72" fitToHeight="0" orientation="portrait" r:id="rId3"/>
      <headerFooter alignWithMargins="0"/>
    </customSheetView>
    <customSheetView guid="{265106DA-0305-46BE-8A98-0935A189448A}"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4"/>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5"/>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6"/>
      <headerFooter alignWithMargins="0"/>
    </customSheetView>
    <customSheetView guid="{E8F77A2D-E40A-4668-A8F2-3CE31C4AC520}"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7"/>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8"/>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9"/>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0"/>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1"/>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12"/>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3"/>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14"/>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5"/>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7"/>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8"/>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9"/>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0"/>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1"/>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2"/>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23"/>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24"/>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25"/>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6"/>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7"/>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28"/>
      <headerFooter alignWithMargins="0"/>
    </customSheetView>
    <customSheetView guid="{F34FCE55-6D7A-4595-AE80-79F81F8010EA}" showPageBreaks="1" showGridLines="0" zeroValues="0" printArea="1" hiddenRows="1" hiddenColumns="1" view="pageBreakPreview" topLeftCell="A581">
      <selection activeCell="D432" sqref="D432:E432"/>
      <rowBreaks count="12" manualBreakCount="12">
        <brk id="44"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29"/>
      <headerFooter alignWithMargins="0"/>
    </customSheetView>
    <customSheetView guid="{26C9F440-2701-423F-9FDB-7DFF079DC7F8}"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30"/>
      <headerFooter alignWithMargins="0"/>
    </customSheetView>
    <customSheetView guid="{B07A37BF-D9F4-4586-9D27-CDE2FA2D122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1"/>
      <headerFooter alignWithMargins="0"/>
    </customSheetView>
    <customSheetView guid="{9E668EC9-7875-454E-BDE6-15A2D20AC8D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2"/>
      <headerFooter alignWithMargins="0"/>
    </customSheetView>
    <customSheetView guid="{72E27F64-009C-4321-B742-209DBE340E6D}"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33"/>
      <headerFooter alignWithMargins="0"/>
    </customSheetView>
    <customSheetView guid="{0FC51CD5-DCF7-4595-9A9F-DDC9120F829F}"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34"/>
      <headerFooter alignWithMargins="0"/>
    </customSheetView>
  </customSheetViews>
  <mergeCells count="740">
    <mergeCell ref="B536:C536"/>
    <mergeCell ref="E536:H536"/>
    <mergeCell ref="E537:H537"/>
    <mergeCell ref="E538:H538"/>
    <mergeCell ref="E540:H540"/>
    <mergeCell ref="G541:H541"/>
    <mergeCell ref="G526:H526"/>
    <mergeCell ref="B527:H527"/>
    <mergeCell ref="B529:H529"/>
    <mergeCell ref="E530:H531"/>
    <mergeCell ref="B532:C532"/>
    <mergeCell ref="E532:H532"/>
    <mergeCell ref="B533:D533"/>
    <mergeCell ref="B534:D534"/>
    <mergeCell ref="E535:H535"/>
    <mergeCell ref="E542:H542"/>
    <mergeCell ref="B543:H543"/>
    <mergeCell ref="B542:C542"/>
    <mergeCell ref="G548:H548"/>
    <mergeCell ref="B545:C545"/>
    <mergeCell ref="B547:C547"/>
    <mergeCell ref="E545:F545"/>
    <mergeCell ref="G518:H518"/>
    <mergeCell ref="B519:D519"/>
    <mergeCell ref="B520:C520"/>
    <mergeCell ref="E520:H520"/>
    <mergeCell ref="B521:C521"/>
    <mergeCell ref="E521:H521"/>
    <mergeCell ref="E522:H522"/>
    <mergeCell ref="E523:H523"/>
    <mergeCell ref="E524:H524"/>
    <mergeCell ref="G545:H545"/>
    <mergeCell ref="D546:H546"/>
    <mergeCell ref="E547:F547"/>
    <mergeCell ref="G547:H547"/>
    <mergeCell ref="B548:C548"/>
    <mergeCell ref="B546:C546"/>
    <mergeCell ref="E548:F548"/>
    <mergeCell ref="E525:H525"/>
    <mergeCell ref="G720:I720"/>
    <mergeCell ref="C720:D720"/>
    <mergeCell ref="B535:C535"/>
    <mergeCell ref="H182:I182"/>
    <mergeCell ref="H178:I178"/>
    <mergeCell ref="F178:G178"/>
    <mergeCell ref="H449:I449"/>
    <mergeCell ref="H453:I453"/>
    <mergeCell ref="H456:I456"/>
    <mergeCell ref="F449:G449"/>
    <mergeCell ref="H455:I455"/>
    <mergeCell ref="H457:I457"/>
    <mergeCell ref="B480:D480"/>
    <mergeCell ref="E480:H480"/>
    <mergeCell ref="B481:D481"/>
    <mergeCell ref="E481:H481"/>
    <mergeCell ref="B482:D482"/>
    <mergeCell ref="B513:H513"/>
    <mergeCell ref="B514:D514"/>
    <mergeCell ref="E514:H514"/>
    <mergeCell ref="B515:H515"/>
    <mergeCell ref="E516:H517"/>
    <mergeCell ref="B518:C518"/>
    <mergeCell ref="E518:F518"/>
    <mergeCell ref="H51:I51"/>
    <mergeCell ref="D53:E53"/>
    <mergeCell ref="D51:E51"/>
    <mergeCell ref="H55:I55"/>
    <mergeCell ref="B72:I72"/>
    <mergeCell ref="B70:I70"/>
    <mergeCell ref="B68:I68"/>
    <mergeCell ref="F51:G51"/>
    <mergeCell ref="B51:C51"/>
    <mergeCell ref="B52:C52"/>
    <mergeCell ref="H53:I53"/>
    <mergeCell ref="A85:A88"/>
    <mergeCell ref="F55:G55"/>
    <mergeCell ref="F52:G52"/>
    <mergeCell ref="F54:G54"/>
    <mergeCell ref="B57:I57"/>
    <mergeCell ref="B59:I59"/>
    <mergeCell ref="B75:I75"/>
    <mergeCell ref="B61:I61"/>
    <mergeCell ref="B64:I64"/>
    <mergeCell ref="H52:I52"/>
    <mergeCell ref="B67:I67"/>
    <mergeCell ref="D52:E52"/>
    <mergeCell ref="F53:G53"/>
    <mergeCell ref="D54:E54"/>
    <mergeCell ref="D55:E55"/>
    <mergeCell ref="B65:I65"/>
    <mergeCell ref="H54:I54"/>
    <mergeCell ref="B77:H77"/>
    <mergeCell ref="B79:D79"/>
    <mergeCell ref="E79:F79"/>
    <mergeCell ref="G79:H79"/>
    <mergeCell ref="B80:D80"/>
    <mergeCell ref="E80:F80"/>
    <mergeCell ref="G80:H80"/>
    <mergeCell ref="A17:I17"/>
    <mergeCell ref="A41:A42"/>
    <mergeCell ref="D48:E48"/>
    <mergeCell ref="H44:I44"/>
    <mergeCell ref="B50:C50"/>
    <mergeCell ref="D49:E49"/>
    <mergeCell ref="H50:I50"/>
    <mergeCell ref="H49:I49"/>
    <mergeCell ref="B36:G36"/>
    <mergeCell ref="A44:A46"/>
    <mergeCell ref="F48:G48"/>
    <mergeCell ref="B48:C48"/>
    <mergeCell ref="H46:I46"/>
    <mergeCell ref="F44:G44"/>
    <mergeCell ref="B44:C46"/>
    <mergeCell ref="H48:I48"/>
    <mergeCell ref="D46:E46"/>
    <mergeCell ref="D44:E44"/>
    <mergeCell ref="B49:C49"/>
    <mergeCell ref="B38:I38"/>
    <mergeCell ref="H47:I47"/>
    <mergeCell ref="F43:G43"/>
    <mergeCell ref="H43:I43"/>
    <mergeCell ref="B43:C43"/>
    <mergeCell ref="B28:I28"/>
    <mergeCell ref="B19:G19"/>
    <mergeCell ref="B23:I23"/>
    <mergeCell ref="B37:I37"/>
    <mergeCell ref="B34:I34"/>
    <mergeCell ref="B35:I35"/>
    <mergeCell ref="D50:E50"/>
    <mergeCell ref="F49:G49"/>
    <mergeCell ref="H45:I45"/>
    <mergeCell ref="H41:I42"/>
    <mergeCell ref="D41:E42"/>
    <mergeCell ref="B41:C42"/>
    <mergeCell ref="D45:E45"/>
    <mergeCell ref="B47:C47"/>
    <mergeCell ref="F47:G47"/>
    <mergeCell ref="D47:E47"/>
    <mergeCell ref="F46:G46"/>
    <mergeCell ref="D43:E43"/>
    <mergeCell ref="F41:G42"/>
    <mergeCell ref="F45:G45"/>
    <mergeCell ref="G721:I721"/>
    <mergeCell ref="B71:I71"/>
    <mergeCell ref="C721:D721"/>
    <mergeCell ref="B74:I74"/>
    <mergeCell ref="B76:C76"/>
    <mergeCell ref="H181:I181"/>
    <mergeCell ref="F50:G50"/>
    <mergeCell ref="A3:I3"/>
    <mergeCell ref="A5:I5"/>
    <mergeCell ref="B29:I29"/>
    <mergeCell ref="B30:I30"/>
    <mergeCell ref="B22:I22"/>
    <mergeCell ref="A8:E8"/>
    <mergeCell ref="B9:D9"/>
    <mergeCell ref="B10:D10"/>
    <mergeCell ref="B39:I39"/>
    <mergeCell ref="B20:I20"/>
    <mergeCell ref="A27:I27"/>
    <mergeCell ref="B31:I31"/>
    <mergeCell ref="B11:D11"/>
    <mergeCell ref="B21:I21"/>
    <mergeCell ref="A25:I25"/>
    <mergeCell ref="B12:D12"/>
    <mergeCell ref="B33:I33"/>
    <mergeCell ref="B174:E174"/>
    <mergeCell ref="B162:E162"/>
    <mergeCell ref="F168:G168"/>
    <mergeCell ref="F162:I162"/>
    <mergeCell ref="B166:E166"/>
    <mergeCell ref="B167:E167"/>
    <mergeCell ref="B169:C169"/>
    <mergeCell ref="B170:I170"/>
    <mergeCell ref="B172:E172"/>
    <mergeCell ref="F172:G172"/>
    <mergeCell ref="H172:I172"/>
    <mergeCell ref="F173:G173"/>
    <mergeCell ref="H173:I173"/>
    <mergeCell ref="F174:G174"/>
    <mergeCell ref="H174:I174"/>
    <mergeCell ref="B163:E163"/>
    <mergeCell ref="F163:I163"/>
    <mergeCell ref="B164:E164"/>
    <mergeCell ref="F164:I164"/>
    <mergeCell ref="B371:E371"/>
    <mergeCell ref="F365:I365"/>
    <mergeCell ref="B366:E366"/>
    <mergeCell ref="B367:E367"/>
    <mergeCell ref="F367:I367"/>
    <mergeCell ref="B369:E369"/>
    <mergeCell ref="F369:I369"/>
    <mergeCell ref="F371:I371"/>
    <mergeCell ref="B399:E399"/>
    <mergeCell ref="F399:G399"/>
    <mergeCell ref="H399:I399"/>
    <mergeCell ref="B375:E375"/>
    <mergeCell ref="B377:E377"/>
    <mergeCell ref="F377:G377"/>
    <mergeCell ref="B372:E372"/>
    <mergeCell ref="F372:I372"/>
    <mergeCell ref="B373:E373"/>
    <mergeCell ref="F373:I373"/>
    <mergeCell ref="H377:I377"/>
    <mergeCell ref="B378:C378"/>
    <mergeCell ref="B379:I379"/>
    <mergeCell ref="F381:G381"/>
    <mergeCell ref="H381:I381"/>
    <mergeCell ref="B382:E382"/>
    <mergeCell ref="E106:F106"/>
    <mergeCell ref="G106:H106"/>
    <mergeCell ref="B107:D107"/>
    <mergeCell ref="B108:D108"/>
    <mergeCell ref="B109:D109"/>
    <mergeCell ref="F387:G387"/>
    <mergeCell ref="H387:I387"/>
    <mergeCell ref="F383:G383"/>
    <mergeCell ref="B385:E385"/>
    <mergeCell ref="F385:G385"/>
    <mergeCell ref="H385:I385"/>
    <mergeCell ref="B376:E376"/>
    <mergeCell ref="B381:E381"/>
    <mergeCell ref="F382:G382"/>
    <mergeCell ref="H382:I382"/>
    <mergeCell ref="B358:E358"/>
    <mergeCell ref="B168:E168"/>
    <mergeCell ref="B147:E147"/>
    <mergeCell ref="H168:I168"/>
    <mergeCell ref="F176:G176"/>
    <mergeCell ref="F182:G182"/>
    <mergeCell ref="B173:E173"/>
    <mergeCell ref="H179:I179"/>
    <mergeCell ref="F180:G180"/>
    <mergeCell ref="B100:D100"/>
    <mergeCell ref="E100:F100"/>
    <mergeCell ref="G100:H100"/>
    <mergeCell ref="B102:D102"/>
    <mergeCell ref="B103:D103"/>
    <mergeCell ref="B104:D105"/>
    <mergeCell ref="E104:F104"/>
    <mergeCell ref="G104:H104"/>
    <mergeCell ref="E105:F105"/>
    <mergeCell ref="B81:D81"/>
    <mergeCell ref="E81:F81"/>
    <mergeCell ref="G81:H81"/>
    <mergeCell ref="B83:D83"/>
    <mergeCell ref="E83:F83"/>
    <mergeCell ref="G83:H83"/>
    <mergeCell ref="B85:D88"/>
    <mergeCell ref="E85:F85"/>
    <mergeCell ref="G85:H85"/>
    <mergeCell ref="E86:F86"/>
    <mergeCell ref="G86:H86"/>
    <mergeCell ref="E87:F87"/>
    <mergeCell ref="G87:H87"/>
    <mergeCell ref="E88:F88"/>
    <mergeCell ref="G88:H88"/>
    <mergeCell ref="E89:F89"/>
    <mergeCell ref="G89:H89"/>
    <mergeCell ref="E90:F90"/>
    <mergeCell ref="G90:H90"/>
    <mergeCell ref="E91:F91"/>
    <mergeCell ref="G91:H91"/>
    <mergeCell ref="B93:D93"/>
    <mergeCell ref="E93:F93"/>
    <mergeCell ref="G93:H93"/>
    <mergeCell ref="B94:D94"/>
    <mergeCell ref="E94:F94"/>
    <mergeCell ref="G94:H94"/>
    <mergeCell ref="B95:D95"/>
    <mergeCell ref="E95:F95"/>
    <mergeCell ref="G95:H95"/>
    <mergeCell ref="B98:D98"/>
    <mergeCell ref="E98:F98"/>
    <mergeCell ref="G98:H98"/>
    <mergeCell ref="B97:D97"/>
    <mergeCell ref="E97:F97"/>
    <mergeCell ref="G97:H97"/>
    <mergeCell ref="E109:F109"/>
    <mergeCell ref="G109:H109"/>
    <mergeCell ref="B110:D110"/>
    <mergeCell ref="E110:F110"/>
    <mergeCell ref="G110:H110"/>
    <mergeCell ref="B111:D111"/>
    <mergeCell ref="E111:F111"/>
    <mergeCell ref="G111:H111"/>
    <mergeCell ref="B113:C113"/>
    <mergeCell ref="B114:H114"/>
    <mergeCell ref="B116:D116"/>
    <mergeCell ref="E116:H116"/>
    <mergeCell ref="B117:D117"/>
    <mergeCell ref="E117:H117"/>
    <mergeCell ref="B119:D119"/>
    <mergeCell ref="E119:H119"/>
    <mergeCell ref="A121:A122"/>
    <mergeCell ref="B121:D122"/>
    <mergeCell ref="E121:H121"/>
    <mergeCell ref="E122:H122"/>
    <mergeCell ref="E123:H123"/>
    <mergeCell ref="E124:H124"/>
    <mergeCell ref="E125:H125"/>
    <mergeCell ref="B127:D127"/>
    <mergeCell ref="B128:D128"/>
    <mergeCell ref="E128:H128"/>
    <mergeCell ref="B131:D131"/>
    <mergeCell ref="E131:H131"/>
    <mergeCell ref="B133:D133"/>
    <mergeCell ref="E133:H133"/>
    <mergeCell ref="B135:D135"/>
    <mergeCell ref="B136:D136"/>
    <mergeCell ref="B138:D138"/>
    <mergeCell ref="E138:F138"/>
    <mergeCell ref="G138:H138"/>
    <mergeCell ref="B140:I140"/>
    <mergeCell ref="B142:E142"/>
    <mergeCell ref="F142:I142"/>
    <mergeCell ref="B144:E144"/>
    <mergeCell ref="F144:I144"/>
    <mergeCell ref="B143:E143"/>
    <mergeCell ref="B145:E145"/>
    <mergeCell ref="F145:I145"/>
    <mergeCell ref="B146:E146"/>
    <mergeCell ref="F146:I146"/>
    <mergeCell ref="F147:I147"/>
    <mergeCell ref="F149:I149"/>
    <mergeCell ref="A151:A152"/>
    <mergeCell ref="B151:E152"/>
    <mergeCell ref="F151:I151"/>
    <mergeCell ref="F152:I152"/>
    <mergeCell ref="B149:E149"/>
    <mergeCell ref="F153:I153"/>
    <mergeCell ref="F154:I154"/>
    <mergeCell ref="F155:I155"/>
    <mergeCell ref="F156:I156"/>
    <mergeCell ref="B157:E157"/>
    <mergeCell ref="B158:E158"/>
    <mergeCell ref="F158:I158"/>
    <mergeCell ref="B160:E160"/>
    <mergeCell ref="F160:I160"/>
    <mergeCell ref="B176:E176"/>
    <mergeCell ref="H176:I176"/>
    <mergeCell ref="A178:A181"/>
    <mergeCell ref="B178:E181"/>
    <mergeCell ref="Q182:R182"/>
    <mergeCell ref="F183:G183"/>
    <mergeCell ref="H183:I183"/>
    <mergeCell ref="F184:G184"/>
    <mergeCell ref="H184:I184"/>
    <mergeCell ref="H180:I180"/>
    <mergeCell ref="F179:G179"/>
    <mergeCell ref="B186:E186"/>
    <mergeCell ref="B187:E187"/>
    <mergeCell ref="F187:G187"/>
    <mergeCell ref="H187:I187"/>
    <mergeCell ref="B190:E190"/>
    <mergeCell ref="F190:G190"/>
    <mergeCell ref="H190:I190"/>
    <mergeCell ref="B192:E192"/>
    <mergeCell ref="F192:G192"/>
    <mergeCell ref="H192:I192"/>
    <mergeCell ref="B194:E194"/>
    <mergeCell ref="B195:E195"/>
    <mergeCell ref="F196:G196"/>
    <mergeCell ref="H196:I196"/>
    <mergeCell ref="F197:G197"/>
    <mergeCell ref="F198:G198"/>
    <mergeCell ref="H198:I198"/>
    <mergeCell ref="B199:H199"/>
    <mergeCell ref="B200:I200"/>
    <mergeCell ref="B201:H201"/>
    <mergeCell ref="A202:I202"/>
    <mergeCell ref="B203:H203"/>
    <mergeCell ref="B204:I204"/>
    <mergeCell ref="B205:H205"/>
    <mergeCell ref="B206:E206"/>
    <mergeCell ref="F206:G206"/>
    <mergeCell ref="H206:I206"/>
    <mergeCell ref="B348:I348"/>
    <mergeCell ref="F350:I350"/>
    <mergeCell ref="B351:E351"/>
    <mergeCell ref="F351:I351"/>
    <mergeCell ref="F352:I352"/>
    <mergeCell ref="B353:E353"/>
    <mergeCell ref="F353:I353"/>
    <mergeCell ref="B354:E354"/>
    <mergeCell ref="F354:I354"/>
    <mergeCell ref="B355:E355"/>
    <mergeCell ref="F355:I355"/>
    <mergeCell ref="B350:E350"/>
    <mergeCell ref="B352:E352"/>
    <mergeCell ref="F356:I356"/>
    <mergeCell ref="F358:I358"/>
    <mergeCell ref="A360:A361"/>
    <mergeCell ref="B360:E361"/>
    <mergeCell ref="F360:I360"/>
    <mergeCell ref="F361:I361"/>
    <mergeCell ref="F362:I362"/>
    <mergeCell ref="F363:I363"/>
    <mergeCell ref="F364:I364"/>
    <mergeCell ref="B356:E356"/>
    <mergeCell ref="B383:E383"/>
    <mergeCell ref="H383:I383"/>
    <mergeCell ref="A387:A390"/>
    <mergeCell ref="B387:E390"/>
    <mergeCell ref="F389:G389"/>
    <mergeCell ref="H389:I389"/>
    <mergeCell ref="H390:I390"/>
    <mergeCell ref="F391:G391"/>
    <mergeCell ref="H391:I391"/>
    <mergeCell ref="F388:G388"/>
    <mergeCell ref="H388:I388"/>
    <mergeCell ref="Q391:R391"/>
    <mergeCell ref="F392:G392"/>
    <mergeCell ref="H392:I392"/>
    <mergeCell ref="F393:G393"/>
    <mergeCell ref="H393:I393"/>
    <mergeCell ref="B395:E395"/>
    <mergeCell ref="B396:E396"/>
    <mergeCell ref="F396:G396"/>
    <mergeCell ref="H396:I396"/>
    <mergeCell ref="B410:H410"/>
    <mergeCell ref="A411:I411"/>
    <mergeCell ref="B412:H412"/>
    <mergeCell ref="B413:I413"/>
    <mergeCell ref="B414:H414"/>
    <mergeCell ref="F406:G406"/>
    <mergeCell ref="F407:G407"/>
    <mergeCell ref="H407:I407"/>
    <mergeCell ref="B401:E401"/>
    <mergeCell ref="F401:G401"/>
    <mergeCell ref="H401:I401"/>
    <mergeCell ref="B403:E403"/>
    <mergeCell ref="B404:E404"/>
    <mergeCell ref="F405:G405"/>
    <mergeCell ref="H405:I405"/>
    <mergeCell ref="B408:H408"/>
    <mergeCell ref="B409:I409"/>
    <mergeCell ref="B416:E416"/>
    <mergeCell ref="F416:I416"/>
    <mergeCell ref="B418:E418"/>
    <mergeCell ref="F418:I418"/>
    <mergeCell ref="B419:E419"/>
    <mergeCell ref="F419:I419"/>
    <mergeCell ref="B420:E420"/>
    <mergeCell ref="F420:I420"/>
    <mergeCell ref="B422:E422"/>
    <mergeCell ref="B423:E423"/>
    <mergeCell ref="B425:E425"/>
    <mergeCell ref="F425:G425"/>
    <mergeCell ref="H425:I425"/>
    <mergeCell ref="B426:C426"/>
    <mergeCell ref="B427:I427"/>
    <mergeCell ref="B429:E429"/>
    <mergeCell ref="F429:G429"/>
    <mergeCell ref="H429:I429"/>
    <mergeCell ref="B430:E430"/>
    <mergeCell ref="F430:G430"/>
    <mergeCell ref="H430:I430"/>
    <mergeCell ref="B431:E431"/>
    <mergeCell ref="F431:G431"/>
    <mergeCell ref="H431:I431"/>
    <mergeCell ref="B433:E433"/>
    <mergeCell ref="F433:G433"/>
    <mergeCell ref="H433:I433"/>
    <mergeCell ref="A435:A438"/>
    <mergeCell ref="B435:E438"/>
    <mergeCell ref="F435:G435"/>
    <mergeCell ref="H435:I435"/>
    <mergeCell ref="F436:G436"/>
    <mergeCell ref="H436:I436"/>
    <mergeCell ref="F437:G437"/>
    <mergeCell ref="H437:I437"/>
    <mergeCell ref="F438:G438"/>
    <mergeCell ref="H438:I438"/>
    <mergeCell ref="F439:G439"/>
    <mergeCell ref="H439:I439"/>
    <mergeCell ref="F440:G440"/>
    <mergeCell ref="H440:I440"/>
    <mergeCell ref="F441:G441"/>
    <mergeCell ref="H441:I441"/>
    <mergeCell ref="B443:E443"/>
    <mergeCell ref="B444:E444"/>
    <mergeCell ref="F444:G444"/>
    <mergeCell ref="H444:I444"/>
    <mergeCell ref="B447:E447"/>
    <mergeCell ref="F447:G447"/>
    <mergeCell ref="H447:I447"/>
    <mergeCell ref="B449:E449"/>
    <mergeCell ref="B451:E451"/>
    <mergeCell ref="B452:E452"/>
    <mergeCell ref="F453:G453"/>
    <mergeCell ref="F454:G454"/>
    <mergeCell ref="F455:G455"/>
    <mergeCell ref="B456:E456"/>
    <mergeCell ref="F456:G456"/>
    <mergeCell ref="B457:E457"/>
    <mergeCell ref="F457:G457"/>
    <mergeCell ref="B458:E458"/>
    <mergeCell ref="F458:G458"/>
    <mergeCell ref="H458:I458"/>
    <mergeCell ref="B459:E459"/>
    <mergeCell ref="F459:G459"/>
    <mergeCell ref="H459:I459"/>
    <mergeCell ref="B461:C461"/>
    <mergeCell ref="B462:H462"/>
    <mergeCell ref="B463:D463"/>
    <mergeCell ref="E463:H463"/>
    <mergeCell ref="B464:D464"/>
    <mergeCell ref="E464:H464"/>
    <mergeCell ref="B466:D466"/>
    <mergeCell ref="E466:H466"/>
    <mergeCell ref="A467:A470"/>
    <mergeCell ref="B467:D470"/>
    <mergeCell ref="E467:H470"/>
    <mergeCell ref="E471:H471"/>
    <mergeCell ref="E472:H472"/>
    <mergeCell ref="E473:H473"/>
    <mergeCell ref="B475:D475"/>
    <mergeCell ref="E475:H475"/>
    <mergeCell ref="B476:D476"/>
    <mergeCell ref="E476:H476"/>
    <mergeCell ref="B478:D478"/>
    <mergeCell ref="E478:H478"/>
    <mergeCell ref="E482:H482"/>
    <mergeCell ref="B483:D483"/>
    <mergeCell ref="E483:H483"/>
    <mergeCell ref="B484:D484"/>
    <mergeCell ref="E484:H484"/>
    <mergeCell ref="B485:D485"/>
    <mergeCell ref="E485:H485"/>
    <mergeCell ref="B486:D486"/>
    <mergeCell ref="E486:H486"/>
    <mergeCell ref="B489:H489"/>
    <mergeCell ref="B491:H491"/>
    <mergeCell ref="B493:H493"/>
    <mergeCell ref="B494:H494"/>
    <mergeCell ref="B495:H495"/>
    <mergeCell ref="B496:H496"/>
    <mergeCell ref="B497:H497"/>
    <mergeCell ref="B499:H499"/>
    <mergeCell ref="B500:H500"/>
    <mergeCell ref="B501:H501"/>
    <mergeCell ref="B502:H502"/>
    <mergeCell ref="B503:H503"/>
    <mergeCell ref="B504:H504"/>
    <mergeCell ref="B505:H505"/>
    <mergeCell ref="B506:H506"/>
    <mergeCell ref="B507:H507"/>
    <mergeCell ref="B508:H508"/>
    <mergeCell ref="B510:H510"/>
    <mergeCell ref="E549:F549"/>
    <mergeCell ref="G549:H549"/>
    <mergeCell ref="B551:D551"/>
    <mergeCell ref="E551:H551"/>
    <mergeCell ref="B553:H553"/>
    <mergeCell ref="E554:H555"/>
    <mergeCell ref="B556:C556"/>
    <mergeCell ref="E556:F556"/>
    <mergeCell ref="G556:H556"/>
    <mergeCell ref="B552:D552"/>
    <mergeCell ref="B549:C549"/>
    <mergeCell ref="B581:H581"/>
    <mergeCell ref="B557:D557"/>
    <mergeCell ref="B558:D558"/>
    <mergeCell ref="B559:C559"/>
    <mergeCell ref="E559:H559"/>
    <mergeCell ref="B560:C560"/>
    <mergeCell ref="E560:H560"/>
    <mergeCell ref="E561:H561"/>
    <mergeCell ref="E562:H562"/>
    <mergeCell ref="E563:H563"/>
    <mergeCell ref="E578:H578"/>
    <mergeCell ref="E580:H580"/>
    <mergeCell ref="E564:H564"/>
    <mergeCell ref="G565:H565"/>
    <mergeCell ref="B567:H567"/>
    <mergeCell ref="E568:H569"/>
    <mergeCell ref="B570:C570"/>
    <mergeCell ref="E570:H570"/>
    <mergeCell ref="B571:D571"/>
    <mergeCell ref="B572:D572"/>
    <mergeCell ref="B573:C573"/>
    <mergeCell ref="E573:H573"/>
    <mergeCell ref="B574:C574"/>
    <mergeCell ref="E574:H574"/>
    <mergeCell ref="B623:C623"/>
    <mergeCell ref="E575:H575"/>
    <mergeCell ref="E576:H576"/>
    <mergeCell ref="G579:H579"/>
    <mergeCell ref="B580:C580"/>
    <mergeCell ref="B628:H645"/>
    <mergeCell ref="B626:H626"/>
    <mergeCell ref="B587:C587"/>
    <mergeCell ref="E587:F587"/>
    <mergeCell ref="G587:H587"/>
    <mergeCell ref="E585:F585"/>
    <mergeCell ref="G585:H585"/>
    <mergeCell ref="B586:C586"/>
    <mergeCell ref="E586:F586"/>
    <mergeCell ref="G586:H586"/>
    <mergeCell ref="B585:C585"/>
    <mergeCell ref="B596:C596"/>
    <mergeCell ref="E596:H596"/>
    <mergeCell ref="B597:C597"/>
    <mergeCell ref="E597:H597"/>
    <mergeCell ref="E598:H598"/>
    <mergeCell ref="E599:H599"/>
    <mergeCell ref="E600:H600"/>
    <mergeCell ref="E601:H601"/>
    <mergeCell ref="C675:H675"/>
    <mergeCell ref="B589:D589"/>
    <mergeCell ref="E589:H589"/>
    <mergeCell ref="B590:H590"/>
    <mergeCell ref="E591:H592"/>
    <mergeCell ref="C653:H653"/>
    <mergeCell ref="C654:H654"/>
    <mergeCell ref="C655:H655"/>
    <mergeCell ref="C656:H656"/>
    <mergeCell ref="C657:H657"/>
    <mergeCell ref="B608:D608"/>
    <mergeCell ref="B609:D609"/>
    <mergeCell ref="B610:C610"/>
    <mergeCell ref="E610:H610"/>
    <mergeCell ref="B611:C611"/>
    <mergeCell ref="E611:H611"/>
    <mergeCell ref="E612:H612"/>
    <mergeCell ref="E613:H613"/>
    <mergeCell ref="E615:H615"/>
    <mergeCell ref="B621:C621"/>
    <mergeCell ref="D621:H621"/>
    <mergeCell ref="B622:C622"/>
    <mergeCell ref="E622:F622"/>
    <mergeCell ref="G622:H622"/>
    <mergeCell ref="C665:H665"/>
    <mergeCell ref="C666:H666"/>
    <mergeCell ref="C667:H667"/>
    <mergeCell ref="C668:H668"/>
    <mergeCell ref="C669:H669"/>
    <mergeCell ref="C670:H670"/>
    <mergeCell ref="C658:H658"/>
    <mergeCell ref="C659:H659"/>
    <mergeCell ref="B646:H646"/>
    <mergeCell ref="B648:H648"/>
    <mergeCell ref="B649:F649"/>
    <mergeCell ref="C650:H650"/>
    <mergeCell ref="C651:H651"/>
    <mergeCell ref="C652:H652"/>
    <mergeCell ref="A688:A691"/>
    <mergeCell ref="B688:D691"/>
    <mergeCell ref="E688:F690"/>
    <mergeCell ref="G688:H690"/>
    <mergeCell ref="E691:F691"/>
    <mergeCell ref="G691:H691"/>
    <mergeCell ref="B682:C682"/>
    <mergeCell ref="B683:H683"/>
    <mergeCell ref="B684:D684"/>
    <mergeCell ref="E684:F684"/>
    <mergeCell ref="G684:H684"/>
    <mergeCell ref="B685:D685"/>
    <mergeCell ref="E685:F685"/>
    <mergeCell ref="G685:H685"/>
    <mergeCell ref="B718:C718"/>
    <mergeCell ref="B715:C715"/>
    <mergeCell ref="B716:C716"/>
    <mergeCell ref="B717:C717"/>
    <mergeCell ref="B711:H711"/>
    <mergeCell ref="B702:D702"/>
    <mergeCell ref="E702:H702"/>
    <mergeCell ref="B703:D703"/>
    <mergeCell ref="E703:H703"/>
    <mergeCell ref="B704:H704"/>
    <mergeCell ref="B705:H705"/>
    <mergeCell ref="C706:H706"/>
    <mergeCell ref="C707:H707"/>
    <mergeCell ref="B709:H709"/>
    <mergeCell ref="B713:C713"/>
    <mergeCell ref="B714:C714"/>
    <mergeCell ref="B583:C583"/>
    <mergeCell ref="E583:F583"/>
    <mergeCell ref="G583:H583"/>
    <mergeCell ref="B584:C584"/>
    <mergeCell ref="D584:H584"/>
    <mergeCell ref="B604:H604"/>
    <mergeCell ref="E605:H606"/>
    <mergeCell ref="B607:C607"/>
    <mergeCell ref="E607:H607"/>
    <mergeCell ref="B593:C593"/>
    <mergeCell ref="E593:F593"/>
    <mergeCell ref="G593:H593"/>
    <mergeCell ref="B594:D594"/>
    <mergeCell ref="B595:D595"/>
    <mergeCell ref="G602:H602"/>
    <mergeCell ref="B624:C624"/>
    <mergeCell ref="E624:F624"/>
    <mergeCell ref="G624:H624"/>
    <mergeCell ref="B697:D697"/>
    <mergeCell ref="E697:F697"/>
    <mergeCell ref="G697:H697"/>
    <mergeCell ref="B699:D699"/>
    <mergeCell ref="E693:F693"/>
    <mergeCell ref="G693:H693"/>
    <mergeCell ref="E694:F694"/>
    <mergeCell ref="G694:H694"/>
    <mergeCell ref="B696:D696"/>
    <mergeCell ref="E696:F696"/>
    <mergeCell ref="G696:H696"/>
    <mergeCell ref="E699:F699"/>
    <mergeCell ref="G699:H699"/>
    <mergeCell ref="C676:H676"/>
    <mergeCell ref="C677:H677"/>
    <mergeCell ref="C678:H678"/>
    <mergeCell ref="C679:H679"/>
    <mergeCell ref="C680:H680"/>
    <mergeCell ref="C681:H681"/>
    <mergeCell ref="C663:H663"/>
    <mergeCell ref="C664:H664"/>
    <mergeCell ref="B701:D701"/>
    <mergeCell ref="E701:F701"/>
    <mergeCell ref="G701:H701"/>
    <mergeCell ref="E692:F692"/>
    <mergeCell ref="G692:H692"/>
    <mergeCell ref="G616:H616"/>
    <mergeCell ref="B617:C617"/>
    <mergeCell ref="E617:H617"/>
    <mergeCell ref="B618:H618"/>
    <mergeCell ref="B620:C620"/>
    <mergeCell ref="E620:F620"/>
    <mergeCell ref="G620:H620"/>
    <mergeCell ref="B687:D687"/>
    <mergeCell ref="E687:F687"/>
    <mergeCell ref="G687:H687"/>
    <mergeCell ref="B660:F660"/>
    <mergeCell ref="C661:H661"/>
    <mergeCell ref="C662:H662"/>
    <mergeCell ref="B671:F671"/>
    <mergeCell ref="C672:H672"/>
    <mergeCell ref="C673:H673"/>
    <mergeCell ref="C674:H674"/>
    <mergeCell ref="E623:F623"/>
    <mergeCell ref="G623:H623"/>
  </mergeCells>
  <phoneticPr fontId="0" type="noConversion"/>
  <conditionalFormatting sqref="A20">
    <cfRule type="expression" dxfId="64" priority="59" stopIfTrue="1">
      <formula>$N$19="Sole Bidder"</formula>
    </cfRule>
    <cfRule type="expression" dxfId="63" priority="60" stopIfTrue="1">
      <formula>$N$19=1</formula>
    </cfRule>
  </conditionalFormatting>
  <conditionalFormatting sqref="A21:A22">
    <cfRule type="expression" dxfId="62" priority="63" stopIfTrue="1">
      <formula>$N$21=2</formula>
    </cfRule>
  </conditionalFormatting>
  <conditionalFormatting sqref="A23">
    <cfRule type="expression" dxfId="61" priority="62" stopIfTrue="1">
      <formula>AND($N$21=2,$N$22="2 or more")</formula>
    </cfRule>
  </conditionalFormatting>
  <conditionalFormatting sqref="A36">
    <cfRule type="expression" dxfId="60" priority="44" stopIfTrue="1">
      <formula>$N$19="Sole Bidder"</formula>
    </cfRule>
  </conditionalFormatting>
  <conditionalFormatting sqref="A520">
    <cfRule type="expression" dxfId="59" priority="28" stopIfTrue="1">
      <formula>#REF!="No"</formula>
    </cfRule>
  </conditionalFormatting>
  <conditionalFormatting sqref="A573 D573:E573">
    <cfRule type="expression" dxfId="58" priority="12" stopIfTrue="1">
      <formula>#REF!="No"</formula>
    </cfRule>
  </conditionalFormatting>
  <conditionalFormatting sqref="A589 E589:H589">
    <cfRule type="expression" dxfId="57" priority="33" stopIfTrue="1">
      <formula>$M$511&lt;2</formula>
    </cfRule>
    <cfRule type="expression" dxfId="56" priority="34" stopIfTrue="1">
      <formula>$M$513=1</formula>
    </cfRule>
  </conditionalFormatting>
  <conditionalFormatting sqref="A610 D610:E610">
    <cfRule type="expression" dxfId="55" priority="8" stopIfTrue="1">
      <formula>#REF!="No"</formula>
    </cfRule>
  </conditionalFormatting>
  <conditionalFormatting sqref="A551:H551 A552 E552:H552">
    <cfRule type="expression" dxfId="54" priority="32" stopIfTrue="1">
      <formula>$M$511&lt;2</formula>
    </cfRule>
  </conditionalFormatting>
  <conditionalFormatting sqref="A626:H627 A628:B628 A629:A645 A646:B646 A647:H648 A704">
    <cfRule type="expression" dxfId="53" priority="30" stopIfTrue="1">
      <formula>$M$19="Sole Bidder"</formula>
    </cfRule>
  </conditionalFormatting>
  <conditionalFormatting sqref="A25:I25 A33:I34">
    <cfRule type="expression" dxfId="52" priority="56" stopIfTrue="1">
      <formula>$N$19="Sole Bidder"</formula>
    </cfRule>
  </conditionalFormatting>
  <conditionalFormatting sqref="A35:I35">
    <cfRule type="expression" dxfId="51" priority="65" stopIfTrue="1">
      <formula>$N$21&lt;2</formula>
    </cfRule>
  </conditionalFormatting>
  <conditionalFormatting sqref="B519:D519">
    <cfRule type="expression" dxfId="50" priority="13" stopIfTrue="1">
      <formula>$M$511&lt;2</formula>
    </cfRule>
    <cfRule type="expression" dxfId="49" priority="14" stopIfTrue="1">
      <formula>$M$513=1</formula>
    </cfRule>
  </conditionalFormatting>
  <conditionalFormatting sqref="B534:D534">
    <cfRule type="expression" dxfId="48" priority="15" stopIfTrue="1">
      <formula>$M$511&lt;2</formula>
    </cfRule>
    <cfRule type="expression" dxfId="47" priority="16" stopIfTrue="1">
      <formula>$M$513=1</formula>
    </cfRule>
  </conditionalFormatting>
  <conditionalFormatting sqref="B558:D558">
    <cfRule type="expression" dxfId="46" priority="17" stopIfTrue="1">
      <formula>$M$511&lt;2</formula>
    </cfRule>
    <cfRule type="expression" dxfId="45" priority="18" stopIfTrue="1">
      <formula>$M$513=1</formula>
    </cfRule>
  </conditionalFormatting>
  <conditionalFormatting sqref="B572:D572">
    <cfRule type="expression" dxfId="44" priority="9" stopIfTrue="1">
      <formula>$M$511&lt;2</formula>
    </cfRule>
    <cfRule type="expression" dxfId="43" priority="10" stopIfTrue="1">
      <formula>$M$513=1</formula>
    </cfRule>
  </conditionalFormatting>
  <conditionalFormatting sqref="B609:D609">
    <cfRule type="expression" dxfId="42" priority="5" stopIfTrue="1">
      <formula>$M$511&lt;2</formula>
    </cfRule>
    <cfRule type="expression" dxfId="41" priority="6" stopIfTrue="1">
      <formula>$M$513=1</formula>
    </cfRule>
  </conditionalFormatting>
  <conditionalFormatting sqref="B19:G19">
    <cfRule type="expression" dxfId="40" priority="64" stopIfTrue="1">
      <formula>$N$21=2</formula>
    </cfRule>
  </conditionalFormatting>
  <conditionalFormatting sqref="B595:H595">
    <cfRule type="expression" dxfId="39" priority="21" stopIfTrue="1">
      <formula>$M$511&lt;2</formula>
    </cfRule>
    <cfRule type="expression" dxfId="38" priority="22" stopIfTrue="1">
      <formula>$M$513=1</formula>
    </cfRule>
  </conditionalFormatting>
  <conditionalFormatting sqref="B20:I20">
    <cfRule type="expression" dxfId="37" priority="61" stopIfTrue="1">
      <formula>$N$21&lt;2</formula>
    </cfRule>
  </conditionalFormatting>
  <conditionalFormatting sqref="D535:E535 D596:E596 D520:E520 A535">
    <cfRule type="expression" dxfId="36" priority="31" stopIfTrue="1">
      <formula>#REF!="No"</formula>
    </cfRule>
  </conditionalFormatting>
  <conditionalFormatting sqref="E520:E525">
    <cfRule type="expression" dxfId="35" priority="27" stopIfTrue="1">
      <formula>$M$19="Sole Bidder"</formula>
    </cfRule>
  </conditionalFormatting>
  <conditionalFormatting sqref="E573:E578 E610:E615 E516 D516:D517 E518:H518 F519:H519 E526:H526 E530 D530:D531 E532 E535:E540 E541:G541 E542 E544:H544 E547:H549 E554 D554:D555 E556:H556 E559:E564 E565:H565 E568 D568:D569 E570 E579:G579 E580 E582:H582 E591 D591:D592 E593:H593 E596:E601 E602:H602 E605 D605:D606 E607 E616:G616 E617 E619:H619">
    <cfRule type="expression" dxfId="34" priority="29" stopIfTrue="1">
      <formula>$M$19="Sole Bidder"</formula>
    </cfRule>
  </conditionalFormatting>
  <conditionalFormatting sqref="E585:H588">
    <cfRule type="expression" dxfId="33" priority="11" stopIfTrue="1">
      <formula>$M$19="Sole Bidder"</formula>
    </cfRule>
  </conditionalFormatting>
  <conditionalFormatting sqref="E622:H625">
    <cfRule type="expression" dxfId="32" priority="7" stopIfTrue="1">
      <formula>$M$19="Sole Bidder"</formula>
    </cfRule>
  </conditionalFormatting>
  <conditionalFormatting sqref="F43:G46">
    <cfRule type="expression" dxfId="31" priority="69" stopIfTrue="1">
      <formula>$N$21=2</formula>
    </cfRule>
  </conditionalFormatting>
  <conditionalFormatting sqref="F47:G55">
    <cfRule type="expression" dxfId="30" priority="71" stopIfTrue="1">
      <formula>$N$21=2</formula>
    </cfRule>
  </conditionalFormatting>
  <conditionalFormatting sqref="H36:I36">
    <cfRule type="expression" dxfId="29" priority="43" stopIfTrue="1">
      <formula>$N$21=2</formula>
    </cfRule>
  </conditionalFormatting>
  <conditionalFormatting sqref="H43:I46">
    <cfRule type="expression" dxfId="28" priority="70" stopIfTrue="1">
      <formula>AND($N$21=2,$N$22="2 or more")</formula>
    </cfRule>
  </conditionalFormatting>
  <conditionalFormatting sqref="H47:I55">
    <cfRule type="expression" dxfId="27" priority="72" stopIfTrue="1">
      <formula>AND($N$21=2,$N$22="2 or more")</formula>
    </cfRule>
  </conditionalFormatting>
  <dataValidations count="7">
    <dataValidation type="list" allowBlank="1" showInputMessage="1" showErrorMessage="1" sqref="H173:I173 H382:I382 H430:I430" xr:uid="{00000000-0002-0000-0300-000000000000}">
      <formula1>$N$79:$N$81</formula1>
    </dataValidation>
    <dataValidation type="list" allowBlank="1" showInputMessage="1" showErrorMessage="1" sqref="F173:G173 F382:G382 F430:G430" xr:uid="{00000000-0002-0000-0300-000001000000}">
      <formula1>$N$79:$N$80</formula1>
    </dataValidation>
    <dataValidation type="list" allowBlank="1" showInputMessage="1" showErrorMessage="1" sqref="I201 I199 I414 I410 I408 I412 I203 I205 E714:F718" xr:uid="{00000000-0002-0000-0300-000002000000}">
      <formula1>"YES,NO"</formula1>
    </dataValidation>
    <dataValidation type="list" allowBlank="1" showInputMessage="1" showErrorMessage="1" sqref="E109:H110 JA109:JD110 SW109:SZ110 ACS109:ACV110 AMO109:AMR110 AWK109:AWN110 BGG109:BGJ110 BQC109:BQF110 BZY109:CAB110 CJU109:CJX110 CTQ109:CTT110 DDM109:DDP110 DNI109:DNL110 DXE109:DXH110 EHA109:EHD110 EQW109:EQZ110 FAS109:FAV110 FKO109:FKR110 FUK109:FUN110 GEG109:GEJ110 GOC109:GOF110 GXY109:GYB110 HHU109:HHX110 HRQ109:HRT110 IBM109:IBP110 ILI109:ILL110 IVE109:IVH110 JFA109:JFD110 JOW109:JOZ110 JYS109:JYV110 KIO109:KIR110 KSK109:KSN110 LCG109:LCJ110 LMC109:LMF110 LVY109:LWB110 MFU109:MFX110 MPQ109:MPT110 MZM109:MZP110 NJI109:NJL110 NTE109:NTH110 ODA109:ODD110 OMW109:OMZ110 OWS109:OWV110 PGO109:PGR110 PQK109:PQN110 QAG109:QAJ110 QKC109:QKF110 QTY109:QUB110 RDU109:RDX110 RNQ109:RNT110 RXM109:RXP110 SHI109:SHL110 SRE109:SRH110 TBA109:TBD110 TKW109:TKZ110 TUS109:TUV110 UEO109:UER110 UOK109:UON110 UYG109:UYJ110 VIC109:VIF110 VRY109:VSB110 WBU109:WBX110 WLQ109:WLT110 WVM109:WVP110 E485 F162:I162 F456:I458 F418:I418 F352 F371:I371" xr:uid="{00000000-0002-0000-0300-000003000000}">
      <formula1>"YES, NO"</formula1>
    </dataValidation>
    <dataValidation type="list" allowBlank="1" showInputMessage="1" showErrorMessage="1" sqref="JC79:JD79 WVO79:WVP79 WLS79:WLT79 WBW79:WBX79 VSA79:VSB79 VIE79:VIF79 UYI79:UYJ79 UOM79:UON79 UEQ79:UER79 TUU79:TUV79 TKY79:TKZ79 TBC79:TBD79 SRG79:SRH79 SHK79:SHL79 RXO79:RXP79 RNS79:RNT79 RDW79:RDX79 QUA79:QUB79 QKE79:QKF79 QAI79:QAJ79 PQM79:PQN79 PGQ79:PGR79 OWU79:OWV79 OMY79:OMZ79 ODC79:ODD79 NTG79:NTH79 NJK79:NJL79 MZO79:MZP79 MPS79:MPT79 MFW79:MFX79 LWA79:LWB79 LME79:LMF79 LCI79:LCJ79 KSM79:KSN79 KIQ79:KIR79 JYU79:JYV79 JOY79:JOZ79 JFC79:JFD79 IVG79:IVH79 ILK79:ILL79 IBO79:IBP79 HRS79:HRT79 HHW79:HHX79 GYA79:GYB79 GOE79:GOF79 GEI79:GEJ79 FUM79:FUN79 FKQ79:FKR79 FAU79:FAV79 EQY79:EQZ79 EHC79:EHD79 DXG79:DXH79 DNK79:DNL79 DDO79:DDP79 CTS79:CTT79 CJW79:CJX79 CAA79:CAB79 BQE79:BQF79 BGI79:BGJ79 AWM79:AWN79 AMQ79:AMR79 ACU79:ACV79 SY79:SZ79" xr:uid="{00000000-0002-0000-0300-000004000000}">
      <formula1>$M$79:$M$82</formula1>
    </dataValidation>
    <dataValidation type="list" allowBlank="1" showInputMessage="1" showErrorMessage="1" sqref="JA79:JB79 WVM79:WVN79 WLQ79:WLR79 WBU79:WBV79 VRY79:VRZ79 VIC79:VID79 UYG79:UYH79 UOK79:UOL79 UEO79:UEP79 TUS79:TUT79 TKW79:TKX79 TBA79:TBB79 SRE79:SRF79 SHI79:SHJ79 RXM79:RXN79 RNQ79:RNR79 RDU79:RDV79 QTY79:QTZ79 QKC79:QKD79 QAG79:QAH79 PQK79:PQL79 PGO79:PGP79 OWS79:OWT79 OMW79:OMX79 ODA79:ODB79 NTE79:NTF79 NJI79:NJJ79 MZM79:MZN79 MPQ79:MPR79 MFU79:MFV79 LVY79:LVZ79 LMC79:LMD79 LCG79:LCH79 KSK79:KSL79 KIO79:KIP79 JYS79:JYT79 JOW79:JOX79 JFA79:JFB79 IVE79:IVF79 ILI79:ILJ79 IBM79:IBN79 HRQ79:HRR79 HHU79:HHV79 GXY79:GXZ79 GOC79:GOD79 GEG79:GEH79 FUK79:FUL79 FKO79:FKP79 FAS79:FAT79 EQW79:EQX79 EHA79:EHB79 DXE79:DXF79 DNI79:DNJ79 DDM79:DDN79 CTQ79:CTR79 CJU79:CJV79 BZY79:BZZ79 BQC79:BQD79 BGG79:BGH79 AWK79:AWL79 AMO79:AMP79 ACS79:ACT79 SW79:SX79" xr:uid="{00000000-0002-0000-0300-000005000000}">
      <formula1>$M$79:$M$81</formula1>
    </dataValidation>
    <dataValidation type="list" allowBlank="1" showInputMessage="1" showErrorMessage="1" sqref="JA594:JA595 SW594:SW595 ACS594:ACS595 AMO594:AMO595 AWK594:AWK595 BGG594:BGG595 BQC594:BQC595 BZY594:BZY595 CJU594:CJU595 CTQ594:CTQ595 DDM594:DDM595 DNI594:DNI595 DXE594:DXE595 EHA594:EHA595 EQW594:EQW595 FAS594:FAS595 FKO594:FKO595 FUK594:FUK595 GEG594:GEG595 GOC594:GOC595 GXY594:GXY595 HHU594:HHU595 HRQ594:HRQ595 IBM594:IBM595 ILI594:ILI595 IVE594:IVE595 JFA594:JFA595 JOW594:JOW595 JYS594:JYS595 KIO594:KIO595 KSK594:KSK595 LCG594:LCG595 LMC594:LMC595 LVY594:LVY595 MFU594:MFU595 MPQ594:MPQ595 MZM594:MZM595 NJI594:NJI595 NTE594:NTE595 ODA594:ODA595 OMW594:OMW595 OWS594:OWS595 PGO594:PGO595 PQK594:PQK595 QAG594:QAG595 QKC594:QKC595 QTY594:QTY595 RDU594:RDU595 RNQ594:RNQ595 RXM594:RXM595 SHI594:SHI595 SRE594:SRE595 TBA594:TBA595 TKW594:TKW595 TUS594:TUS595 UEO594:UEO595 UOK594:UOK595 UYG594:UYG595 VIC594:VIC595 VRY594:VRY595 WBU594:WBU595 WLQ594:WLQ595 WVM594:WVM595 E557:E558 JA557:JA558 SW557:SW558 ACS557:ACS558 AMO557:AMO558 AWK557:AWK558 BGG557:BGG558 BQC557:BQC558 BZY557:BZY558 CJU557:CJU558 CTQ557:CTQ558 DDM557:DDM558 DNI557:DNI558 DXE557:DXE558 EHA557:EHA558 EQW557:EQW558 FAS557:FAS558 FKO557:FKO558 FUK557:FUK558 GEG557:GEG558 GOC557:GOC558 GXY557:GXY558 HHU557:HHU558 HRQ557:HRQ558 IBM557:IBM558 ILI557:ILI558 IVE557:IVE558 JFA557:JFA558 JOW557:JOW558 JYS557:JYS558 KIO557:KIO558 KSK557:KSK558 LCG557:LCG558 LMC557:LMC558 LVY557:LVY558 MFU557:MFU558 MPQ557:MPQ558 MZM557:MZM558 NJI557:NJI558 NTE557:NTE558 ODA557:ODA558 OMW557:OMW558 OWS557:OWS558 PGO557:PGO558 PQK557:PQK558 QAG557:QAG558 QKC557:QKC558 QTY557:QTY558 RDU557:RDU558 RNQ557:RNQ558 RXM557:RXM558 SHI557:SHI558 SRE557:SRE558 TBA557:TBA558 TKW557:TKW558 TUS557:TUS558 UEO557:UEO558 UOK557:UOK558 UYG557:UYG558 VIC557:VIC558 VRY557:VRY558 WBU557:WBU558 WLQ557:WLQ558 WVM557:WVM558 E533:E534 JA533:JA534 SW533:SW534 ACS533:ACS534 AMO533:AMO534 AWK533:AWK534 BGG533:BGG534 BQC533:BQC534 BZY533:BZY534 CJU533:CJU534 CTQ533:CTQ534 DDM533:DDM534 DNI533:DNI534 DXE533:DXE534 EHA533:EHA534 EQW533:EQW534 FAS533:FAS534 FKO533:FKO534 FUK533:FUK534 GEG533:GEG534 GOC533:GOC534 GXY533:GXY534 HHU533:HHU534 HRQ533:HRQ534 IBM533:IBM534 ILI533:ILI534 IVE533:IVE534 JFA533:JFA534 JOW533:JOW534 JYS533:JYS534 KIO533:KIO534 KSK533:KSK534 LCG533:LCG534 LMC533:LMC534 LVY533:LVY534 MFU533:MFU534 MPQ533:MPQ534 MZM533:MZM534 NJI533:NJI534 NTE533:NTE534 ODA533:ODA534 OMW533:OMW534 OWS533:OWS534 PGO533:PGO534 PQK533:PQK534 QAG533:QAG534 QKC533:QKC534 QTY533:QTY534 RDU533:RDU534 RNQ533:RNQ534 RXM533:RXM534 SHI533:SHI534 SRE533:SRE534 TBA533:TBA534 TKW533:TKW534 TUS533:TUS534 UEO533:UEO534 UOK533:UOK534 UYG533:UYG534 VIC533:VIC534 VRY533:VRY534 WBU533:WBU534 WLQ533:WLQ534 WVM533:WVM534 E594:E595 E519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608:E609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xr:uid="{00000000-0002-0000-0300-000006000000}">
      <formula1>"Yes,No"</formula1>
    </dataValidation>
  </dataValidations>
  <printOptions horizontalCentered="1"/>
  <pageMargins left="0.42" right="0.28999999999999998" top="0.4" bottom="0.31" header="0.32" footer="0.24"/>
  <pageSetup paperSize="9" scale="72" fitToHeight="0" orientation="portrait" r:id="rId35"/>
  <headerFooter alignWithMargins="0"/>
  <drawing r:id="rId36"/>
  <legacyDrawing r:id="rId37"/>
  <mc:AlternateContent xmlns:mc="http://schemas.openxmlformats.org/markup-compatibility/2006">
    <mc:Choice Requires="x14">
      <controls>
        <mc:AlternateContent xmlns:mc="http://schemas.openxmlformats.org/markup-compatibility/2006">
          <mc:Choice Requires="x14">
            <control shapeId="286483" r:id="rId38" name="Check Box 5907">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4" r:id="rId39" name="Check Box 5908">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5" r:id="rId40" name="Check Box 5909">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6" r:id="rId41" name="Check Box 5910">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7" r:id="rId42" name="Check Box 5911">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488" r:id="rId43" name="Check Box 5912">
              <controlPr defaultSize="0" autoFill="0" autoLine="0" autoPict="0">
                <anchor moveWithCells="1" sizeWithCells="1">
                  <from>
                    <xdr:col>5</xdr:col>
                    <xdr:colOff>68580</xdr:colOff>
                    <xdr:row>16</xdr:row>
                    <xdr:rowOff>0</xdr:rowOff>
                  </from>
                  <to>
                    <xdr:col>5</xdr:col>
                    <xdr:colOff>68580</xdr:colOff>
                    <xdr:row>16</xdr:row>
                    <xdr:rowOff>0</xdr:rowOff>
                  </to>
                </anchor>
              </controlPr>
            </control>
          </mc:Choice>
        </mc:AlternateContent>
        <mc:AlternateContent xmlns:mc="http://schemas.openxmlformats.org/markup-compatibility/2006">
          <mc:Choice Requires="x14">
            <control shapeId="286489" r:id="rId44" name="Check Box 5913">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490" r:id="rId45" name="Check Box 5914">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491" r:id="rId46" name="Check Box 5915">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492" r:id="rId47" name="Check Box 5916">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493" r:id="rId48" name="Check Box 5917">
              <controlPr defaultSize="0" autoFill="0" autoLine="0" autoPict="0">
                <anchor moveWithCells="1" sizeWithCells="1">
                  <from>
                    <xdr:col>8</xdr:col>
                    <xdr:colOff>1097280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494" r:id="rId49" name="Check Box 5918">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495" r:id="rId50" name="Check Box 5919">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6" r:id="rId51" name="Check Box 5920">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7" r:id="rId52" name="Check Box 5921">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8" r:id="rId53" name="Check Box 5922">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499" r:id="rId54" name="Check Box 5923">
              <controlPr defaultSize="0" autoFill="0" autoLine="0" autoPict="0">
                <anchor moveWithCells="1" sizeWithCells="1">
                  <from>
                    <xdr:col>6</xdr:col>
                    <xdr:colOff>609600</xdr:colOff>
                    <xdr:row>16</xdr:row>
                    <xdr:rowOff>0</xdr:rowOff>
                  </from>
                  <to>
                    <xdr:col>6</xdr:col>
                    <xdr:colOff>609600</xdr:colOff>
                    <xdr:row>16</xdr:row>
                    <xdr:rowOff>0</xdr:rowOff>
                  </to>
                </anchor>
              </controlPr>
            </control>
          </mc:Choice>
        </mc:AlternateContent>
        <mc:AlternateContent xmlns:mc="http://schemas.openxmlformats.org/markup-compatibility/2006">
          <mc:Choice Requires="x14">
            <control shapeId="286500" r:id="rId55" name="Check Box 5924">
              <controlPr defaultSize="0" autoFill="0" autoLine="0" autoPict="0">
                <anchor moveWithCells="1" sizeWithCells="1">
                  <from>
                    <xdr:col>5</xdr:col>
                    <xdr:colOff>68580</xdr:colOff>
                    <xdr:row>16</xdr:row>
                    <xdr:rowOff>0</xdr:rowOff>
                  </from>
                  <to>
                    <xdr:col>5</xdr:col>
                    <xdr:colOff>68580</xdr:colOff>
                    <xdr:row>16</xdr:row>
                    <xdr:rowOff>0</xdr:rowOff>
                  </to>
                </anchor>
              </controlPr>
            </control>
          </mc:Choice>
        </mc:AlternateContent>
        <mc:AlternateContent xmlns:mc="http://schemas.openxmlformats.org/markup-compatibility/2006">
          <mc:Choice Requires="x14">
            <control shapeId="286501" r:id="rId56" name="Check Box 5925">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502" r:id="rId57" name="Check Box 5926">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503" r:id="rId58" name="Check Box 5927">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504" r:id="rId59" name="Check Box 5928">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505" r:id="rId60" name="Check Box 5929">
              <controlPr defaultSize="0" autoFill="0" autoLine="0" autoPict="0">
                <anchor moveWithCells="1" sizeWithCells="1">
                  <from>
                    <xdr:col>8</xdr:col>
                    <xdr:colOff>1097280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506" r:id="rId61" name="Check Box 5930">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507" r:id="rId62" name="Check Box 5931">
              <controlPr defaultSize="0" autoFill="0" autoLine="0" autoPict="0">
                <anchor moveWithCells="1" sizeWithCells="1">
                  <from>
                    <xdr:col>4</xdr:col>
                    <xdr:colOff>0</xdr:colOff>
                    <xdr:row>478</xdr:row>
                    <xdr:rowOff>0</xdr:rowOff>
                  </from>
                  <to>
                    <xdr:col>4</xdr:col>
                    <xdr:colOff>861060</xdr:colOff>
                    <xdr:row>479</xdr:row>
                    <xdr:rowOff>381000</xdr:rowOff>
                  </to>
                </anchor>
              </controlPr>
            </control>
          </mc:Choice>
        </mc:AlternateContent>
        <mc:AlternateContent xmlns:mc="http://schemas.openxmlformats.org/markup-compatibility/2006">
          <mc:Choice Requires="x14">
            <control shapeId="286508" r:id="rId63" name="Check Box 5932">
              <controlPr defaultSize="0" autoFill="0" autoLine="0" autoPict="0">
                <anchor moveWithCells="1" sizeWithCells="1">
                  <from>
                    <xdr:col>4</xdr:col>
                    <xdr:colOff>1051560</xdr:colOff>
                    <xdr:row>478</xdr:row>
                    <xdr:rowOff>0</xdr:rowOff>
                  </from>
                  <to>
                    <xdr:col>5</xdr:col>
                    <xdr:colOff>1013460</xdr:colOff>
                    <xdr:row>479</xdr:row>
                    <xdr:rowOff>381000</xdr:rowOff>
                  </to>
                </anchor>
              </controlPr>
            </control>
          </mc:Choice>
        </mc:AlternateContent>
        <mc:AlternateContent xmlns:mc="http://schemas.openxmlformats.org/markup-compatibility/2006">
          <mc:Choice Requires="x14">
            <control shapeId="286509" r:id="rId64" name="Check Box 5933">
              <controlPr defaultSize="0" autoFill="0" autoLine="0" autoPict="0">
                <anchor moveWithCells="1" sizeWithCells="1">
                  <from>
                    <xdr:col>6</xdr:col>
                    <xdr:colOff>617220</xdr:colOff>
                    <xdr:row>16</xdr:row>
                    <xdr:rowOff>0</xdr:rowOff>
                  </from>
                  <to>
                    <xdr:col>6</xdr:col>
                    <xdr:colOff>617220</xdr:colOff>
                    <xdr:row>16</xdr:row>
                    <xdr:rowOff>0</xdr:rowOff>
                  </to>
                </anchor>
              </controlPr>
            </control>
          </mc:Choice>
        </mc:AlternateContent>
        <mc:AlternateContent xmlns:mc="http://schemas.openxmlformats.org/markup-compatibility/2006">
          <mc:Choice Requires="x14">
            <control shapeId="286510" r:id="rId65" name="Check Box 5934">
              <controlPr defaultSize="0" autoFill="0" autoLine="0" autoPict="0">
                <anchor moveWithCells="1" sizeWithCells="1">
                  <from>
                    <xdr:col>6</xdr:col>
                    <xdr:colOff>655320</xdr:colOff>
                    <xdr:row>16</xdr:row>
                    <xdr:rowOff>0</xdr:rowOff>
                  </from>
                  <to>
                    <xdr:col>6</xdr:col>
                    <xdr:colOff>655320</xdr:colOff>
                    <xdr:row>16</xdr:row>
                    <xdr:rowOff>0</xdr:rowOff>
                  </to>
                </anchor>
              </controlPr>
            </control>
          </mc:Choice>
        </mc:AlternateContent>
        <mc:AlternateContent xmlns:mc="http://schemas.openxmlformats.org/markup-compatibility/2006">
          <mc:Choice Requires="x14">
            <control shapeId="286511" r:id="rId66" name="Check Box 5935">
              <controlPr defaultSize="0" autoFill="0" autoLine="0" autoPict="0">
                <anchor moveWithCells="1" sizeWithCells="1">
                  <from>
                    <xdr:col>6</xdr:col>
                    <xdr:colOff>624840</xdr:colOff>
                    <xdr:row>16</xdr:row>
                    <xdr:rowOff>0</xdr:rowOff>
                  </from>
                  <to>
                    <xdr:col>6</xdr:col>
                    <xdr:colOff>624840</xdr:colOff>
                    <xdr:row>16</xdr:row>
                    <xdr:rowOff>0</xdr:rowOff>
                  </to>
                </anchor>
              </controlPr>
            </control>
          </mc:Choice>
        </mc:AlternateContent>
        <mc:AlternateContent xmlns:mc="http://schemas.openxmlformats.org/markup-compatibility/2006">
          <mc:Choice Requires="x14">
            <control shapeId="286512" r:id="rId67" name="Check Box 5936">
              <controlPr defaultSize="0" autoFill="0" autoLine="0" autoPict="0">
                <anchor moveWithCells="1" sizeWithCells="1">
                  <from>
                    <xdr:col>5</xdr:col>
                    <xdr:colOff>0</xdr:colOff>
                    <xdr:row>16</xdr:row>
                    <xdr:rowOff>0</xdr:rowOff>
                  </from>
                  <to>
                    <xdr:col>5</xdr:col>
                    <xdr:colOff>0</xdr:colOff>
                    <xdr:row>16</xdr:row>
                    <xdr:rowOff>0</xdr:rowOff>
                  </to>
                </anchor>
              </controlPr>
            </control>
          </mc:Choice>
        </mc:AlternateContent>
        <mc:AlternateContent xmlns:mc="http://schemas.openxmlformats.org/markup-compatibility/2006">
          <mc:Choice Requires="x14">
            <control shapeId="286513" r:id="rId68" name="Check Box 5937">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4" r:id="rId69" name="Check Box 5938">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5" r:id="rId70" name="Check Box 5939">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6" r:id="rId71" name="Check Box 5940">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7" r:id="rId72" name="Check Box 5941">
              <controlPr defaultSize="0" autoFill="0" autoLine="0" autoPict="0">
                <anchor moveWithCells="1" sizeWithCells="1">
                  <from>
                    <xdr:col>6</xdr:col>
                    <xdr:colOff>914400</xdr:colOff>
                    <xdr:row>16</xdr:row>
                    <xdr:rowOff>0</xdr:rowOff>
                  </from>
                  <to>
                    <xdr:col>6</xdr:col>
                    <xdr:colOff>914400</xdr:colOff>
                    <xdr:row>16</xdr:row>
                    <xdr:rowOff>0</xdr:rowOff>
                  </to>
                </anchor>
              </controlPr>
            </control>
          </mc:Choice>
        </mc:AlternateContent>
        <mc:AlternateContent xmlns:mc="http://schemas.openxmlformats.org/markup-compatibility/2006">
          <mc:Choice Requires="x14">
            <control shapeId="286518" r:id="rId73" name="Check Box 5942">
              <controlPr defaultSize="0" autoFill="0" autoLine="0" autoPict="0">
                <anchor moveWithCells="1" sizeWithCells="1">
                  <from>
                    <xdr:col>5</xdr:col>
                    <xdr:colOff>68580</xdr:colOff>
                    <xdr:row>16</xdr:row>
                    <xdr:rowOff>0</xdr:rowOff>
                  </from>
                  <to>
                    <xdr:col>5</xdr:col>
                    <xdr:colOff>68580</xdr:colOff>
                    <xdr:row>16</xdr:row>
                    <xdr:rowOff>0</xdr:rowOff>
                  </to>
                </anchor>
              </controlPr>
            </control>
          </mc:Choice>
        </mc:AlternateContent>
        <mc:AlternateContent xmlns:mc="http://schemas.openxmlformats.org/markup-compatibility/2006">
          <mc:Choice Requires="x14">
            <control shapeId="286519" r:id="rId74" name="Check Box 5943">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520" r:id="rId75" name="Check Box 5944">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521" r:id="rId76" name="Check Box 5945">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522" r:id="rId77" name="Check Box 5946">
              <controlPr defaultSize="0" autoFill="0" autoLine="0" autoPict="0">
                <anchor moveWithCells="1" sizeWithCells="1">
                  <from>
                    <xdr:col>8</xdr:col>
                    <xdr:colOff>1097280</xdr:colOff>
                    <xdr:row>16</xdr:row>
                    <xdr:rowOff>0</xdr:rowOff>
                  </from>
                  <to>
                    <xdr:col>8</xdr:col>
                    <xdr:colOff>1097280</xdr:colOff>
                    <xdr:row>16</xdr:row>
                    <xdr:rowOff>0</xdr:rowOff>
                  </to>
                </anchor>
              </controlPr>
            </control>
          </mc:Choice>
        </mc:AlternateContent>
        <mc:AlternateContent xmlns:mc="http://schemas.openxmlformats.org/markup-compatibility/2006">
          <mc:Choice Requires="x14">
            <control shapeId="286523" r:id="rId78" name="Check Box 5947">
              <controlPr defaultSize="0" autoFill="0" autoLine="0" autoPict="0">
                <anchor moveWithCells="1" sizeWithCells="1">
                  <from>
                    <xdr:col>8</xdr:col>
                    <xdr:colOff>1097280</xdr:colOff>
                    <xdr:row>16</xdr:row>
                    <xdr:rowOff>0</xdr:rowOff>
                  </from>
                  <to>
                    <xdr:col>9</xdr:col>
                    <xdr:colOff>0</xdr:colOff>
                    <xdr:row>16</xdr:row>
                    <xdr:rowOff>0</xdr:rowOff>
                  </to>
                </anchor>
              </controlPr>
            </control>
          </mc:Choice>
        </mc:AlternateContent>
        <mc:AlternateContent xmlns:mc="http://schemas.openxmlformats.org/markup-compatibility/2006">
          <mc:Choice Requires="x14">
            <control shapeId="286524" r:id="rId79" name="Check Box 5948">
              <controlPr defaultSize="0" autoFill="0" autoLine="0" autoPict="0">
                <anchor moveWithCells="1" sizeWithCells="1">
                  <from>
                    <xdr:col>7</xdr:col>
                    <xdr:colOff>38100</xdr:colOff>
                    <xdr:row>16</xdr:row>
                    <xdr:rowOff>0</xdr:rowOff>
                  </from>
                  <to>
                    <xdr:col>7</xdr:col>
                    <xdr:colOff>38100</xdr:colOff>
                    <xdr:row>16</xdr:row>
                    <xdr:rowOff>0</xdr:rowOff>
                  </to>
                </anchor>
              </controlPr>
            </control>
          </mc:Choice>
        </mc:AlternateContent>
        <mc:AlternateContent xmlns:mc="http://schemas.openxmlformats.org/markup-compatibility/2006">
          <mc:Choice Requires="x14">
            <control shapeId="286525" r:id="rId80" name="Check Box 5949">
              <controlPr defaultSize="0" autoFill="0" autoLine="0" autoPict="0">
                <anchor moveWithCells="1" sizeWithCells="1">
                  <from>
                    <xdr:col>6</xdr:col>
                    <xdr:colOff>617220</xdr:colOff>
                    <xdr:row>16</xdr:row>
                    <xdr:rowOff>0</xdr:rowOff>
                  </from>
                  <to>
                    <xdr:col>6</xdr:col>
                    <xdr:colOff>617220</xdr:colOff>
                    <xdr:row>16</xdr:row>
                    <xdr:rowOff>0</xdr:rowOff>
                  </to>
                </anchor>
              </controlPr>
            </control>
          </mc:Choice>
        </mc:AlternateContent>
        <mc:AlternateContent xmlns:mc="http://schemas.openxmlformats.org/markup-compatibility/2006">
          <mc:Choice Requires="x14">
            <control shapeId="286526" r:id="rId81" name="Check Box 5950">
              <controlPr defaultSize="0" autoFill="0" autoLine="0" autoPict="0">
                <anchor moveWithCells="1" sizeWithCells="1">
                  <from>
                    <xdr:col>6</xdr:col>
                    <xdr:colOff>655320</xdr:colOff>
                    <xdr:row>16</xdr:row>
                    <xdr:rowOff>0</xdr:rowOff>
                  </from>
                  <to>
                    <xdr:col>6</xdr:col>
                    <xdr:colOff>655320</xdr:colOff>
                    <xdr:row>16</xdr:row>
                    <xdr:rowOff>0</xdr:rowOff>
                  </to>
                </anchor>
              </controlPr>
            </control>
          </mc:Choice>
        </mc:AlternateContent>
        <mc:AlternateContent xmlns:mc="http://schemas.openxmlformats.org/markup-compatibility/2006">
          <mc:Choice Requires="x14">
            <control shapeId="286527" r:id="rId82" name="Check Box 5951">
              <controlPr defaultSize="0" autoFill="0" autoLine="0" autoPict="0">
                <anchor moveWithCells="1" sizeWithCells="1">
                  <from>
                    <xdr:col>6</xdr:col>
                    <xdr:colOff>624840</xdr:colOff>
                    <xdr:row>16</xdr:row>
                    <xdr:rowOff>0</xdr:rowOff>
                  </from>
                  <to>
                    <xdr:col>6</xdr:col>
                    <xdr:colOff>624840</xdr:colOff>
                    <xdr:row>16</xdr:row>
                    <xdr:rowOff>0</xdr:rowOff>
                  </to>
                </anchor>
              </controlPr>
            </control>
          </mc:Choice>
        </mc:AlternateContent>
        <mc:AlternateContent xmlns:mc="http://schemas.openxmlformats.org/markup-compatibility/2006">
          <mc:Choice Requires="x14">
            <control shapeId="286528" r:id="rId83" name="Check Box 5952">
              <controlPr defaultSize="0" autoFill="0" autoLine="0" autoPict="0">
                <anchor moveWithCells="1" sizeWithCells="1">
                  <from>
                    <xdr:col>5</xdr:col>
                    <xdr:colOff>0</xdr:colOff>
                    <xdr:row>16</xdr:row>
                    <xdr:rowOff>0</xdr:rowOff>
                  </from>
                  <to>
                    <xdr:col>5</xdr:col>
                    <xdr:colOff>0</xdr:colOff>
                    <xdr:row>16</xdr:row>
                    <xdr:rowOff>0</xdr:rowOff>
                  </to>
                </anchor>
              </controlPr>
            </control>
          </mc:Choice>
        </mc:AlternateContent>
        <mc:AlternateContent xmlns:mc="http://schemas.openxmlformats.org/markup-compatibility/2006">
          <mc:Choice Requires="x14">
            <control shapeId="286529" r:id="rId84" name="Check Box 5953">
              <controlPr defaultSize="0" autoFill="0" autoLine="0" autoPict="0">
                <anchor moveWithCells="1" sizeWithCells="1">
                  <from>
                    <xdr:col>4</xdr:col>
                    <xdr:colOff>0</xdr:colOff>
                    <xdr:row>699</xdr:row>
                    <xdr:rowOff>0</xdr:rowOff>
                  </from>
                  <to>
                    <xdr:col>4</xdr:col>
                    <xdr:colOff>861060</xdr:colOff>
                    <xdr:row>700</xdr:row>
                    <xdr:rowOff>381000</xdr:rowOff>
                  </to>
                </anchor>
              </controlPr>
            </control>
          </mc:Choice>
        </mc:AlternateContent>
        <mc:AlternateContent xmlns:mc="http://schemas.openxmlformats.org/markup-compatibility/2006">
          <mc:Choice Requires="x14">
            <control shapeId="286530" r:id="rId85" name="Check Box 5954">
              <controlPr defaultSize="0" autoFill="0" autoLine="0" autoPict="0">
                <anchor moveWithCells="1" sizeWithCells="1">
                  <from>
                    <xdr:col>4</xdr:col>
                    <xdr:colOff>1051560</xdr:colOff>
                    <xdr:row>699</xdr:row>
                    <xdr:rowOff>0</xdr:rowOff>
                  </from>
                  <to>
                    <xdr:col>5</xdr:col>
                    <xdr:colOff>1013460</xdr:colOff>
                    <xdr:row>700</xdr:row>
                    <xdr:rowOff>381000</xdr:rowOff>
                  </to>
                </anchor>
              </controlPr>
            </control>
          </mc:Choice>
        </mc:AlternateContent>
        <mc:AlternateContent xmlns:mc="http://schemas.openxmlformats.org/markup-compatibility/2006">
          <mc:Choice Requires="x14">
            <control shapeId="286531" r:id="rId86" name="Check Box 5955">
              <controlPr defaultSize="0" autoFill="0" autoLine="0" autoPict="0">
                <anchor moveWithCells="1" sizeWithCells="1">
                  <from>
                    <xdr:col>6</xdr:col>
                    <xdr:colOff>0</xdr:colOff>
                    <xdr:row>699</xdr:row>
                    <xdr:rowOff>0</xdr:rowOff>
                  </from>
                  <to>
                    <xdr:col>6</xdr:col>
                    <xdr:colOff>861060</xdr:colOff>
                    <xdr:row>700</xdr:row>
                    <xdr:rowOff>381000</xdr:rowOff>
                  </to>
                </anchor>
              </controlPr>
            </control>
          </mc:Choice>
        </mc:AlternateContent>
        <mc:AlternateContent xmlns:mc="http://schemas.openxmlformats.org/markup-compatibility/2006">
          <mc:Choice Requires="x14">
            <control shapeId="286532" r:id="rId87" name="Check Box 5956">
              <controlPr defaultSize="0" autoFill="0" autoLine="0" autoPict="0">
                <anchor moveWithCells="1" sizeWithCells="1">
                  <from>
                    <xdr:col>7</xdr:col>
                    <xdr:colOff>60960</xdr:colOff>
                    <xdr:row>699</xdr:row>
                    <xdr:rowOff>0</xdr:rowOff>
                  </from>
                  <to>
                    <xdr:col>8</xdr:col>
                    <xdr:colOff>190500</xdr:colOff>
                    <xdr:row>700</xdr:row>
                    <xdr:rowOff>381000</xdr:rowOff>
                  </to>
                </anchor>
              </controlPr>
            </control>
          </mc:Choice>
        </mc:AlternateContent>
        <mc:AlternateContent xmlns:mc="http://schemas.openxmlformats.org/markup-compatibility/2006">
          <mc:Choice Requires="x14">
            <control shapeId="286533" r:id="rId88" name="Check Box 5957">
              <controlPr defaultSize="0" autoFill="0" autoLine="0" autoPict="0">
                <anchor moveWithCells="1" sizeWithCells="1">
                  <from>
                    <xdr:col>4</xdr:col>
                    <xdr:colOff>0</xdr:colOff>
                    <xdr:row>700</xdr:row>
                    <xdr:rowOff>495300</xdr:rowOff>
                  </from>
                  <to>
                    <xdr:col>4</xdr:col>
                    <xdr:colOff>861060</xdr:colOff>
                    <xdr:row>700</xdr:row>
                    <xdr:rowOff>876300</xdr:rowOff>
                  </to>
                </anchor>
              </controlPr>
            </control>
          </mc:Choice>
        </mc:AlternateContent>
        <mc:AlternateContent xmlns:mc="http://schemas.openxmlformats.org/markup-compatibility/2006">
          <mc:Choice Requires="x14">
            <control shapeId="286534" r:id="rId89" name="Check Box 5958">
              <controlPr defaultSize="0" autoFill="0" autoLine="0" autoPict="0">
                <anchor moveWithCells="1" sizeWithCells="1">
                  <from>
                    <xdr:col>6</xdr:col>
                    <xdr:colOff>0</xdr:colOff>
                    <xdr:row>700</xdr:row>
                    <xdr:rowOff>495300</xdr:rowOff>
                  </from>
                  <to>
                    <xdr:col>6</xdr:col>
                    <xdr:colOff>861060</xdr:colOff>
                    <xdr:row>700</xdr:row>
                    <xdr:rowOff>876300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SheetLayoutView="89" workbookViewId="0">
      <selection activeCell="F18" sqref="F18"/>
    </sheetView>
  </sheetViews>
  <sheetFormatPr defaultColWidth="9.109375" defaultRowHeight="15.6"/>
  <cols>
    <col min="1" max="1" width="12.109375" style="81" customWidth="1"/>
    <col min="2" max="2" width="20.5546875" style="81" customWidth="1"/>
    <col min="3" max="3" width="11.44140625" style="81" customWidth="1"/>
    <col min="4" max="4" width="23.88671875" style="81" customWidth="1"/>
    <col min="5" max="5" width="36.88671875" style="81" customWidth="1"/>
    <col min="6" max="6" width="36.6640625" style="147" customWidth="1"/>
    <col min="7" max="7" width="24.33203125" style="147" customWidth="1"/>
    <col min="8" max="9" width="0" style="85" hidden="1" customWidth="1"/>
    <col min="10" max="16384" width="9.109375" style="84"/>
  </cols>
  <sheetData>
    <row r="1" spans="1:8" ht="21" customHeight="1">
      <c r="A1" s="76" t="str">
        <f>'Name of Bidder'!B2</f>
        <v>SPEC. NO.: CC/NT/W-GIS/DOM/A04/24/01196</v>
      </c>
      <c r="B1" s="77"/>
      <c r="C1" s="77"/>
      <c r="D1" s="77"/>
      <c r="E1" s="108"/>
      <c r="F1" s="153"/>
      <c r="G1" s="78" t="s">
        <v>177</v>
      </c>
    </row>
    <row r="3" spans="1:8" ht="105" customHeight="1">
      <c r="A3" s="10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0"/>
      <c r="C3" s="1060"/>
      <c r="D3" s="1060"/>
      <c r="E3" s="1060"/>
      <c r="F3" s="1060"/>
      <c r="G3" s="1060"/>
    </row>
    <row r="4" spans="1:8" ht="26.25" customHeight="1">
      <c r="A4" s="87"/>
      <c r="H4" s="148"/>
    </row>
    <row r="5" spans="1:8" ht="28.5" customHeight="1">
      <c r="A5" s="766" t="s">
        <v>441</v>
      </c>
      <c r="B5" s="766"/>
      <c r="C5" s="766"/>
      <c r="D5" s="766"/>
      <c r="E5" s="766"/>
      <c r="F5" s="766"/>
      <c r="G5" s="766"/>
      <c r="H5" s="148"/>
    </row>
    <row r="6" spans="1:8" ht="9.75" customHeight="1">
      <c r="A6" s="90"/>
      <c r="H6" s="148"/>
    </row>
    <row r="7" spans="1:8" ht="20.100000000000001" customHeight="1">
      <c r="A7" s="101" t="str">
        <f>'Attach 3(JV)'!A7:D7</f>
        <v>Bidder’s Name and Address :</v>
      </c>
      <c r="E7" s="84"/>
      <c r="F7" s="92" t="str">
        <f>'Attach 3(JV)'!E7</f>
        <v>To:</v>
      </c>
      <c r="H7" s="148"/>
    </row>
    <row r="8" spans="1:8" ht="36" customHeight="1">
      <c r="A8" s="1061">
        <f>'Attach 3(JV)'!A8:D8</f>
        <v>0</v>
      </c>
      <c r="B8" s="1061"/>
      <c r="C8" s="1061"/>
      <c r="D8" s="1061"/>
      <c r="E8" s="84"/>
      <c r="F8" s="110" t="str">
        <f>'Attach 3(JV)'!E8</f>
        <v>Contract Services</v>
      </c>
      <c r="H8" s="148"/>
    </row>
    <row r="9" spans="1:8">
      <c r="A9" s="98" t="s">
        <v>435</v>
      </c>
      <c r="B9" s="1063">
        <f>'Attach 3(JV)'!B9:D9</f>
        <v>0</v>
      </c>
      <c r="C9" s="1063"/>
      <c r="D9" s="1063"/>
      <c r="E9" s="84"/>
      <c r="F9" s="110" t="str">
        <f>'Attach 3(JV)'!E9</f>
        <v>Power Grid Corporation of India Ltd.,</v>
      </c>
      <c r="H9" s="148"/>
    </row>
    <row r="10" spans="1:8">
      <c r="A10" s="98" t="s">
        <v>437</v>
      </c>
      <c r="B10" s="1063">
        <f>'Attach 3(JV)'!B10:D10</f>
        <v>0</v>
      </c>
      <c r="C10" s="1063"/>
      <c r="D10" s="1063"/>
      <c r="E10" s="84"/>
      <c r="F10" s="110" t="str">
        <f>'Attach 3(JV)'!E10</f>
        <v>"Saudamini", Plot No. 2, Sector 29</v>
      </c>
      <c r="H10" s="148"/>
    </row>
    <row r="11" spans="1:8">
      <c r="B11" s="1063">
        <f>'Attach 3(JV)'!B11:D11</f>
        <v>0</v>
      </c>
      <c r="C11" s="1063"/>
      <c r="D11" s="1063"/>
      <c r="E11" s="84"/>
      <c r="F11" s="110" t="str">
        <f>'Attach 3(JV)'!E11</f>
        <v>Gurgaon (Haryana) - 122001</v>
      </c>
    </row>
    <row r="12" spans="1:8">
      <c r="A12" s="90"/>
      <c r="B12" s="1063">
        <f>'Attach 3(JV)'!B12:D12</f>
        <v>0</v>
      </c>
      <c r="C12" s="1063"/>
      <c r="D12" s="1063"/>
      <c r="E12" s="92"/>
    </row>
    <row r="13" spans="1:8" ht="20.100000000000001" customHeight="1">
      <c r="A13" s="90"/>
      <c r="B13" s="100"/>
      <c r="C13" s="100"/>
      <c r="D13" s="100"/>
      <c r="E13" s="84"/>
      <c r="F13" s="150"/>
      <c r="G13" s="150"/>
    </row>
    <row r="14" spans="1:8" ht="20.100000000000001" customHeight="1">
      <c r="A14" s="90"/>
      <c r="B14" s="100"/>
      <c r="C14" s="100"/>
      <c r="D14" s="100"/>
    </row>
    <row r="15" spans="1:8" ht="20.100000000000001" customHeight="1">
      <c r="A15" s="81" t="s">
        <v>243</v>
      </c>
    </row>
    <row r="16" spans="1:8" ht="20.100000000000001" customHeight="1">
      <c r="A16" s="90"/>
    </row>
    <row r="17" spans="1:9" ht="67.95" customHeight="1">
      <c r="A17" s="1007"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1007"/>
      <c r="C17" s="1007"/>
      <c r="D17" s="1007"/>
      <c r="E17" s="1007"/>
      <c r="F17" s="569" t="s">
        <v>923</v>
      </c>
      <c r="G17" s="569" t="s">
        <v>924</v>
      </c>
    </row>
    <row r="18" spans="1:9" ht="45" customHeight="1">
      <c r="A18" s="1062"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1062"/>
      <c r="C18" s="1062"/>
      <c r="D18" s="1062"/>
      <c r="E18" s="1062"/>
      <c r="F18" s="568"/>
      <c r="G18" s="568"/>
      <c r="H18" s="80" t="str">
        <f t="shared" ref="H18:I25" si="0">IF(F18 = "", "", F18&amp; ", ")</f>
        <v/>
      </c>
      <c r="I18" s="80" t="str">
        <f t="shared" si="0"/>
        <v/>
      </c>
    </row>
    <row r="19" spans="1:9" ht="33" customHeight="1">
      <c r="A19" s="84"/>
      <c r="B19" s="84"/>
      <c r="C19" s="84"/>
      <c r="D19" s="84"/>
      <c r="E19" s="84"/>
      <c r="F19" s="568"/>
      <c r="G19" s="568"/>
      <c r="H19" s="80" t="str">
        <f t="shared" si="0"/>
        <v/>
      </c>
      <c r="I19" s="80" t="str">
        <f t="shared" si="0"/>
        <v/>
      </c>
    </row>
    <row r="20" spans="1:9" ht="33" customHeight="1">
      <c r="A20" s="84"/>
      <c r="B20" s="84"/>
      <c r="C20" s="84"/>
      <c r="D20" s="105"/>
      <c r="E20" s="84"/>
      <c r="F20" s="568"/>
      <c r="G20" s="568"/>
      <c r="H20" s="80" t="str">
        <f t="shared" si="0"/>
        <v/>
      </c>
      <c r="I20" s="80" t="str">
        <f t="shared" si="0"/>
        <v/>
      </c>
    </row>
    <row r="21" spans="1:9" ht="33" customHeight="1">
      <c r="A21" s="91" t="s">
        <v>485</v>
      </c>
      <c r="B21" s="106">
        <f>'Name of Bidder'!C35</f>
        <v>0</v>
      </c>
      <c r="D21" s="105" t="s">
        <v>483</v>
      </c>
      <c r="E21" s="107">
        <f>'Name of Bidder'!C32</f>
        <v>0</v>
      </c>
      <c r="F21" s="568"/>
      <c r="G21" s="568"/>
      <c r="H21" s="80" t="str">
        <f t="shared" si="0"/>
        <v/>
      </c>
      <c r="I21" s="80" t="str">
        <f t="shared" si="0"/>
        <v/>
      </c>
    </row>
    <row r="22" spans="1:9" ht="33" customHeight="1">
      <c r="A22" s="91" t="s">
        <v>486</v>
      </c>
      <c r="B22" s="107">
        <f>'Name of Bidder'!C36</f>
        <v>0</v>
      </c>
      <c r="D22" s="105" t="s">
        <v>484</v>
      </c>
      <c r="E22" s="107">
        <f>'Name of Bidder'!C33</f>
        <v>0</v>
      </c>
      <c r="F22" s="568"/>
      <c r="G22" s="568"/>
      <c r="H22" s="80" t="str">
        <f t="shared" si="0"/>
        <v/>
      </c>
      <c r="I22" s="80" t="str">
        <f t="shared" si="0"/>
        <v/>
      </c>
    </row>
    <row r="23" spans="1:9" ht="33" customHeight="1">
      <c r="D23" s="105"/>
      <c r="F23" s="204"/>
      <c r="G23" s="204"/>
      <c r="H23" s="80" t="str">
        <f t="shared" si="0"/>
        <v/>
      </c>
      <c r="I23" s="80" t="str">
        <f t="shared" si="0"/>
        <v/>
      </c>
    </row>
    <row r="24" spans="1:9" ht="33" customHeight="1">
      <c r="D24" s="105"/>
      <c r="F24" s="204"/>
      <c r="G24" s="204"/>
      <c r="H24" s="80" t="str">
        <f t="shared" si="0"/>
        <v/>
      </c>
      <c r="I24" s="80" t="str">
        <f t="shared" si="0"/>
        <v/>
      </c>
    </row>
    <row r="25" spans="1:9" ht="33" customHeight="1">
      <c r="A25" s="84"/>
      <c r="B25" s="84"/>
      <c r="C25" s="84"/>
      <c r="D25" s="84"/>
      <c r="E25" s="84"/>
      <c r="F25" s="204"/>
      <c r="G25" s="204"/>
      <c r="H25" s="80" t="str">
        <f t="shared" si="0"/>
        <v/>
      </c>
      <c r="I25" s="80" t="str">
        <f t="shared" si="0"/>
        <v/>
      </c>
    </row>
    <row r="26" spans="1:9" ht="57" hidden="1" customHeight="1">
      <c r="A26" s="84"/>
      <c r="B26" s="84"/>
      <c r="C26" s="84"/>
      <c r="D26" s="84"/>
      <c r="E26" s="84"/>
      <c r="F26" s="83" t="str">
        <f>IF((8-COUNTBLANK(F18:F25)) &lt;2, "country.", "countries.")</f>
        <v>country.</v>
      </c>
      <c r="G26" s="83" t="str">
        <f>IF((8-COUNTBLANK(G18:G25)) &lt;2, "country.", "countries.")</f>
        <v>country.</v>
      </c>
      <c r="H26" s="80" t="str">
        <f>IF(COUNTBLANK(F18:F25) =8, "[Enter the name of country where from equipments &amp; material shall be supplied]",CONCATENATE(H18,H19,H20,H21,H22,H23,H24,H25))</f>
        <v>[Enter the name of country where from equipments &amp; material shall be supplied]</v>
      </c>
      <c r="I26" s="80" t="str">
        <f>IF(COUNTBLANK(G18:G25) =8, "[Enter the name of country where from equipments &amp; material shall be supplied]",CONCATENATE(I18,I19,I20,I21,I22,I23,I24,I25))</f>
        <v>[Enter the name of country where from equipments &amp; material shall be supplied]</v>
      </c>
    </row>
    <row r="27" spans="1:9" ht="33" customHeight="1">
      <c r="A27" s="84"/>
      <c r="B27" s="84"/>
      <c r="C27" s="84"/>
      <c r="D27" s="84"/>
      <c r="E27" s="84"/>
    </row>
    <row r="28" spans="1:9" ht="33" customHeight="1">
      <c r="A28" s="84"/>
      <c r="B28" s="84"/>
      <c r="C28" s="84"/>
      <c r="D28" s="84"/>
      <c r="E28" s="84"/>
    </row>
    <row r="29" spans="1:9" ht="33" customHeight="1">
      <c r="A29" s="84"/>
      <c r="B29" s="84"/>
      <c r="C29" s="84"/>
      <c r="D29" s="84"/>
      <c r="E29" s="84"/>
    </row>
    <row r="30" spans="1:9" ht="20.100000000000001" customHeight="1"/>
    <row r="31" spans="1:9" ht="20.100000000000001" customHeight="1">
      <c r="A31" s="104"/>
    </row>
    <row r="32" spans="1:9" ht="20.100000000000001" customHeight="1"/>
    <row r="33" spans="1:1" ht="20.100000000000001" customHeight="1"/>
    <row r="34" spans="1:1" ht="20.100000000000001" customHeight="1">
      <c r="A34" s="104"/>
    </row>
    <row r="35" spans="1:1" ht="20.100000000000001" customHeight="1"/>
    <row r="36" spans="1:1" ht="20.100000000000001" customHeight="1">
      <c r="A36" s="104"/>
    </row>
    <row r="37" spans="1:1" ht="20.100000000000001" customHeight="1"/>
    <row r="38" spans="1:1" ht="20.100000000000001" customHeight="1">
      <c r="A38" s="104"/>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70FB5D55-1DD3-4C31-AE80-FEFCEF8A40E9}" scale="89" showPageBreaks="1" showGridLines="0" zeroValues="0" printArea="1" hiddenRows="1" hiddenColumns="1" view="pageBreakPreview">
      <selection activeCell="F18" sqref="F18"/>
      <pageMargins left="0.34" right="0.34" top="0.4" bottom="0.4" header="0.26" footer="0.22"/>
      <pageSetup scale="55" orientation="portrait" r:id="rId1"/>
      <headerFooter alignWithMargins="0">
        <oddFooter>&amp;R&amp;"Book Antiqua,Bold"&amp;8 Page &amp;P of &amp;N</oddFooter>
      </headerFooter>
    </customSheetView>
    <customSheetView guid="{6C1F68FF-383D-48BB-B0E5-5F71EA481BD7}" scale="89" showPageBreaks="1" showGridLines="0" zeroValues="0" printArea="1" hiddenRows="1" hiddenColumns="1" view="pageBreakPreview" topLeftCell="A10">
      <selection activeCell="F18" sqref="F18"/>
      <pageMargins left="0.34" right="0.34" top="0.4" bottom="0.4" header="0.26" footer="0.22"/>
      <pageSetup scale="55" orientation="portrait" r:id="rId2"/>
      <headerFooter alignWithMargins="0">
        <oddFooter>&amp;R&amp;"Book Antiqua,Bold"&amp;8 Page &amp;P of &amp;N</oddFooter>
      </headerFooter>
    </customSheetView>
    <customSheetView guid="{24767711-6F0F-4960-B6A0-5D16317C52CA}" scale="89" showPageBreaks="1" showGridLines="0" zeroValues="0" printArea="1" hiddenRows="1" hiddenColumns="1" view="pageBreakPreview">
      <selection activeCell="F18" sqref="F18"/>
      <pageMargins left="0.34" right="0.34" top="0.4" bottom="0.4" header="0.26" footer="0.22"/>
      <pageSetup scale="55" orientation="portrait" r:id="rId3"/>
      <headerFooter alignWithMargins="0">
        <oddFooter>&amp;R&amp;"Book Antiqua,Bold"&amp;8 Page &amp;P of &amp;N</oddFooter>
      </headerFooter>
    </customSheetView>
    <customSheetView guid="{265106DA-0305-46BE-8A98-0935A189448A}" scale="89" showPageBreaks="1" showGridLines="0" zeroValues="0" printArea="1" hiddenRows="1" hiddenColumns="1" view="pageBreakPreview">
      <selection activeCell="E13" sqref="E13"/>
      <pageMargins left="0.34" right="0.34" top="0.4" bottom="0.4" header="0.26" footer="0.22"/>
      <pageSetup scale="55" orientation="portrait" r:id="rId4"/>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5"/>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E8F77A2D-E40A-4668-A8F2-3CE31C4AC520}" scale="89" showPageBreaks="1" showGridLines="0" zeroValues="0" hiddenRows="1" hiddenColumns="1" view="pageBreakPreview" topLeftCell="A13">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8"/>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9"/>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10"/>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14"/>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15"/>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16"/>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17"/>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18"/>
      <headerFooter alignWithMargins="0">
        <oddFooter>&amp;R&amp;"Book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23"/>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24"/>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25"/>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26"/>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27"/>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31"/>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32"/>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33"/>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26C9F440-2701-423F-9FDB-7DFF079DC7F8}" scale="89" showPageBreaks="1" showGridLines="0" zeroValues="0" printArea="1"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B07A37BF-D9F4-4586-9D27-CDE2FA2D1222}" scale="89" showPageBreaks="1" showGridLines="0" zeroValues="0" printArea="1" hiddenRows="1" hiddenColumns="1" view="pageBreakPreview">
      <selection activeCell="F18" sqref="F18"/>
      <pageMargins left="0.34" right="0.34" top="0.4" bottom="0.4" header="0.26" footer="0.22"/>
      <pageSetup scale="55" orientation="portrait" r:id="rId37"/>
      <headerFooter alignWithMargins="0">
        <oddFooter>&amp;R&amp;"Book Antiqua,Bold"&amp;8 Page &amp;P of &amp;N</oddFooter>
      </headerFooter>
    </customSheetView>
    <customSheetView guid="{9E668EC9-7875-454E-BDE6-15A2D20AC8D2}" scale="89" showPageBreaks="1" showGridLines="0" zeroValues="0" printArea="1" hiddenRows="1" hiddenColumns="1" view="pageBreakPreview">
      <selection activeCell="F18" sqref="F18"/>
      <pageMargins left="0.34" right="0.34" top="0.4" bottom="0.4" header="0.26" footer="0.22"/>
      <pageSetup scale="55" orientation="portrait" r:id="rId38"/>
      <headerFooter alignWithMargins="0">
        <oddFooter>&amp;R&amp;"Book Antiqua,Bold"&amp;8 Page &amp;P of &amp;N</oddFooter>
      </headerFooter>
    </customSheetView>
    <customSheetView guid="{72E27F64-009C-4321-B742-209DBE340E6D}" scale="89" showPageBreaks="1" showGridLines="0" zeroValues="0" printArea="1" hiddenRows="1" hiddenColumns="1" view="pageBreakPreview">
      <selection activeCell="F18" sqref="F18"/>
      <pageMargins left="0.34" right="0.34" top="0.4" bottom="0.4" header="0.26" footer="0.22"/>
      <pageSetup scale="55" orientation="portrait" r:id="rId39"/>
      <headerFooter alignWithMargins="0">
        <oddFooter>&amp;R&amp;"Book Antiqua,Bold"&amp;8 Page &amp;P of &amp;N</oddFooter>
      </headerFooter>
    </customSheetView>
    <customSheetView guid="{0FC51CD5-DCF7-4595-9A9F-DDC9120F829F}" scale="89" showPageBreaks="1" showGridLines="0" zeroValues="0" printArea="1" hiddenRows="1" hiddenColumns="1" view="pageBreakPreview">
      <selection activeCell="F18" sqref="F18"/>
      <pageMargins left="0.34" right="0.34" top="0.4" bottom="0.4" header="0.26" footer="0.22"/>
      <pageSetup scale="55" orientation="portrait" r:id="rId40"/>
      <headerFooter alignWithMargins="0">
        <oddFooter>&amp;R&amp;"Book Antiqua,Bold"&amp;8 Page &amp;P of &amp;N</oddFooter>
      </headerFooter>
    </customSheetView>
  </customSheetViews>
  <mergeCells count="9">
    <mergeCell ref="A3:G3"/>
    <mergeCell ref="A8:D8"/>
    <mergeCell ref="A18:E18"/>
    <mergeCell ref="B9:D9"/>
    <mergeCell ref="A17:E17"/>
    <mergeCell ref="B10:D10"/>
    <mergeCell ref="B11:D11"/>
    <mergeCell ref="B12:D12"/>
    <mergeCell ref="A5:G5"/>
  </mergeCells>
  <phoneticPr fontId="3" type="noConversion"/>
  <pageMargins left="0.34" right="0.34" top="0.4" bottom="0.4" header="0.26" footer="0.22"/>
  <pageSetup scale="55" orientation="portrait" r:id="rId41"/>
  <headerFooter alignWithMargins="0">
    <oddFooter>&amp;R&amp;"Book Antiqua,Bold"&amp;8 Page &amp;P of &amp;N</oddFooter>
  </headerFooter>
  <drawing r:id="rId4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topLeftCell="A10" zoomScale="85" zoomScaleSheetLayoutView="85" workbookViewId="0">
      <selection activeCell="A51" sqref="A51"/>
    </sheetView>
  </sheetViews>
  <sheetFormatPr defaultColWidth="9.109375" defaultRowHeight="15.6"/>
  <cols>
    <col min="1" max="1" width="12.109375" style="81" customWidth="1"/>
    <col min="2" max="2" width="23.6640625" style="81" customWidth="1"/>
    <col min="3" max="3" width="33" style="81" customWidth="1"/>
    <col min="4" max="4" width="12.33203125" style="81" customWidth="1"/>
    <col min="5" max="5" width="31.109375" style="81" customWidth="1"/>
    <col min="6" max="6" width="9.109375" style="81" hidden="1" customWidth="1"/>
    <col min="7" max="8" width="9.109375" style="81"/>
    <col min="9" max="16384" width="9.109375" style="84"/>
  </cols>
  <sheetData>
    <row r="1" spans="1:9" ht="20.25" customHeight="1">
      <c r="A1" s="76" t="str">
        <f>'Name of Bidder'!B2</f>
        <v>SPEC. NO.: CC/NT/W-GIS/DOM/A04/24/01196</v>
      </c>
      <c r="B1" s="77"/>
      <c r="C1" s="77"/>
      <c r="D1" s="77"/>
      <c r="E1" s="78" t="s">
        <v>179</v>
      </c>
    </row>
    <row r="2" spans="1:9" ht="11.1" customHeight="1"/>
    <row r="3" spans="1:9" ht="114" customHeight="1">
      <c r="A3" s="1065"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5"/>
      <c r="C3" s="1065"/>
      <c r="D3" s="1065"/>
      <c r="E3" s="1065"/>
      <c r="F3" s="79"/>
      <c r="G3" s="79"/>
      <c r="H3" s="79"/>
    </row>
    <row r="4" spans="1:9" ht="11.1" customHeight="1">
      <c r="A4" s="87"/>
      <c r="H4" s="88"/>
      <c r="I4" s="89"/>
    </row>
    <row r="5" spans="1:9" ht="20.100000000000001" customHeight="1">
      <c r="A5" s="766" t="s">
        <v>442</v>
      </c>
      <c r="B5" s="766"/>
      <c r="C5" s="766"/>
      <c r="D5" s="766"/>
      <c r="E5" s="766"/>
      <c r="F5" s="101"/>
      <c r="H5" s="88"/>
      <c r="I5" s="89"/>
    </row>
    <row r="6" spans="1:9" ht="11.1" customHeight="1">
      <c r="A6" s="90"/>
      <c r="H6" s="88"/>
      <c r="I6" s="89"/>
    </row>
    <row r="7" spans="1:9" ht="20.100000000000001" customHeight="1">
      <c r="A7" s="101" t="str">
        <f>'Attach 3(JV)'!A7:D7</f>
        <v>Bidder’s Name and Address :</v>
      </c>
      <c r="D7" s="92" t="str">
        <f>'Attach 3(JV)'!E7</f>
        <v>To:</v>
      </c>
      <c r="H7" s="88"/>
      <c r="I7" s="89"/>
    </row>
    <row r="8" spans="1:9" s="156" customFormat="1" ht="36" customHeight="1">
      <c r="A8" s="1061">
        <f>'Attach 3(JV)'!A8:D8</f>
        <v>0</v>
      </c>
      <c r="B8" s="1061"/>
      <c r="C8" s="1061"/>
      <c r="D8" s="110" t="str">
        <f>'Attach 3(JV)'!E8</f>
        <v>Contract Services</v>
      </c>
      <c r="E8" s="90"/>
      <c r="F8" s="90"/>
      <c r="G8" s="90"/>
      <c r="H8" s="154"/>
      <c r="I8" s="155"/>
    </row>
    <row r="9" spans="1:9" ht="20.100000000000001" customHeight="1">
      <c r="A9" s="98" t="s">
        <v>435</v>
      </c>
      <c r="B9" s="770">
        <f>'Attach 3(JV)'!B9:D9</f>
        <v>0</v>
      </c>
      <c r="C9" s="770"/>
      <c r="D9" s="110" t="str">
        <f>'Attach 3(JV)'!E9</f>
        <v>Power Grid Corporation of India Ltd.,</v>
      </c>
      <c r="H9" s="88"/>
      <c r="I9" s="89"/>
    </row>
    <row r="10" spans="1:9" ht="20.100000000000001" customHeight="1">
      <c r="A10" s="98" t="s">
        <v>437</v>
      </c>
      <c r="B10" s="771">
        <f>'Attach 3(JV)'!B10:D10</f>
        <v>0</v>
      </c>
      <c r="C10" s="771"/>
      <c r="D10" s="110" t="str">
        <f>'Attach 3(JV)'!E10</f>
        <v>"Saudamini", Plot No. 2, Sector 29</v>
      </c>
      <c r="H10" s="88"/>
      <c r="I10" s="89"/>
    </row>
    <row r="11" spans="1:9" ht="20.100000000000001" customHeight="1">
      <c r="B11" s="771">
        <f>'Attach 3(JV)'!B11:D11</f>
        <v>0</v>
      </c>
      <c r="C11" s="771"/>
      <c r="D11" s="110" t="str">
        <f>'Attach 3(JV)'!E11</f>
        <v>Gurgaon (Haryana) - 122001</v>
      </c>
    </row>
    <row r="12" spans="1:9" ht="15" customHeight="1">
      <c r="A12" s="90"/>
      <c r="B12" s="771">
        <f>'Attach 3(JV)'!B12:D12</f>
        <v>0</v>
      </c>
      <c r="C12" s="771"/>
      <c r="D12" s="94"/>
    </row>
    <row r="13" spans="1:9" ht="20.100000000000001" customHeight="1">
      <c r="A13" s="81" t="s">
        <v>243</v>
      </c>
    </row>
    <row r="14" spans="1:9" ht="72" customHeight="1">
      <c r="A14" s="769" t="s">
        <v>443</v>
      </c>
      <c r="B14" s="769"/>
      <c r="C14" s="769"/>
      <c r="D14" s="769"/>
      <c r="E14" s="769"/>
    </row>
    <row r="15" spans="1:9" s="81" customFormat="1" ht="20.100000000000001" customHeight="1">
      <c r="A15" s="142" t="s">
        <v>449</v>
      </c>
      <c r="B15" s="142" t="s">
        <v>450</v>
      </c>
      <c r="C15" s="142" t="s">
        <v>451</v>
      </c>
      <c r="D15" s="142" t="s">
        <v>427</v>
      </c>
      <c r="E15" s="142" t="s">
        <v>428</v>
      </c>
      <c r="I15" s="84"/>
    </row>
    <row r="16" spans="1:9" ht="20.100000000000001" customHeight="1">
      <c r="A16" s="157">
        <v>1</v>
      </c>
      <c r="B16" s="158"/>
      <c r="C16" s="158"/>
      <c r="D16" s="158"/>
      <c r="E16" s="158"/>
    </row>
    <row r="17" spans="1:6" ht="20.100000000000001" customHeight="1">
      <c r="A17" s="157">
        <v>2</v>
      </c>
      <c r="B17" s="158"/>
      <c r="C17" s="158"/>
      <c r="D17" s="158"/>
      <c r="E17" s="158"/>
    </row>
    <row r="18" spans="1:6" ht="20.100000000000001" customHeight="1">
      <c r="A18" s="157">
        <v>3</v>
      </c>
      <c r="B18" s="158"/>
      <c r="C18" s="158"/>
      <c r="D18" s="158"/>
      <c r="E18" s="158"/>
    </row>
    <row r="19" spans="1:6" ht="20.100000000000001" customHeight="1">
      <c r="A19" s="157">
        <v>4</v>
      </c>
      <c r="B19" s="159"/>
      <c r="C19" s="159"/>
      <c r="D19" s="158"/>
      <c r="E19" s="159"/>
    </row>
    <row r="20" spans="1:6" ht="20.100000000000001" customHeight="1">
      <c r="A20" s="157">
        <v>5</v>
      </c>
      <c r="B20" s="159"/>
      <c r="C20" s="159"/>
      <c r="D20" s="159"/>
      <c r="E20" s="159"/>
    </row>
    <row r="21" spans="1:6" ht="11.25" customHeight="1">
      <c r="F21" s="160" t="b">
        <v>0</v>
      </c>
    </row>
    <row r="22" spans="1:6" ht="77.25" customHeight="1">
      <c r="A22" s="769" t="s">
        <v>444</v>
      </c>
      <c r="B22" s="769"/>
      <c r="C22" s="769"/>
      <c r="D22" s="769"/>
      <c r="E22" s="769"/>
    </row>
    <row r="23" spans="1:6" ht="23.1" customHeight="1">
      <c r="C23" s="105"/>
    </row>
    <row r="24" spans="1:6" ht="23.1" customHeight="1">
      <c r="A24" s="91" t="s">
        <v>485</v>
      </c>
      <c r="B24" s="106">
        <f>'Name of Bidder'!C35</f>
        <v>0</v>
      </c>
      <c r="C24" s="105" t="s">
        <v>483</v>
      </c>
      <c r="D24" s="107">
        <f>'Name of Bidder'!C32</f>
        <v>0</v>
      </c>
    </row>
    <row r="25" spans="1:6" ht="23.1" customHeight="1">
      <c r="A25" s="91" t="s">
        <v>486</v>
      </c>
      <c r="B25" s="107">
        <f>'Name of Bidder'!C36</f>
        <v>0</v>
      </c>
      <c r="C25" s="105" t="s">
        <v>484</v>
      </c>
      <c r="D25" s="107">
        <f>'Name of Bidder'!C33</f>
        <v>0</v>
      </c>
    </row>
    <row r="26" spans="1:6" ht="23.1" customHeight="1">
      <c r="C26" s="105"/>
      <c r="D26" s="105"/>
    </row>
    <row r="27" spans="1:6" ht="20.100000000000001" customHeight="1"/>
    <row r="28" spans="1:6" ht="20.100000000000001" customHeight="1">
      <c r="A28" s="104"/>
    </row>
    <row r="29" spans="1:6" ht="20.100000000000001" customHeight="1">
      <c r="A29" s="161" t="str">
        <f>A1</f>
        <v>SPEC. NO.: CC/NT/W-GIS/DOM/A04/24/01196</v>
      </c>
      <c r="E29" s="162" t="str">
        <f>E1</f>
        <v>ATTACHMENT-4 (A)</v>
      </c>
    </row>
    <row r="30" spans="1:6" ht="20.100000000000001" customHeight="1">
      <c r="A30" s="104"/>
    </row>
    <row r="31" spans="1:6" ht="20.100000000000001" customHeight="1">
      <c r="C31" s="161" t="str">
        <f>A5</f>
        <v>(List of Special Maintenance Tools &amp; Tackles)</v>
      </c>
    </row>
    <row r="32" spans="1:6" ht="20.100000000000001" customHeight="1"/>
    <row r="33" spans="1:5" ht="20.100000000000001" customHeight="1">
      <c r="A33" s="163" t="str">
        <f>A15</f>
        <v xml:space="preserve">S.No.  </v>
      </c>
      <c r="B33" s="163" t="str">
        <f>B15</f>
        <v>For Equipment</v>
      </c>
      <c r="C33" s="163" t="str">
        <f>C15</f>
        <v>Item Description</v>
      </c>
      <c r="D33" s="163" t="str">
        <f>D15</f>
        <v>Unit</v>
      </c>
      <c r="E33" s="163" t="str">
        <f>E15</f>
        <v>Quantity</v>
      </c>
    </row>
    <row r="34" spans="1:5" ht="20.25" customHeight="1">
      <c r="A34" s="164"/>
      <c r="B34" s="164"/>
      <c r="C34" s="164"/>
      <c r="D34" s="164"/>
      <c r="E34" s="164"/>
    </row>
    <row r="35" spans="1:5" ht="20.25" customHeight="1">
      <c r="A35" s="164"/>
      <c r="B35" s="164"/>
      <c r="C35" s="164"/>
      <c r="D35" s="164"/>
      <c r="E35" s="164"/>
    </row>
    <row r="36" spans="1:5" ht="20.25" customHeight="1">
      <c r="A36" s="164"/>
      <c r="B36" s="164"/>
      <c r="C36" s="164"/>
      <c r="D36" s="164"/>
      <c r="E36" s="164"/>
    </row>
    <row r="37" spans="1:5" ht="20.25" customHeight="1">
      <c r="A37" s="164"/>
      <c r="B37" s="164"/>
      <c r="C37" s="164"/>
      <c r="D37" s="164"/>
      <c r="E37" s="164"/>
    </row>
    <row r="38" spans="1:5" ht="20.25" customHeight="1">
      <c r="A38" s="164"/>
      <c r="B38" s="164"/>
      <c r="C38" s="164"/>
      <c r="D38" s="164"/>
      <c r="E38" s="164"/>
    </row>
    <row r="39" spans="1:5" ht="20.25" customHeight="1">
      <c r="A39" s="164"/>
      <c r="B39" s="164"/>
      <c r="C39" s="164"/>
      <c r="D39" s="164"/>
      <c r="E39" s="164"/>
    </row>
    <row r="40" spans="1:5" ht="20.25" customHeight="1">
      <c r="A40" s="164"/>
      <c r="B40" s="164"/>
      <c r="C40" s="164"/>
      <c r="D40" s="164"/>
      <c r="E40" s="164"/>
    </row>
    <row r="41" spans="1:5" ht="20.25" customHeight="1">
      <c r="A41" s="164"/>
      <c r="B41" s="164"/>
      <c r="C41" s="164"/>
      <c r="D41" s="164"/>
      <c r="E41" s="164"/>
    </row>
    <row r="42" spans="1:5" ht="20.25" customHeight="1">
      <c r="A42" s="164"/>
      <c r="B42" s="164"/>
      <c r="C42" s="164"/>
      <c r="D42" s="164"/>
      <c r="E42" s="164"/>
    </row>
    <row r="43" spans="1:5" ht="20.25" customHeight="1">
      <c r="A43" s="164"/>
      <c r="B43" s="164"/>
      <c r="C43" s="164"/>
      <c r="D43" s="164"/>
      <c r="E43" s="164"/>
    </row>
    <row r="44" spans="1:5" ht="20.25" customHeight="1">
      <c r="A44" s="164"/>
      <c r="B44" s="164"/>
      <c r="C44" s="164"/>
      <c r="D44" s="164"/>
      <c r="E44" s="164"/>
    </row>
    <row r="45" spans="1:5" ht="20.25" customHeight="1">
      <c r="A45" s="164"/>
      <c r="B45" s="164"/>
      <c r="C45" s="164"/>
      <c r="D45" s="164"/>
      <c r="E45" s="164"/>
    </row>
    <row r="46" spans="1:5" ht="20.25" customHeight="1">
      <c r="A46" s="164"/>
      <c r="B46" s="164"/>
      <c r="C46" s="164"/>
      <c r="D46" s="164"/>
      <c r="E46" s="164"/>
    </row>
    <row r="47" spans="1:5" ht="20.25" customHeight="1">
      <c r="A47" s="164"/>
      <c r="B47" s="164"/>
      <c r="C47" s="164"/>
      <c r="D47" s="164"/>
      <c r="E47" s="164"/>
    </row>
    <row r="48" spans="1:5" ht="20.25" customHeight="1">
      <c r="A48" s="164"/>
      <c r="B48" s="164"/>
      <c r="C48" s="164"/>
      <c r="D48" s="164"/>
      <c r="E48" s="164"/>
    </row>
    <row r="49" spans="1:5" ht="20.25" customHeight="1">
      <c r="A49" s="164"/>
      <c r="B49" s="164"/>
      <c r="C49" s="164"/>
      <c r="D49" s="164"/>
      <c r="E49" s="164"/>
    </row>
    <row r="50" spans="1:5" ht="20.25" customHeight="1">
      <c r="A50" s="164"/>
      <c r="B50" s="164"/>
      <c r="C50" s="164"/>
      <c r="D50" s="164"/>
      <c r="E50" s="164"/>
    </row>
    <row r="51" spans="1:5" ht="20.25" customHeight="1">
      <c r="A51" s="164"/>
      <c r="B51" s="164"/>
      <c r="C51" s="164"/>
      <c r="D51" s="164"/>
      <c r="E51" s="164"/>
    </row>
    <row r="52" spans="1:5" ht="20.25" customHeight="1">
      <c r="A52" s="164"/>
      <c r="B52" s="164"/>
      <c r="C52" s="164"/>
      <c r="D52" s="164"/>
      <c r="E52" s="164"/>
    </row>
    <row r="53" spans="1:5">
      <c r="A53" s="164"/>
      <c r="B53" s="164"/>
      <c r="C53" s="164"/>
      <c r="D53" s="164"/>
      <c r="E53" s="164"/>
    </row>
    <row r="54" spans="1:5">
      <c r="A54" s="80"/>
      <c r="B54" s="80"/>
      <c r="C54" s="80"/>
      <c r="D54" s="80"/>
      <c r="E54" s="80"/>
    </row>
    <row r="55" spans="1:5">
      <c r="A55" s="80"/>
      <c r="B55" s="80"/>
      <c r="C55" s="80"/>
      <c r="D55" s="80"/>
      <c r="E55" s="80"/>
    </row>
    <row r="56" spans="1:5">
      <c r="A56" s="80"/>
      <c r="B56" s="80"/>
      <c r="C56" s="80"/>
      <c r="D56" s="80"/>
      <c r="E56" s="80"/>
    </row>
    <row r="57" spans="1:5">
      <c r="A57" s="80" t="str">
        <f t="shared" ref="A57:D58" si="0">A24</f>
        <v>Date      :</v>
      </c>
      <c r="B57" s="165">
        <f t="shared" si="0"/>
        <v>0</v>
      </c>
      <c r="C57" s="166" t="str">
        <f t="shared" si="0"/>
        <v>Printed Name :</v>
      </c>
      <c r="D57" s="1064">
        <f t="shared" si="0"/>
        <v>0</v>
      </c>
      <c r="E57" s="1064"/>
    </row>
    <row r="58" spans="1:5">
      <c r="A58" s="80" t="str">
        <f t="shared" si="0"/>
        <v>Place      :</v>
      </c>
      <c r="B58" s="161">
        <f t="shared" si="0"/>
        <v>0</v>
      </c>
      <c r="C58" s="166" t="str">
        <f t="shared" si="0"/>
        <v>Designation :</v>
      </c>
      <c r="D58" s="1064">
        <f t="shared" si="0"/>
        <v>0</v>
      </c>
      <c r="E58" s="1064"/>
    </row>
    <row r="59" spans="1:5">
      <c r="A59" s="80"/>
      <c r="B59" s="80"/>
      <c r="C59" s="80"/>
      <c r="D59" s="80"/>
      <c r="E59" s="80"/>
    </row>
    <row r="60" spans="1:5">
      <c r="A60" s="80"/>
      <c r="B60" s="80"/>
      <c r="C60" s="80"/>
      <c r="D60" s="80"/>
      <c r="E60" s="80"/>
    </row>
    <row r="61" spans="1:5">
      <c r="A61" s="80"/>
      <c r="B61" s="80"/>
      <c r="C61" s="80"/>
      <c r="D61" s="80"/>
      <c r="E61" s="80"/>
    </row>
  </sheetData>
  <sheetProtection password="CC6F" sheet="1" formatColumns="0" formatRows="0" selectLockedCells="1"/>
  <customSheetViews>
    <customSheetView guid="{70FB5D55-1DD3-4C31-AE80-FEFCEF8A40E9}" scale="90" showPageBreaks="1" showGridLines="0" zeroValues="0" printArea="1" hiddenColumns="1" view="pageBreakPreview" topLeftCell="A10">
      <selection activeCell="A51" sqref="A51"/>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6C1F68FF-383D-48BB-B0E5-5F71EA481BD7}"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24767711-6F0F-4960-B6A0-5D16317C52CA}" scale="90" showPageBreaks="1" showGridLines="0" zeroValues="0" printArea="1" hiddenColumns="1" view="pageBreakPreview" topLeftCell="A23">
      <selection activeCell="A51" sqref="A51"/>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265106DA-0305-46BE-8A98-0935A189448A}" scale="90" showPageBreaks="1" showGridLines="0" zeroValues="0" printArea="1" hiddenColumns="1" view="pageBreakPreview" topLeftCell="A4">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E8F77A2D-E40A-4668-A8F2-3CE31C4AC520}"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18"/>
      <headerFooter alignWithMargins="0">
        <oddFooter>&amp;R&amp;"Book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26C9F440-2701-423F-9FDB-7DFF079DC7F8}"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9E668EC9-7875-454E-BDE6-15A2D20AC8D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72E27F64-009C-4321-B742-209DBE340E6D}"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0FC51CD5-DCF7-4595-9A9F-DDC9120F829F}"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s>
  <mergeCells count="11">
    <mergeCell ref="A8:C8"/>
    <mergeCell ref="D57:E57"/>
    <mergeCell ref="D58:E58"/>
    <mergeCell ref="A3:E3"/>
    <mergeCell ref="A5:E5"/>
    <mergeCell ref="A14:E14"/>
    <mergeCell ref="A22:E22"/>
    <mergeCell ref="B9:C9"/>
    <mergeCell ref="B10:C10"/>
    <mergeCell ref="B11:C11"/>
    <mergeCell ref="B12:C12"/>
  </mergeCells>
  <phoneticPr fontId="3" type="noConversion"/>
  <conditionalFormatting sqref="A29 E29 C31 A54:E61">
    <cfRule type="expression" dxfId="26" priority="1" stopIfTrue="1">
      <formula>$F$21=TRUE</formula>
    </cfRule>
  </conditionalFormatting>
  <conditionalFormatting sqref="A33:E33">
    <cfRule type="expression" dxfId="25" priority="2" stopIfTrue="1">
      <formula>$F$21=TRUE</formula>
    </cfRule>
  </conditionalFormatting>
  <conditionalFormatting sqref="A34:E53">
    <cfRule type="expression" dxfId="24" priority="3" stopIfTrue="1">
      <formula>$F$21=TRUE</formula>
    </cfRule>
  </conditionalFormatting>
  <pageMargins left="0.75" right="0.63" top="0.57999999999999996" bottom="0.4" header="0.34" footer="0.2"/>
  <pageSetup scale="90" orientation="portrait" r:id="rId41"/>
  <headerFooter alignWithMargins="0">
    <oddFooter>&amp;R&amp;"Book Antiqua,Bold"&amp;8 Page &amp;P of &amp;N</oddFooter>
  </headerFooter>
  <rowBreaks count="1" manualBreakCount="1">
    <brk id="26"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55393" r:id="rId44" name="Check Box 1121">
              <controlPr defaultSize="0" print="0" autoFill="0" autoLine="0" autoPict="0">
                <anchor moveWithCells="1">
                  <from>
                    <xdr:col>4</xdr:col>
                    <xdr:colOff>716280</xdr:colOff>
                    <xdr:row>21</xdr:row>
                    <xdr:rowOff>944880</xdr:rowOff>
                  </from>
                  <to>
                    <xdr:col>4</xdr:col>
                    <xdr:colOff>1150620</xdr:colOff>
                    <xdr:row>22</xdr:row>
                    <xdr:rowOff>251460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topLeftCell="A3" zoomScale="85" zoomScaleSheetLayoutView="85" workbookViewId="0">
      <selection activeCell="B17" sqref="B17"/>
    </sheetView>
  </sheetViews>
  <sheetFormatPr defaultColWidth="9.109375" defaultRowHeight="15.6"/>
  <cols>
    <col min="1" max="1" width="12.109375" style="81" customWidth="1"/>
    <col min="2" max="2" width="30.6640625" style="81" customWidth="1"/>
    <col min="3" max="3" width="25.5546875" style="81" customWidth="1"/>
    <col min="4" max="4" width="18.88671875" style="81" customWidth="1"/>
    <col min="5" max="5" width="25.44140625" style="81" customWidth="1"/>
    <col min="6" max="6" width="9.109375" style="81" hidden="1" customWidth="1"/>
    <col min="7" max="8" width="9.109375" style="81"/>
    <col min="9" max="16384" width="9.109375" style="84"/>
  </cols>
  <sheetData>
    <row r="1" spans="1:9" ht="20.25" customHeight="1">
      <c r="A1" s="76" t="str">
        <f>Cover!B3</f>
        <v>SPEC. NO.: CC/NT/W-GIS/DOM/A04/24/01196</v>
      </c>
      <c r="B1" s="77"/>
      <c r="C1" s="77"/>
      <c r="D1" s="77"/>
      <c r="E1" s="109" t="s">
        <v>178</v>
      </c>
    </row>
    <row r="2" spans="1:9" ht="11.25" customHeight="1"/>
    <row r="3" spans="1:9" ht="130.94999999999999" customHeight="1">
      <c r="A3" s="10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0"/>
      <c r="C3" s="1060"/>
      <c r="D3" s="1060"/>
      <c r="E3" s="1060"/>
      <c r="F3" s="79"/>
      <c r="G3" s="79"/>
      <c r="H3" s="79"/>
    </row>
    <row r="4" spans="1:9" ht="8.1" customHeight="1">
      <c r="A4" s="87"/>
      <c r="H4" s="88"/>
      <c r="I4" s="89"/>
    </row>
    <row r="5" spans="1:9" ht="23.25" customHeight="1">
      <c r="A5" s="766" t="s">
        <v>452</v>
      </c>
      <c r="B5" s="766"/>
      <c r="C5" s="766"/>
      <c r="D5" s="766"/>
      <c r="E5" s="766"/>
      <c r="F5" s="101"/>
      <c r="H5" s="88"/>
      <c r="I5" s="89"/>
    </row>
    <row r="6" spans="1:9" ht="8.1" customHeight="1">
      <c r="A6" s="90"/>
      <c r="H6" s="88"/>
      <c r="I6" s="89"/>
    </row>
    <row r="7" spans="1:9" ht="20.100000000000001" customHeight="1">
      <c r="A7" s="101" t="str">
        <f>'Attach 3(JV)'!A7:D7</f>
        <v>Bidder’s Name and Address :</v>
      </c>
      <c r="B7" s="90"/>
      <c r="C7" s="90"/>
      <c r="D7" s="92" t="str">
        <f>'Attach 3(JV)'!E7</f>
        <v>To:</v>
      </c>
      <c r="H7" s="88"/>
      <c r="I7" s="89"/>
    </row>
    <row r="8" spans="1:9" ht="28.5" customHeight="1">
      <c r="A8" s="1061">
        <f>'Attach 3(JV)'!A8:D8</f>
        <v>0</v>
      </c>
      <c r="B8" s="1061"/>
      <c r="C8" s="1061"/>
      <c r="D8" s="110" t="str">
        <f>'Attach 3(JV)'!E8</f>
        <v>Contract Services</v>
      </c>
      <c r="H8" s="88"/>
      <c r="I8" s="89"/>
    </row>
    <row r="9" spans="1:9">
      <c r="A9" s="98" t="s">
        <v>435</v>
      </c>
      <c r="B9" s="1071">
        <f>'Attach 3(JV)'!B9:D9</f>
        <v>0</v>
      </c>
      <c r="C9" s="1071"/>
      <c r="D9" s="110" t="str">
        <f>'Attach 3(JV)'!E9</f>
        <v>Power Grid Corporation of India Ltd.,</v>
      </c>
      <c r="H9" s="88"/>
      <c r="I9" s="89"/>
    </row>
    <row r="10" spans="1:9">
      <c r="A10" s="98" t="s">
        <v>437</v>
      </c>
      <c r="B10" s="1063">
        <f>'Attach 3(JV)'!B10:D10</f>
        <v>0</v>
      </c>
      <c r="C10" s="1063"/>
      <c r="D10" s="110" t="str">
        <f>'Attach 3(JV)'!E10</f>
        <v>"Saudamini", Plot No. 2, Sector 29</v>
      </c>
      <c r="H10" s="88"/>
      <c r="I10" s="89"/>
    </row>
    <row r="11" spans="1:9">
      <c r="B11" s="1063">
        <f>'Attach 3(JV)'!B11:D11</f>
        <v>0</v>
      </c>
      <c r="C11" s="1063"/>
      <c r="D11" s="110" t="str">
        <f>'Attach 3(JV)'!E11</f>
        <v>Gurgaon (Haryana) - 122001</v>
      </c>
    </row>
    <row r="12" spans="1:9">
      <c r="A12" s="90"/>
      <c r="B12" s="1063">
        <f>'Attach 3(JV)'!B12:D12</f>
        <v>0</v>
      </c>
      <c r="C12" s="1063"/>
      <c r="D12" s="94"/>
    </row>
    <row r="13" spans="1:9" ht="20.100000000000001" customHeight="1">
      <c r="A13" s="81" t="s">
        <v>243</v>
      </c>
    </row>
    <row r="14" spans="1:9" ht="66.75" customHeight="1">
      <c r="A14" s="769"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400kV GIS Substation Package SS-123 :</v>
      </c>
      <c r="B14" s="769"/>
      <c r="C14" s="769"/>
      <c r="D14" s="769"/>
      <c r="E14" s="769"/>
    </row>
    <row r="15" spans="1:9" ht="32.1" customHeight="1">
      <c r="A15" s="1031" t="s">
        <v>433</v>
      </c>
      <c r="B15" s="1031" t="s">
        <v>451</v>
      </c>
      <c r="C15" s="1031" t="s">
        <v>453</v>
      </c>
      <c r="D15" s="1074" t="s">
        <v>454</v>
      </c>
      <c r="E15" s="1075"/>
    </row>
    <row r="16" spans="1:9" ht="19.5" customHeight="1">
      <c r="A16" s="1032"/>
      <c r="B16" s="1032"/>
      <c r="C16" s="1032"/>
      <c r="D16" s="151" t="s">
        <v>455</v>
      </c>
      <c r="E16" s="151" t="s">
        <v>456</v>
      </c>
    </row>
    <row r="17" spans="1:8" ht="21.75" customHeight="1">
      <c r="A17" s="167">
        <v>1</v>
      </c>
      <c r="B17" s="168"/>
      <c r="C17" s="168"/>
      <c r="D17" s="168"/>
      <c r="E17" s="168"/>
    </row>
    <row r="18" spans="1:8" ht="21.9" customHeight="1">
      <c r="A18" s="169">
        <v>2</v>
      </c>
      <c r="B18" s="170"/>
      <c r="C18" s="170"/>
      <c r="D18" s="170"/>
      <c r="E18" s="170"/>
    </row>
    <row r="19" spans="1:8" ht="21.9" customHeight="1">
      <c r="A19" s="169">
        <v>3</v>
      </c>
      <c r="B19" s="170"/>
      <c r="C19" s="170"/>
      <c r="D19" s="170"/>
      <c r="E19" s="170"/>
    </row>
    <row r="20" spans="1:8" ht="21.9" customHeight="1">
      <c r="A20" s="169">
        <v>4</v>
      </c>
      <c r="B20" s="170"/>
      <c r="C20" s="170"/>
      <c r="D20" s="170"/>
      <c r="E20" s="170"/>
      <c r="F20" s="171"/>
      <c r="G20" s="171"/>
      <c r="H20" s="84"/>
    </row>
    <row r="21" spans="1:8" ht="21.9" customHeight="1">
      <c r="A21" s="172">
        <v>5</v>
      </c>
      <c r="B21" s="173"/>
      <c r="C21" s="173"/>
      <c r="D21" s="173"/>
      <c r="E21" s="173"/>
      <c r="F21" s="171"/>
      <c r="G21" s="171"/>
      <c r="H21" s="171"/>
    </row>
    <row r="22" spans="1:8" ht="18" customHeight="1">
      <c r="A22" s="174"/>
      <c r="B22" s="175"/>
      <c r="C22" s="175"/>
      <c r="D22" s="175"/>
      <c r="E22" s="175"/>
      <c r="F22" s="160" t="b">
        <v>0</v>
      </c>
      <c r="G22" s="176"/>
      <c r="H22" s="177"/>
    </row>
    <row r="23" spans="1:8" ht="54.75" hidden="1" customHeight="1">
      <c r="A23" s="1068" t="s">
        <v>489</v>
      </c>
      <c r="B23" s="1068"/>
      <c r="C23" s="1068"/>
      <c r="D23" s="1068"/>
      <c r="E23" s="1068"/>
      <c r="F23" s="176"/>
      <c r="G23" s="176"/>
      <c r="H23" s="177"/>
    </row>
    <row r="24" spans="1:8" ht="32.1" hidden="1" customHeight="1">
      <c r="A24" s="1066" t="s">
        <v>433</v>
      </c>
      <c r="B24" s="1066" t="s">
        <v>451</v>
      </c>
      <c r="C24" s="1066" t="s">
        <v>490</v>
      </c>
      <c r="D24" s="1069" t="s">
        <v>491</v>
      </c>
      <c r="E24" s="1070"/>
    </row>
    <row r="25" spans="1:8" ht="22.5" hidden="1" customHeight="1">
      <c r="A25" s="1067"/>
      <c r="B25" s="1067"/>
      <c r="C25" s="1067"/>
      <c r="D25" s="178" t="s">
        <v>492</v>
      </c>
      <c r="E25" s="178" t="s">
        <v>493</v>
      </c>
    </row>
    <row r="26" spans="1:8" ht="21.9" hidden="1" customHeight="1">
      <c r="A26" s="179">
        <v>1</v>
      </c>
      <c r="B26" s="180"/>
      <c r="C26" s="180"/>
      <c r="D26" s="180"/>
      <c r="E26" s="180"/>
    </row>
    <row r="27" spans="1:8" ht="21.9" hidden="1" customHeight="1">
      <c r="A27" s="179">
        <v>2</v>
      </c>
      <c r="B27" s="180"/>
      <c r="C27" s="180"/>
      <c r="D27" s="180"/>
      <c r="E27" s="180"/>
    </row>
    <row r="28" spans="1:8" ht="21.9" hidden="1" customHeight="1">
      <c r="A28" s="172">
        <v>3</v>
      </c>
      <c r="B28" s="181"/>
      <c r="C28" s="181"/>
      <c r="D28" s="181"/>
      <c r="E28" s="181"/>
    </row>
    <row r="29" spans="1:8" ht="40.5" customHeight="1">
      <c r="A29" s="1076" t="s">
        <v>130</v>
      </c>
      <c r="B29" s="1076"/>
      <c r="C29" s="1076"/>
      <c r="D29" s="1076"/>
      <c r="E29" s="1076"/>
    </row>
    <row r="30" spans="1:8" ht="15.9" customHeight="1">
      <c r="C30" s="105"/>
    </row>
    <row r="31" spans="1:8" ht="15.9" customHeight="1">
      <c r="A31" s="91" t="s">
        <v>485</v>
      </c>
      <c r="B31" s="106">
        <f>'Name of Bidder'!C35</f>
        <v>0</v>
      </c>
      <c r="C31" s="105" t="s">
        <v>483</v>
      </c>
      <c r="D31" s="107">
        <f>'Name of Bidder'!C32</f>
        <v>0</v>
      </c>
    </row>
    <row r="32" spans="1:8" ht="15.9" customHeight="1">
      <c r="A32" s="91" t="s">
        <v>486</v>
      </c>
      <c r="B32" s="107">
        <f>'Name of Bidder'!C36</f>
        <v>0</v>
      </c>
      <c r="C32" s="105" t="s">
        <v>484</v>
      </c>
      <c r="D32" s="107">
        <f>'Name of Bidder'!C33</f>
        <v>0</v>
      </c>
    </row>
    <row r="33" spans="1:5" ht="15.75" customHeight="1">
      <c r="A33" s="84"/>
      <c r="B33" s="84"/>
      <c r="C33" s="105"/>
      <c r="D33" s="84"/>
      <c r="E33" s="84"/>
    </row>
    <row r="34" spans="1:5" ht="20.25" customHeight="1">
      <c r="A34" s="76" t="str">
        <f>A1</f>
        <v>SPEC. NO.: CC/NT/W-GIS/DOM/A04/24/01196</v>
      </c>
      <c r="B34" s="77"/>
      <c r="C34" s="77"/>
      <c r="D34" s="77"/>
      <c r="E34" s="78" t="str">
        <f>E1</f>
        <v>ATTACHMENT-5</v>
      </c>
    </row>
    <row r="35" spans="1:5" ht="18" customHeight="1">
      <c r="A35" s="104"/>
    </row>
    <row r="36" spans="1:5" ht="30" customHeight="1">
      <c r="A36" s="1079" t="s">
        <v>452</v>
      </c>
      <c r="B36" s="1079"/>
      <c r="C36" s="1079"/>
      <c r="D36" s="1079"/>
      <c r="E36" s="1079"/>
    </row>
    <row r="37" spans="1:5" ht="18" customHeight="1"/>
    <row r="38" spans="1:5" ht="29.25" customHeight="1">
      <c r="A38" s="1077" t="s">
        <v>433</v>
      </c>
      <c r="B38" s="1072" t="s">
        <v>451</v>
      </c>
      <c r="C38" s="1072" t="s">
        <v>453</v>
      </c>
      <c r="D38" s="1072" t="s">
        <v>454</v>
      </c>
      <c r="E38" s="1072"/>
    </row>
    <row r="39" spans="1:5" ht="18" customHeight="1">
      <c r="A39" s="1078"/>
      <c r="B39" s="1073"/>
      <c r="C39" s="1072"/>
      <c r="D39" s="182" t="s">
        <v>455</v>
      </c>
      <c r="E39" s="182" t="s">
        <v>456</v>
      </c>
    </row>
    <row r="40" spans="1:5" ht="18" customHeight="1">
      <c r="A40" s="183"/>
      <c r="B40" s="184"/>
      <c r="C40" s="183"/>
      <c r="D40" s="183"/>
      <c r="E40" s="183"/>
    </row>
    <row r="41" spans="1:5" ht="18" customHeight="1">
      <c r="A41" s="185"/>
      <c r="B41" s="186"/>
      <c r="C41" s="185"/>
      <c r="D41" s="185"/>
      <c r="E41" s="185"/>
    </row>
    <row r="42" spans="1:5" ht="18" customHeight="1">
      <c r="A42" s="185"/>
      <c r="B42" s="186"/>
      <c r="C42" s="185"/>
      <c r="D42" s="185"/>
      <c r="E42" s="185"/>
    </row>
    <row r="43" spans="1:5" ht="18" customHeight="1">
      <c r="A43" s="185"/>
      <c r="B43" s="186"/>
      <c r="C43" s="185"/>
      <c r="D43" s="185"/>
      <c r="E43" s="185"/>
    </row>
    <row r="44" spans="1:5" ht="18" customHeight="1">
      <c r="A44" s="185"/>
      <c r="B44" s="186"/>
      <c r="C44" s="185"/>
      <c r="D44" s="185"/>
      <c r="E44" s="185"/>
    </row>
    <row r="45" spans="1:5" ht="18" customHeight="1">
      <c r="A45" s="185"/>
      <c r="B45" s="186"/>
      <c r="C45" s="185"/>
      <c r="D45" s="185"/>
      <c r="E45" s="185"/>
    </row>
    <row r="46" spans="1:5" ht="18" customHeight="1">
      <c r="A46" s="185"/>
      <c r="B46" s="186"/>
      <c r="C46" s="185"/>
      <c r="D46" s="185"/>
      <c r="E46" s="185"/>
    </row>
    <row r="47" spans="1:5" ht="18" customHeight="1">
      <c r="A47" s="185"/>
      <c r="B47" s="186"/>
      <c r="C47" s="185"/>
      <c r="D47" s="185"/>
      <c r="E47" s="185"/>
    </row>
    <row r="48" spans="1:5" ht="18" customHeight="1">
      <c r="A48" s="185"/>
      <c r="B48" s="186"/>
      <c r="C48" s="185"/>
      <c r="D48" s="185"/>
      <c r="E48" s="185"/>
    </row>
    <row r="49" spans="1:5" ht="18" customHeight="1">
      <c r="A49" s="185"/>
      <c r="B49" s="186"/>
      <c r="C49" s="185"/>
      <c r="D49" s="185"/>
      <c r="E49" s="185"/>
    </row>
    <row r="50" spans="1:5" ht="18" customHeight="1">
      <c r="A50" s="185"/>
      <c r="B50" s="186"/>
      <c r="C50" s="185"/>
      <c r="D50" s="185"/>
      <c r="E50" s="185"/>
    </row>
    <row r="51" spans="1:5" ht="18" customHeight="1">
      <c r="A51" s="185"/>
      <c r="B51" s="186"/>
      <c r="C51" s="185"/>
      <c r="D51" s="185"/>
      <c r="E51" s="185"/>
    </row>
    <row r="52" spans="1:5" ht="18" customHeight="1">
      <c r="A52" s="185"/>
      <c r="B52" s="186"/>
      <c r="C52" s="185"/>
      <c r="D52" s="185"/>
      <c r="E52" s="185"/>
    </row>
    <row r="53" spans="1:5" ht="18" customHeight="1">
      <c r="A53" s="185"/>
      <c r="B53" s="186"/>
      <c r="C53" s="185"/>
      <c r="D53" s="185"/>
      <c r="E53" s="185"/>
    </row>
    <row r="54" spans="1:5" ht="18" customHeight="1">
      <c r="A54" s="185"/>
      <c r="B54" s="186"/>
      <c r="C54" s="185"/>
      <c r="D54" s="185"/>
      <c r="E54" s="185"/>
    </row>
    <row r="55" spans="1:5" ht="18" customHeight="1">
      <c r="A55" s="185"/>
      <c r="B55" s="186"/>
      <c r="C55" s="185"/>
      <c r="D55" s="185"/>
      <c r="E55" s="185"/>
    </row>
    <row r="56" spans="1:5" ht="18" customHeight="1">
      <c r="A56" s="185"/>
      <c r="B56" s="186"/>
      <c r="C56" s="185"/>
      <c r="D56" s="185"/>
      <c r="E56" s="185"/>
    </row>
    <row r="57" spans="1:5" ht="18" customHeight="1">
      <c r="A57" s="185"/>
      <c r="B57" s="186"/>
      <c r="C57" s="185"/>
      <c r="D57" s="185"/>
      <c r="E57" s="185"/>
    </row>
    <row r="58" spans="1:5" ht="18" customHeight="1">
      <c r="A58" s="185"/>
      <c r="B58" s="186"/>
      <c r="C58" s="185"/>
      <c r="D58" s="185"/>
      <c r="E58" s="185"/>
    </row>
    <row r="59" spans="1:5" ht="18" customHeight="1">
      <c r="A59" s="185"/>
      <c r="B59" s="186"/>
      <c r="C59" s="185"/>
      <c r="D59" s="185"/>
      <c r="E59" s="185"/>
    </row>
    <row r="60" spans="1:5" ht="18" customHeight="1">
      <c r="A60" s="185"/>
      <c r="B60" s="186"/>
      <c r="C60" s="185"/>
      <c r="D60" s="185"/>
      <c r="E60" s="185"/>
    </row>
    <row r="61" spans="1:5" ht="18" customHeight="1">
      <c r="A61" s="185"/>
      <c r="B61" s="186"/>
      <c r="C61" s="185"/>
      <c r="D61" s="185"/>
      <c r="E61" s="185"/>
    </row>
    <row r="62" spans="1:5" ht="18" customHeight="1">
      <c r="A62" s="185"/>
      <c r="B62" s="186"/>
      <c r="C62" s="185"/>
      <c r="D62" s="185"/>
      <c r="E62" s="185"/>
    </row>
    <row r="63" spans="1:5" ht="18" customHeight="1">
      <c r="A63" s="185"/>
      <c r="B63" s="186"/>
      <c r="C63" s="185"/>
      <c r="D63" s="185"/>
      <c r="E63" s="185"/>
    </row>
    <row r="64" spans="1:5" ht="18" customHeight="1">
      <c r="A64" s="185"/>
      <c r="B64" s="186"/>
      <c r="C64" s="185"/>
      <c r="D64" s="185"/>
      <c r="E64" s="185"/>
    </row>
    <row r="65" spans="1:5" ht="18" customHeight="1">
      <c r="A65" s="185"/>
      <c r="B65" s="186"/>
      <c r="C65" s="185"/>
      <c r="D65" s="185"/>
      <c r="E65" s="185"/>
    </row>
    <row r="66" spans="1:5" ht="18" customHeight="1">
      <c r="A66" s="187"/>
      <c r="B66" s="188"/>
      <c r="C66" s="187"/>
      <c r="D66" s="187"/>
      <c r="E66" s="187"/>
    </row>
    <row r="67" spans="1:5" ht="18" customHeight="1"/>
    <row r="68" spans="1:5" ht="24" customHeight="1">
      <c r="C68" s="105"/>
    </row>
    <row r="69" spans="1:5" ht="24" customHeight="1">
      <c r="A69" s="91" t="s">
        <v>485</v>
      </c>
      <c r="B69" s="106">
        <f>B31</f>
        <v>0</v>
      </c>
      <c r="C69" s="105" t="s">
        <v>483</v>
      </c>
      <c r="D69" s="107">
        <f>D31</f>
        <v>0</v>
      </c>
    </row>
    <row r="70" spans="1:5" ht="24" customHeight="1">
      <c r="A70" s="91" t="s">
        <v>486</v>
      </c>
      <c r="B70" s="106">
        <f>B32</f>
        <v>0</v>
      </c>
      <c r="C70" s="105" t="s">
        <v>484</v>
      </c>
      <c r="D70" s="107">
        <f>D32</f>
        <v>0</v>
      </c>
    </row>
    <row r="71" spans="1:5" ht="24" customHeight="1">
      <c r="A71" s="91"/>
      <c r="B71" s="106"/>
      <c r="C71" s="105"/>
      <c r="D71" s="107"/>
    </row>
    <row r="72" spans="1:5" ht="33" customHeight="1">
      <c r="D72" s="105"/>
    </row>
  </sheetData>
  <sheetProtection password="CC6F" sheet="1" formatColumns="0" formatRows="0" selectLockedCells="1"/>
  <customSheetViews>
    <customSheetView guid="{70FB5D55-1DD3-4C31-AE80-FEFCEF8A40E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2"/>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7"/>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18"/>
      <headerFooter alignWithMargins="0">
        <oddFooter xml:space="preserve">&amp;R&amp;"Book Antiqua,Bold"&amp;8 Page &amp;P </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19"/>
      <headerFooter alignWithMargins="0">
        <oddFooter xml:space="preserve">&amp;R&amp;"Book Antiqua,Bold"&amp;8 Page &amp;P </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23"/>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24"/>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8"/>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9"/>
      <headerFooter alignWithMargins="0">
        <oddFooter xml:space="preserve">&amp;R&amp;"Book Antiqua,Bold"&amp;8 Page &amp;P </oddFooter>
      </headerFooter>
    </customSheetView>
    <customSheetView guid="{0FC51CD5-DCF7-4595-9A9F-DDC9120F829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40"/>
      <headerFooter alignWithMargins="0">
        <oddFooter xml:space="preserve">&amp;R&amp;"Book Antiqua,Bold"&amp;8 Page &amp;P </oddFooter>
      </headerFooter>
    </customSheetView>
  </customSheetViews>
  <mergeCells count="23">
    <mergeCell ref="B38:B39"/>
    <mergeCell ref="D15:E15"/>
    <mergeCell ref="A29:E29"/>
    <mergeCell ref="A15:A16"/>
    <mergeCell ref="C24:C25"/>
    <mergeCell ref="A38:A39"/>
    <mergeCell ref="B15:B16"/>
    <mergeCell ref="A36:E36"/>
    <mergeCell ref="C38:C39"/>
    <mergeCell ref="D38:E38"/>
    <mergeCell ref="A3:E3"/>
    <mergeCell ref="A5:E5"/>
    <mergeCell ref="B9:C9"/>
    <mergeCell ref="B10:C10"/>
    <mergeCell ref="A8:C8"/>
    <mergeCell ref="B11:C11"/>
    <mergeCell ref="B24:B25"/>
    <mergeCell ref="B12:C12"/>
    <mergeCell ref="A14:E14"/>
    <mergeCell ref="A23:E23"/>
    <mergeCell ref="A24:A25"/>
    <mergeCell ref="D24:E24"/>
    <mergeCell ref="C15:C16"/>
  </mergeCells>
  <phoneticPr fontId="3" type="noConversion"/>
  <conditionalFormatting sqref="A34:E37 A40:E71">
    <cfRule type="expression" dxfId="23" priority="6" stopIfTrue="1">
      <formula>$F$22=FALSE</formula>
    </cfRule>
  </conditionalFormatting>
  <conditionalFormatting sqref="A38:E39">
    <cfRule type="expression" dxfId="22" priority="10" stopIfTrue="1">
      <formula>$F$22=TRUE</formula>
    </cfRule>
  </conditionalFormatting>
  <conditionalFormatting sqref="A72:E72">
    <cfRule type="expression" dxfId="21" priority="5" stopIfTrue="1">
      <formula>$F$22="No"</formula>
    </cfRule>
  </conditionalFormatting>
  <conditionalFormatting sqref="F38:IV39">
    <cfRule type="expression" dxfId="20" priority="3" stopIfTrue="1">
      <formula>$F$22=FALSE</formula>
    </cfRule>
  </conditionalFormatting>
  <pageMargins left="0.75" right="0.46" top="0.72" bottom="0.47" header="0.53" footer="0.28999999999999998"/>
  <pageSetup scale="92" orientation="portrait" r:id="rId41"/>
  <headerFooter alignWithMargins="0">
    <oddFooter xml:space="preserve">&amp;R&amp;"Book Antiqua,Bold"&amp;8 Page &amp;P </oddFooter>
  </headerFooter>
  <rowBreaks count="1" manualBreakCount="1">
    <brk id="33"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4</xdr:col>
                    <xdr:colOff>381000</xdr:colOff>
                    <xdr:row>21</xdr:row>
                    <xdr:rowOff>83820</xdr:rowOff>
                  </from>
                  <to>
                    <xdr:col>4</xdr:col>
                    <xdr:colOff>838200</xdr:colOff>
                    <xdr:row>28</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zoomScale="70" zoomScaleSheetLayoutView="70" workbookViewId="0">
      <selection activeCell="B17" sqref="B17"/>
    </sheetView>
  </sheetViews>
  <sheetFormatPr defaultColWidth="9.109375" defaultRowHeight="15.6"/>
  <cols>
    <col min="1" max="1" width="12.109375" style="323" customWidth="1"/>
    <col min="2" max="2" width="30.6640625" style="323" customWidth="1"/>
    <col min="3" max="3" width="25.5546875" style="323" customWidth="1"/>
    <col min="4" max="4" width="18.88671875" style="323" customWidth="1"/>
    <col min="5" max="5" width="23.6640625" style="323" customWidth="1"/>
    <col min="6" max="6" width="9.109375" style="323" hidden="1" customWidth="1"/>
    <col min="7" max="8" width="9.109375" style="323"/>
    <col min="9" max="9" width="0" style="330" hidden="1" customWidth="1"/>
    <col min="10" max="16384" width="9.109375" style="330"/>
  </cols>
  <sheetData>
    <row r="1" spans="1:14" ht="20.25" customHeight="1">
      <c r="A1" s="322" t="str">
        <f>'Attach 3(JV)'!A1</f>
        <v>SPEC. NO.: CC/NT/W-GIS/DOM/A04/24/01196</v>
      </c>
      <c r="B1" s="324"/>
      <c r="C1" s="324"/>
      <c r="D1" s="324"/>
      <c r="E1" s="325" t="s">
        <v>638</v>
      </c>
    </row>
    <row r="2" spans="1:14" ht="11.25" customHeight="1"/>
    <row r="3" spans="1:14" ht="124.2" customHeight="1">
      <c r="A3" s="1080" t="str">
        <f>'Attach 3(JV)'!A3</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80"/>
      <c r="C3" s="1080"/>
      <c r="D3" s="1080"/>
      <c r="E3" s="1080"/>
      <c r="F3" s="331"/>
      <c r="G3" s="331"/>
      <c r="H3" s="331"/>
    </row>
    <row r="4" spans="1:14" ht="8.1" customHeight="1">
      <c r="A4" s="332"/>
      <c r="H4" s="88"/>
      <c r="I4" s="89"/>
    </row>
    <row r="5" spans="1:14" ht="33.75" customHeight="1">
      <c r="A5" s="1081" t="s">
        <v>639</v>
      </c>
      <c r="B5" s="1081"/>
      <c r="C5" s="1081"/>
      <c r="D5" s="1081"/>
      <c r="E5" s="1081"/>
      <c r="F5" s="333"/>
      <c r="H5" s="88"/>
      <c r="I5" s="89"/>
    </row>
    <row r="6" spans="1:14" ht="8.1" customHeight="1">
      <c r="A6" s="334"/>
      <c r="H6" s="88"/>
      <c r="I6" s="89"/>
    </row>
    <row r="7" spans="1:14" ht="20.100000000000001" customHeight="1">
      <c r="A7" s="333" t="str">
        <f>'[3]Attach 3(JV)'!A7:D7</f>
        <v>Bidder’s Name and Address :</v>
      </c>
      <c r="B7" s="334"/>
      <c r="C7" s="334"/>
      <c r="D7" s="92" t="str">
        <f>'[3]Attach 3(JV)'!E7</f>
        <v>To:</v>
      </c>
      <c r="H7" s="88"/>
      <c r="I7" s="89"/>
    </row>
    <row r="8" spans="1:14" ht="28.5" customHeight="1">
      <c r="A8" s="1082">
        <f>'Attach 5'!A8:C8</f>
        <v>0</v>
      </c>
      <c r="B8" s="1082"/>
      <c r="C8" s="1082"/>
      <c r="D8" s="110" t="str">
        <f>'[3]Attach 3(JV)'!E8</f>
        <v>Contract Services</v>
      </c>
      <c r="H8" s="88"/>
      <c r="I8" s="89"/>
    </row>
    <row r="9" spans="1:14">
      <c r="A9" s="98" t="s">
        <v>435</v>
      </c>
      <c r="B9" s="1071">
        <f>'Attach 5'!B9:C9</f>
        <v>0</v>
      </c>
      <c r="C9" s="1071"/>
      <c r="D9" s="110" t="str">
        <f>'[3]Attach 3(JV)'!E9</f>
        <v>Power Grid Corporation of India Ltd.,</v>
      </c>
      <c r="H9" s="88"/>
      <c r="I9" s="89"/>
    </row>
    <row r="10" spans="1:14">
      <c r="A10" s="98" t="s">
        <v>437</v>
      </c>
      <c r="B10" s="1063">
        <f>'Attach 5'!B10:C10</f>
        <v>0</v>
      </c>
      <c r="C10" s="1063"/>
      <c r="D10" s="110" t="str">
        <f>'[3]Attach 3(JV)'!E10</f>
        <v>"Saudamini", Plot No. 2, Sector 29</v>
      </c>
      <c r="H10" s="88"/>
      <c r="I10" s="89"/>
    </row>
    <row r="11" spans="1:14">
      <c r="B11" s="1063">
        <f>'Attach 5'!B11:C11</f>
        <v>0</v>
      </c>
      <c r="C11" s="1063"/>
      <c r="D11" s="110" t="str">
        <f>'[3]Attach 3(JV)'!E11</f>
        <v>Gurgaon (Haryana) - 122001</v>
      </c>
    </row>
    <row r="12" spans="1:14">
      <c r="A12" s="334"/>
      <c r="B12" s="1063">
        <f>'Attach 5'!B12:C12</f>
        <v>0</v>
      </c>
      <c r="C12" s="1063"/>
      <c r="D12" s="94"/>
      <c r="J12" s="1090"/>
      <c r="K12" s="1090"/>
      <c r="L12" s="1090"/>
      <c r="M12" s="1090"/>
      <c r="N12" s="1090"/>
    </row>
    <row r="13" spans="1:14" ht="20.100000000000001" customHeight="1">
      <c r="A13" s="323" t="s">
        <v>243</v>
      </c>
    </row>
    <row r="14" spans="1:14" ht="170.25" customHeight="1">
      <c r="A14" s="1084"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14" s="1085"/>
      <c r="C14" s="1085"/>
      <c r="D14" s="1085"/>
      <c r="E14" s="1085"/>
      <c r="F14" s="335"/>
      <c r="G14" s="335"/>
      <c r="I14" s="37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row>
    <row r="15" spans="1:14" ht="32.1" customHeight="1">
      <c r="A15" s="1086" t="s">
        <v>433</v>
      </c>
      <c r="B15" s="1086" t="s">
        <v>451</v>
      </c>
      <c r="C15" s="1086" t="s">
        <v>453</v>
      </c>
      <c r="D15" s="1088" t="s">
        <v>640</v>
      </c>
      <c r="E15" s="1089"/>
    </row>
    <row r="16" spans="1:14" ht="39" customHeight="1">
      <c r="A16" s="1087"/>
      <c r="B16" s="1087"/>
      <c r="C16" s="1087"/>
      <c r="D16" s="336" t="s">
        <v>455</v>
      </c>
      <c r="E16" s="336" t="s">
        <v>641</v>
      </c>
    </row>
    <row r="17" spans="1:8" ht="21.75" customHeight="1">
      <c r="A17" s="337">
        <v>1</v>
      </c>
      <c r="B17" s="338"/>
      <c r="C17" s="338"/>
      <c r="D17" s="338"/>
      <c r="E17" s="338"/>
    </row>
    <row r="18" spans="1:8" ht="21.9" customHeight="1">
      <c r="A18" s="339">
        <v>2</v>
      </c>
      <c r="B18" s="340"/>
      <c r="C18" s="340"/>
      <c r="D18" s="340"/>
      <c r="E18" s="340"/>
    </row>
    <row r="19" spans="1:8" ht="21.9" customHeight="1">
      <c r="A19" s="339">
        <v>3</v>
      </c>
      <c r="B19" s="340"/>
      <c r="C19" s="340"/>
      <c r="D19" s="340"/>
      <c r="E19" s="340"/>
    </row>
    <row r="20" spans="1:8" ht="21.9" customHeight="1">
      <c r="A20" s="339">
        <v>4</v>
      </c>
      <c r="B20" s="340"/>
      <c r="C20" s="340"/>
      <c r="D20" s="340"/>
      <c r="E20" s="340"/>
      <c r="F20" s="341"/>
      <c r="G20" s="341"/>
      <c r="H20" s="330"/>
    </row>
    <row r="21" spans="1:8" ht="21.9" customHeight="1">
      <c r="A21" s="342">
        <v>5</v>
      </c>
      <c r="B21" s="343"/>
      <c r="C21" s="343"/>
      <c r="D21" s="343"/>
      <c r="E21" s="343"/>
      <c r="F21" s="341"/>
      <c r="G21" s="341"/>
      <c r="H21" s="341"/>
    </row>
    <row r="22" spans="1:8" ht="18" customHeight="1">
      <c r="A22" s="344"/>
      <c r="B22" s="345"/>
      <c r="C22" s="345"/>
      <c r="D22" s="345"/>
      <c r="E22" s="345"/>
      <c r="F22" s="346" t="b">
        <v>0</v>
      </c>
      <c r="G22" s="347"/>
      <c r="H22" s="348"/>
    </row>
    <row r="23" spans="1:8" ht="54.75" hidden="1" customHeight="1">
      <c r="A23" s="1091" t="s">
        <v>489</v>
      </c>
      <c r="B23" s="1091"/>
      <c r="C23" s="1091"/>
      <c r="D23" s="1091"/>
      <c r="E23" s="1091"/>
      <c r="F23" s="347"/>
      <c r="G23" s="347"/>
      <c r="H23" s="348"/>
    </row>
    <row r="24" spans="1:8" ht="32.1" hidden="1" customHeight="1">
      <c r="A24" s="1092" t="s">
        <v>433</v>
      </c>
      <c r="B24" s="1092" t="s">
        <v>451</v>
      </c>
      <c r="C24" s="1092" t="s">
        <v>490</v>
      </c>
      <c r="D24" s="1094" t="s">
        <v>491</v>
      </c>
      <c r="E24" s="1095"/>
    </row>
    <row r="25" spans="1:8" ht="22.5" hidden="1" customHeight="1">
      <c r="A25" s="1093"/>
      <c r="B25" s="1093"/>
      <c r="C25" s="1093"/>
      <c r="D25" s="349" t="s">
        <v>492</v>
      </c>
      <c r="E25" s="349" t="s">
        <v>493</v>
      </c>
    </row>
    <row r="26" spans="1:8" ht="21.9" hidden="1" customHeight="1">
      <c r="A26" s="350">
        <v>1</v>
      </c>
      <c r="B26" s="351"/>
      <c r="C26" s="351"/>
      <c r="D26" s="351"/>
      <c r="E26" s="351"/>
    </row>
    <row r="27" spans="1:8" ht="21.9" hidden="1" customHeight="1">
      <c r="A27" s="350">
        <v>2</v>
      </c>
      <c r="B27" s="351"/>
      <c r="C27" s="351"/>
      <c r="D27" s="351"/>
      <c r="E27" s="351"/>
    </row>
    <row r="28" spans="1:8" ht="21.9" hidden="1" customHeight="1">
      <c r="A28" s="342">
        <v>3</v>
      </c>
      <c r="B28" s="352"/>
      <c r="C28" s="352"/>
      <c r="D28" s="352"/>
      <c r="E28" s="352"/>
    </row>
    <row r="29" spans="1:8" ht="93" customHeight="1">
      <c r="A29" s="1083" t="s">
        <v>642</v>
      </c>
      <c r="B29" s="1083"/>
      <c r="C29" s="1083"/>
      <c r="D29" s="1083"/>
      <c r="E29" s="1083"/>
    </row>
    <row r="30" spans="1:8" ht="15.9" customHeight="1">
      <c r="C30" s="353"/>
    </row>
    <row r="31" spans="1:8" ht="15.9" customHeight="1">
      <c r="A31" s="354" t="s">
        <v>643</v>
      </c>
      <c r="B31" s="355">
        <f>'Attach 3(JV)'!B24</f>
        <v>0</v>
      </c>
      <c r="C31" s="353" t="s">
        <v>483</v>
      </c>
      <c r="D31" s="356">
        <f>'Attach 3(JV)'!E24</f>
        <v>0</v>
      </c>
    </row>
    <row r="32" spans="1:8" ht="15.9" customHeight="1">
      <c r="A32" s="354" t="s">
        <v>644</v>
      </c>
      <c r="B32" s="356">
        <f>'Attach 3(JV)'!B25</f>
        <v>0</v>
      </c>
      <c r="C32" s="353" t="s">
        <v>484</v>
      </c>
      <c r="D32" s="356">
        <f>'Attach 3(JV)'!E25</f>
        <v>0</v>
      </c>
    </row>
    <row r="33" spans="1:5" ht="15.75" customHeight="1">
      <c r="A33" s="330"/>
      <c r="B33" s="330"/>
      <c r="C33" s="353"/>
      <c r="D33" s="330"/>
      <c r="E33" s="330"/>
    </row>
    <row r="34" spans="1:5" ht="20.25" customHeight="1">
      <c r="A34" s="322" t="str">
        <f>A1</f>
        <v>SPEC. NO.: CC/NT/W-GIS/DOM/A04/24/01196</v>
      </c>
      <c r="B34" s="324"/>
      <c r="C34" s="324"/>
      <c r="D34" s="324"/>
      <c r="E34" s="357" t="str">
        <f>E1</f>
        <v>ATTACHMENT-5A</v>
      </c>
    </row>
    <row r="35" spans="1:5" ht="18" customHeight="1">
      <c r="A35" s="358"/>
    </row>
    <row r="36" spans="1:5" ht="43.5" customHeight="1">
      <c r="A36" s="1096" t="s">
        <v>639</v>
      </c>
      <c r="B36" s="1096"/>
      <c r="C36" s="1096"/>
      <c r="D36" s="1096"/>
      <c r="E36" s="1096"/>
    </row>
    <row r="37" spans="1:5" ht="18" customHeight="1"/>
    <row r="38" spans="1:5" ht="29.25" customHeight="1">
      <c r="A38" s="1097" t="s">
        <v>433</v>
      </c>
      <c r="B38" s="1099" t="s">
        <v>451</v>
      </c>
      <c r="C38" s="1099" t="s">
        <v>453</v>
      </c>
      <c r="D38" s="1099" t="s">
        <v>640</v>
      </c>
      <c r="E38" s="1099"/>
    </row>
    <row r="39" spans="1:5" ht="33" customHeight="1">
      <c r="A39" s="1098"/>
      <c r="B39" s="1100"/>
      <c r="C39" s="1099"/>
      <c r="D39" s="359" t="s">
        <v>455</v>
      </c>
      <c r="E39" s="359" t="s">
        <v>641</v>
      </c>
    </row>
    <row r="40" spans="1:5" ht="18" customHeight="1">
      <c r="A40" s="360"/>
      <c r="B40" s="361"/>
      <c r="C40" s="360"/>
      <c r="D40" s="360"/>
      <c r="E40" s="360"/>
    </row>
    <row r="41" spans="1:5" ht="18" customHeight="1">
      <c r="A41" s="362"/>
      <c r="B41" s="363"/>
      <c r="C41" s="362"/>
      <c r="D41" s="362"/>
      <c r="E41" s="362"/>
    </row>
    <row r="42" spans="1:5" ht="18" customHeight="1">
      <c r="A42" s="362"/>
      <c r="B42" s="363"/>
      <c r="C42" s="362"/>
      <c r="D42" s="362"/>
      <c r="E42" s="362"/>
    </row>
    <row r="43" spans="1:5" ht="18" customHeight="1">
      <c r="A43" s="362"/>
      <c r="B43" s="363"/>
      <c r="C43" s="362"/>
      <c r="D43" s="362"/>
      <c r="E43" s="362"/>
    </row>
    <row r="44" spans="1:5" ht="18" customHeight="1">
      <c r="A44" s="362"/>
      <c r="B44" s="363"/>
      <c r="C44" s="362"/>
      <c r="D44" s="362"/>
      <c r="E44" s="362"/>
    </row>
    <row r="45" spans="1:5" ht="18" customHeight="1">
      <c r="A45" s="362"/>
      <c r="B45" s="363"/>
      <c r="C45" s="362"/>
      <c r="D45" s="362"/>
      <c r="E45" s="362"/>
    </row>
    <row r="46" spans="1:5" ht="18" customHeight="1">
      <c r="A46" s="362"/>
      <c r="B46" s="363"/>
      <c r="C46" s="362"/>
      <c r="D46" s="362"/>
      <c r="E46" s="362"/>
    </row>
    <row r="47" spans="1:5" ht="18" customHeight="1">
      <c r="A47" s="362"/>
      <c r="B47" s="363"/>
      <c r="C47" s="362"/>
      <c r="D47" s="362"/>
      <c r="E47" s="362"/>
    </row>
    <row r="48" spans="1:5" ht="18" customHeight="1">
      <c r="A48" s="362"/>
      <c r="B48" s="363"/>
      <c r="C48" s="362"/>
      <c r="D48" s="362"/>
      <c r="E48" s="362"/>
    </row>
    <row r="49" spans="1:5" ht="18" customHeight="1">
      <c r="A49" s="362"/>
      <c r="B49" s="363"/>
      <c r="C49" s="362"/>
      <c r="D49" s="362"/>
      <c r="E49" s="362"/>
    </row>
    <row r="50" spans="1:5" ht="18" customHeight="1">
      <c r="A50" s="362"/>
      <c r="B50" s="363"/>
      <c r="C50" s="362"/>
      <c r="D50" s="362"/>
      <c r="E50" s="362"/>
    </row>
    <row r="51" spans="1:5" ht="18" customHeight="1">
      <c r="A51" s="362"/>
      <c r="B51" s="363"/>
      <c r="C51" s="362"/>
      <c r="D51" s="362"/>
      <c r="E51" s="362"/>
    </row>
    <row r="52" spans="1:5" ht="18" customHeight="1">
      <c r="A52" s="362"/>
      <c r="B52" s="363"/>
      <c r="C52" s="362"/>
      <c r="D52" s="362"/>
      <c r="E52" s="362"/>
    </row>
    <row r="53" spans="1:5" ht="18" customHeight="1">
      <c r="A53" s="362"/>
      <c r="B53" s="363"/>
      <c r="C53" s="362"/>
      <c r="D53" s="362"/>
      <c r="E53" s="362"/>
    </row>
    <row r="54" spans="1:5" ht="18" customHeight="1">
      <c r="A54" s="362"/>
      <c r="B54" s="363"/>
      <c r="C54" s="362"/>
      <c r="D54" s="362"/>
      <c r="E54" s="362"/>
    </row>
    <row r="55" spans="1:5" ht="18" customHeight="1">
      <c r="A55" s="362"/>
      <c r="B55" s="363"/>
      <c r="C55" s="362"/>
      <c r="D55" s="362"/>
      <c r="E55" s="362"/>
    </row>
    <row r="56" spans="1:5" ht="18" customHeight="1">
      <c r="A56" s="362"/>
      <c r="B56" s="363"/>
      <c r="C56" s="362"/>
      <c r="D56" s="362"/>
      <c r="E56" s="362"/>
    </row>
    <row r="57" spans="1:5" ht="18" customHeight="1">
      <c r="A57" s="362"/>
      <c r="B57" s="363"/>
      <c r="C57" s="362"/>
      <c r="D57" s="362"/>
      <c r="E57" s="362"/>
    </row>
    <row r="58" spans="1:5" ht="18" customHeight="1">
      <c r="A58" s="362"/>
      <c r="B58" s="363"/>
      <c r="C58" s="362"/>
      <c r="D58" s="362"/>
      <c r="E58" s="362"/>
    </row>
    <row r="59" spans="1:5" ht="18" customHeight="1">
      <c r="A59" s="362"/>
      <c r="B59" s="363"/>
      <c r="C59" s="362"/>
      <c r="D59" s="362"/>
      <c r="E59" s="362"/>
    </row>
    <row r="60" spans="1:5" ht="18" customHeight="1">
      <c r="A60" s="362"/>
      <c r="B60" s="363"/>
      <c r="C60" s="362"/>
      <c r="D60" s="362"/>
      <c r="E60" s="362"/>
    </row>
    <row r="61" spans="1:5" ht="18" customHeight="1">
      <c r="A61" s="362"/>
      <c r="B61" s="363"/>
      <c r="C61" s="362"/>
      <c r="D61" s="362"/>
      <c r="E61" s="362"/>
    </row>
    <row r="62" spans="1:5" ht="18" customHeight="1">
      <c r="A62" s="362"/>
      <c r="B62" s="363"/>
      <c r="C62" s="362"/>
      <c r="D62" s="362"/>
      <c r="E62" s="362"/>
    </row>
    <row r="63" spans="1:5" ht="18" customHeight="1">
      <c r="A63" s="362"/>
      <c r="B63" s="363"/>
      <c r="C63" s="362"/>
      <c r="D63" s="362"/>
      <c r="E63" s="362"/>
    </row>
    <row r="64" spans="1:5" ht="18" customHeight="1">
      <c r="A64" s="362"/>
      <c r="B64" s="363"/>
      <c r="C64" s="362"/>
      <c r="D64" s="362"/>
      <c r="E64" s="362"/>
    </row>
    <row r="65" spans="1:5" ht="18" customHeight="1">
      <c r="A65" s="362"/>
      <c r="B65" s="363"/>
      <c r="C65" s="362"/>
      <c r="D65" s="362"/>
      <c r="E65" s="362"/>
    </row>
    <row r="66" spans="1:5" ht="18" customHeight="1">
      <c r="A66" s="364"/>
      <c r="B66" s="365"/>
      <c r="C66" s="364"/>
      <c r="D66" s="364"/>
      <c r="E66" s="364"/>
    </row>
    <row r="67" spans="1:5" ht="18" customHeight="1"/>
    <row r="68" spans="1:5" ht="24" customHeight="1">
      <c r="C68" s="353"/>
    </row>
    <row r="69" spans="1:5" ht="24" customHeight="1">
      <c r="A69" s="354" t="s">
        <v>485</v>
      </c>
      <c r="B69" s="355">
        <f>B31</f>
        <v>0</v>
      </c>
      <c r="C69" s="353" t="s">
        <v>483</v>
      </c>
      <c r="D69" s="356">
        <f>D31</f>
        <v>0</v>
      </c>
    </row>
    <row r="70" spans="1:5" ht="24" customHeight="1">
      <c r="A70" s="354" t="s">
        <v>486</v>
      </c>
      <c r="B70" s="355">
        <f>B32</f>
        <v>0</v>
      </c>
      <c r="C70" s="353" t="s">
        <v>484</v>
      </c>
      <c r="D70" s="356">
        <f>D32</f>
        <v>0</v>
      </c>
    </row>
    <row r="71" spans="1:5" ht="24" customHeight="1">
      <c r="A71" s="354"/>
      <c r="B71" s="355"/>
      <c r="C71" s="353"/>
      <c r="D71" s="356"/>
    </row>
    <row r="72" spans="1:5" ht="33" customHeight="1">
      <c r="D72" s="353"/>
    </row>
  </sheetData>
  <sheetProtection algorithmName="SHA-512" hashValue="UAMPDT+S7i4W29jAf+xiUFzw83uod5zs3smqUbCZYZT9B9y5/IgxY9qCz/LTshVmCePh8dFtxxws0ttDOgl+lw==" saltValue="COSlYv19WFY3jQdnkKKWtQ==" spinCount="100000" sheet="1" selectLockedCells="1"/>
  <customSheetViews>
    <customSheetView guid="{70FB5D55-1DD3-4C31-AE80-FEFCEF8A40E9}"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topLeftCell="A68">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16"/>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17"/>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0FC51CD5-DCF7-4595-9A9F-DDC9120F829F}"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s>
  <mergeCells count="24">
    <mergeCell ref="A36:E36"/>
    <mergeCell ref="A38:A39"/>
    <mergeCell ref="B38:B39"/>
    <mergeCell ref="C38:C39"/>
    <mergeCell ref="D38:E38"/>
    <mergeCell ref="J12:N12"/>
    <mergeCell ref="A23:E23"/>
    <mergeCell ref="A24:A25"/>
    <mergeCell ref="B24:B25"/>
    <mergeCell ref="C24:C25"/>
    <mergeCell ref="D24:E24"/>
    <mergeCell ref="A29:E29"/>
    <mergeCell ref="B12:C12"/>
    <mergeCell ref="A14:E14"/>
    <mergeCell ref="A15:A16"/>
    <mergeCell ref="B15:B16"/>
    <mergeCell ref="C15:C16"/>
    <mergeCell ref="D15:E15"/>
    <mergeCell ref="B11:C11"/>
    <mergeCell ref="A3:E3"/>
    <mergeCell ref="A5:E5"/>
    <mergeCell ref="A8:C8"/>
    <mergeCell ref="B9:C9"/>
    <mergeCell ref="B10:C10"/>
  </mergeCells>
  <conditionalFormatting sqref="A34:E37 A40:E71">
    <cfRule type="expression" dxfId="19" priority="3" stopIfTrue="1">
      <formula>$F$22=FALSE</formula>
    </cfRule>
  </conditionalFormatting>
  <conditionalFormatting sqref="A38:E39">
    <cfRule type="expression" dxfId="18" priority="1" stopIfTrue="1">
      <formula>$F$22=TRUE</formula>
    </cfRule>
  </conditionalFormatting>
  <conditionalFormatting sqref="A72:E72">
    <cfRule type="expression" dxfId="17" priority="4" stopIfTrue="1">
      <formula>$F$22="No"</formula>
    </cfRule>
  </conditionalFormatting>
  <conditionalFormatting sqref="F38:IV39">
    <cfRule type="expression" dxfId="16" priority="2" stopIfTrue="1">
      <formula>$F$22=FALSE</formula>
    </cfRule>
  </conditionalFormatting>
  <pageMargins left="0.75" right="0.46" top="0.72" bottom="0.47" header="0.53" footer="0.28999999999999998"/>
  <pageSetup scale="87" orientation="portrait" r:id="rId25"/>
  <headerFooter alignWithMargins="0">
    <oddFooter xml:space="preserve">&amp;R&amp;"Book Antiqua,Bold"&amp;8 Page &amp;P </oddFooter>
  </headerFooter>
  <rowBreaks count="1" manualBreakCount="1">
    <brk id="33" max="5" man="1"/>
  </rowBreaks>
  <drawing r:id="rId2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zoomScale="55" zoomScaleSheetLayoutView="55" workbookViewId="0">
      <selection activeCell="A17" sqref="A17"/>
    </sheetView>
  </sheetViews>
  <sheetFormatPr defaultColWidth="9.109375" defaultRowHeight="15.6"/>
  <cols>
    <col min="1" max="1" width="11.5546875" style="81" customWidth="1"/>
    <col min="2" max="2" width="20.5546875" style="81" customWidth="1"/>
    <col min="3" max="3" width="11.44140625" style="81" customWidth="1"/>
    <col min="4" max="4" width="21.5546875" style="81" customWidth="1"/>
    <col min="5" max="5" width="44.44140625" style="81" customWidth="1"/>
    <col min="6" max="6" width="9.109375" style="81" hidden="1" customWidth="1"/>
    <col min="7" max="8" width="9.109375" style="81"/>
    <col min="9" max="16384" width="9.109375" style="84"/>
  </cols>
  <sheetData>
    <row r="1" spans="1:26" ht="21" customHeight="1">
      <c r="A1" s="76" t="str">
        <f>Cover!B3</f>
        <v>SPEC. NO.: CC/NT/W-GIS/DOM/A04/24/01196</v>
      </c>
      <c r="B1" s="77"/>
      <c r="C1" s="77"/>
      <c r="D1" s="77"/>
      <c r="E1" s="109" t="s">
        <v>180</v>
      </c>
      <c r="Z1" s="189"/>
    </row>
    <row r="2" spans="1:26" ht="10.5" customHeight="1">
      <c r="Z2" s="189"/>
    </row>
    <row r="3" spans="1:26" ht="156.75" customHeight="1">
      <c r="A3" s="1060" t="str">
        <f>Cover!B2</f>
        <v>400kV GIS Substation Package SS-123 for (a) Extn. of 400/220kV Rajarhat GIS S/S under ‘Eastern Region Expansion Scheme-XXXXI (ERES-XXXXI)’ and (b) Extn. of 400/220kV Magarwada GIS S/S under ‘Augmentation of Transformation Capacity at 400/220 kV Magarwada GIS substation in DD &amp; DNH by 400/220 kV, 1x500 MVA ICT (3rd)’</v>
      </c>
      <c r="B3" s="1060"/>
      <c r="C3" s="1060"/>
      <c r="D3" s="1060"/>
      <c r="E3" s="1060"/>
      <c r="F3" s="79"/>
      <c r="G3" s="79"/>
      <c r="H3" s="79"/>
    </row>
    <row r="4" spans="1:26" ht="10.5" customHeight="1">
      <c r="A4" s="87"/>
      <c r="H4" s="88"/>
      <c r="I4" s="89"/>
    </row>
    <row r="5" spans="1:26" ht="20.100000000000001" customHeight="1">
      <c r="A5" s="766" t="s">
        <v>123</v>
      </c>
      <c r="B5" s="766"/>
      <c r="C5" s="766"/>
      <c r="D5" s="766"/>
      <c r="E5" s="766"/>
      <c r="F5" s="101"/>
      <c r="H5" s="88"/>
      <c r="I5" s="89"/>
    </row>
    <row r="6" spans="1:26" ht="10.5" customHeight="1">
      <c r="A6" s="90"/>
      <c r="H6" s="88"/>
      <c r="I6" s="89"/>
    </row>
    <row r="7" spans="1:26" ht="20.100000000000001" customHeight="1">
      <c r="A7" s="101" t="str">
        <f>'Attach 3(JV)'!A7:D7</f>
        <v>Bidder’s Name and Address :</v>
      </c>
      <c r="E7" s="92" t="str">
        <f>'Attach 3(JV)'!E7</f>
        <v>To:</v>
      </c>
      <c r="H7" s="88"/>
      <c r="I7" s="89"/>
    </row>
    <row r="8" spans="1:26" ht="36" customHeight="1">
      <c r="A8" s="1061">
        <f>'Attach 3(JV)'!A8:D8</f>
        <v>0</v>
      </c>
      <c r="B8" s="1061"/>
      <c r="C8" s="1061"/>
      <c r="D8" s="1061"/>
      <c r="E8" s="110" t="str">
        <f>'Attach 3(JV)'!E8</f>
        <v>Contract Services</v>
      </c>
      <c r="H8" s="88"/>
      <c r="I8" s="89"/>
    </row>
    <row r="9" spans="1:26">
      <c r="A9" s="98" t="s">
        <v>435</v>
      </c>
      <c r="B9" s="1071">
        <f>'Attach 3(JV)'!B9:D9</f>
        <v>0</v>
      </c>
      <c r="C9" s="1071"/>
      <c r="D9" s="1071"/>
      <c r="E9" s="110" t="str">
        <f>'Attach 3(JV)'!E9</f>
        <v>Power Grid Corporation of India Ltd.,</v>
      </c>
      <c r="H9" s="88"/>
      <c r="I9" s="89"/>
    </row>
    <row r="10" spans="1:26">
      <c r="A10" s="98" t="s">
        <v>437</v>
      </c>
      <c r="B10" s="1063">
        <f>'Attach 3(JV)'!B10:D10</f>
        <v>0</v>
      </c>
      <c r="C10" s="1063"/>
      <c r="D10" s="1063"/>
      <c r="E10" s="110" t="str">
        <f>'Attach 3(JV)'!E10</f>
        <v>"Saudamini", Plot No. 2, Sector 29</v>
      </c>
      <c r="H10" s="88"/>
      <c r="I10" s="89"/>
    </row>
    <row r="11" spans="1:26">
      <c r="B11" s="1063">
        <f>'Attach 3(JV)'!B11:D11</f>
        <v>0</v>
      </c>
      <c r="C11" s="1063"/>
      <c r="D11" s="1063"/>
      <c r="E11" s="110" t="str">
        <f>'Attach 3(JV)'!E11</f>
        <v>Gurgaon (Haryana) - 122001</v>
      </c>
    </row>
    <row r="12" spans="1:26">
      <c r="A12" s="90"/>
      <c r="B12" s="1063">
        <f>'Attach 3(JV)'!B12:D12</f>
        <v>0</v>
      </c>
      <c r="C12" s="1063"/>
      <c r="D12" s="1063"/>
      <c r="E12" s="94"/>
    </row>
    <row r="13" spans="1:26" ht="21" customHeight="1">
      <c r="A13" s="81" t="s">
        <v>243</v>
      </c>
    </row>
    <row r="14" spans="1:26" ht="55.5" customHeight="1">
      <c r="A14" s="769" t="s">
        <v>116</v>
      </c>
      <c r="B14" s="769"/>
      <c r="C14" s="769"/>
      <c r="D14" s="769"/>
      <c r="E14" s="769"/>
    </row>
    <row r="15" spans="1:26" ht="12" customHeight="1">
      <c r="A15" s="90"/>
      <c r="B15" s="90"/>
      <c r="C15" s="90"/>
      <c r="D15" s="90"/>
      <c r="E15" s="90"/>
    </row>
    <row r="16" spans="1:26" ht="54.75" customHeight="1">
      <c r="A16" s="194" t="s">
        <v>433</v>
      </c>
      <c r="B16" s="194" t="s">
        <v>117</v>
      </c>
      <c r="C16" s="195" t="s">
        <v>118</v>
      </c>
      <c r="D16" s="194" t="s">
        <v>231</v>
      </c>
      <c r="E16" s="194" t="s">
        <v>122</v>
      </c>
    </row>
    <row r="17" spans="1:8" ht="21" customHeight="1">
      <c r="A17" s="190"/>
      <c r="B17" s="190"/>
      <c r="C17" s="191"/>
      <c r="D17" s="191"/>
      <c r="E17" s="191"/>
    </row>
    <row r="18" spans="1:8" ht="21" customHeight="1">
      <c r="A18" s="190"/>
      <c r="B18" s="190"/>
      <c r="C18" s="191"/>
      <c r="D18" s="191"/>
      <c r="E18" s="191"/>
    </row>
    <row r="19" spans="1:8" ht="21" customHeight="1">
      <c r="A19" s="190"/>
      <c r="B19" s="190"/>
      <c r="C19" s="191"/>
      <c r="D19" s="191"/>
      <c r="E19" s="191"/>
    </row>
    <row r="20" spans="1:8" ht="21" customHeight="1">
      <c r="A20" s="190"/>
      <c r="B20" s="190"/>
      <c r="C20" s="191"/>
      <c r="D20" s="191"/>
      <c r="E20" s="191"/>
      <c r="F20" s="192"/>
      <c r="G20" s="192"/>
      <c r="H20" s="84"/>
    </row>
    <row r="21" spans="1:8" ht="21" customHeight="1">
      <c r="A21" s="190"/>
      <c r="B21" s="190"/>
      <c r="C21" s="191"/>
      <c r="D21" s="191"/>
      <c r="E21" s="191"/>
      <c r="F21" s="192"/>
      <c r="G21" s="192"/>
      <c r="H21" s="171"/>
    </row>
    <row r="22" spans="1:8" ht="23.25" customHeight="1">
      <c r="D22" s="90"/>
      <c r="E22" s="90"/>
      <c r="F22" s="160" t="b">
        <v>0</v>
      </c>
    </row>
    <row r="23" spans="1:8" ht="73.5" customHeight="1">
      <c r="A23" s="1101" t="s">
        <v>230</v>
      </c>
      <c r="B23" s="1101"/>
      <c r="C23" s="1101"/>
      <c r="D23" s="1101"/>
      <c r="E23" s="1101"/>
    </row>
    <row r="24" spans="1:8" s="81" customFormat="1" ht="51.75" customHeight="1">
      <c r="A24" s="769" t="s">
        <v>30</v>
      </c>
      <c r="B24" s="769"/>
      <c r="C24" s="769"/>
      <c r="D24" s="769"/>
      <c r="E24" s="769"/>
    </row>
    <row r="25" spans="1:8" s="81" customFormat="1" ht="96.75" customHeight="1">
      <c r="A25" s="769" t="s">
        <v>31</v>
      </c>
      <c r="B25" s="769"/>
      <c r="C25" s="769"/>
      <c r="D25" s="769"/>
      <c r="E25" s="769"/>
    </row>
    <row r="26" spans="1:8" s="81" customFormat="1" ht="24" customHeight="1">
      <c r="A26" s="90"/>
      <c r="B26" s="90"/>
      <c r="C26" s="90"/>
      <c r="D26" s="105"/>
      <c r="E26" s="90"/>
    </row>
    <row r="27" spans="1:8" ht="24" customHeight="1">
      <c r="A27" s="91" t="s">
        <v>485</v>
      </c>
      <c r="B27" s="106">
        <f>'Name of Bidder'!C35</f>
        <v>0</v>
      </c>
      <c r="C27" s="193"/>
      <c r="D27" s="105" t="s">
        <v>483</v>
      </c>
      <c r="E27" s="107">
        <f>'Name of Bidder'!C32</f>
        <v>0</v>
      </c>
    </row>
    <row r="28" spans="1:8" ht="24" customHeight="1">
      <c r="A28" s="91" t="s">
        <v>486</v>
      </c>
      <c r="B28" s="107">
        <f>'Name of Bidder'!C36</f>
        <v>0</v>
      </c>
      <c r="C28" s="193"/>
      <c r="D28" s="105" t="s">
        <v>484</v>
      </c>
      <c r="E28" s="107">
        <f>'Name of Bidder'!C33</f>
        <v>0</v>
      </c>
    </row>
    <row r="29" spans="1:8" ht="24" customHeight="1">
      <c r="D29" s="105"/>
    </row>
    <row r="30" spans="1:8" ht="24" customHeight="1">
      <c r="A30" s="91" t="str">
        <f>A1</f>
        <v>SPEC. NO.: CC/NT/W-GIS/DOM/A04/24/01196</v>
      </c>
      <c r="B30" s="87"/>
      <c r="C30" s="87"/>
      <c r="D30" s="87"/>
      <c r="E30" s="87" t="str">
        <f>E1</f>
        <v>ATTACHMENT-6</v>
      </c>
    </row>
    <row r="31" spans="1:8" ht="24" customHeight="1">
      <c r="A31" s="91"/>
      <c r="B31" s="87"/>
      <c r="C31" s="87"/>
      <c r="D31" s="87"/>
      <c r="E31" s="87"/>
    </row>
    <row r="32" spans="1:8" ht="20.100000000000001" customHeight="1">
      <c r="A32" s="773" t="str">
        <f>A5</f>
        <v>(Alternative, Deviations and Exceptions to the Provisions)</v>
      </c>
      <c r="B32" s="773"/>
      <c r="C32" s="773"/>
      <c r="D32" s="773"/>
      <c r="E32" s="773"/>
    </row>
    <row r="33" spans="1:5" ht="20.100000000000001" customHeight="1">
      <c r="A33" s="773"/>
      <c r="B33" s="773"/>
      <c r="C33" s="773"/>
      <c r="D33" s="773"/>
      <c r="E33" s="773"/>
    </row>
    <row r="34" spans="1:5" ht="20.100000000000001" customHeight="1"/>
    <row r="35" spans="1:5" ht="56.25" customHeight="1">
      <c r="A35" s="178" t="s">
        <v>433</v>
      </c>
      <c r="B35" s="178" t="s">
        <v>117</v>
      </c>
      <c r="C35" s="1104" t="s">
        <v>118</v>
      </c>
      <c r="D35" s="1104"/>
      <c r="E35" s="178" t="s">
        <v>29</v>
      </c>
    </row>
    <row r="36" spans="1:5" ht="22.5" customHeight="1">
      <c r="A36" s="190"/>
      <c r="B36" s="190"/>
      <c r="C36" s="1102"/>
      <c r="D36" s="1103"/>
      <c r="E36" s="191"/>
    </row>
    <row r="37" spans="1:5" ht="22.5" customHeight="1">
      <c r="A37" s="190"/>
      <c r="B37" s="190"/>
      <c r="C37" s="1102"/>
      <c r="D37" s="1103"/>
      <c r="E37" s="191"/>
    </row>
    <row r="38" spans="1:5" ht="22.5" customHeight="1">
      <c r="A38" s="190"/>
      <c r="B38" s="190"/>
      <c r="C38" s="1102"/>
      <c r="D38" s="1103"/>
      <c r="E38" s="191"/>
    </row>
    <row r="39" spans="1:5" ht="22.5" customHeight="1">
      <c r="A39" s="190"/>
      <c r="B39" s="190"/>
      <c r="C39" s="1102"/>
      <c r="D39" s="1103"/>
      <c r="E39" s="191"/>
    </row>
    <row r="40" spans="1:5" ht="22.5" customHeight="1">
      <c r="A40" s="190"/>
      <c r="B40" s="190"/>
      <c r="C40" s="1102"/>
      <c r="D40" s="1103"/>
      <c r="E40" s="191"/>
    </row>
    <row r="41" spans="1:5" ht="22.5" customHeight="1">
      <c r="A41" s="190"/>
      <c r="B41" s="190"/>
      <c r="C41" s="1102"/>
      <c r="D41" s="1103"/>
      <c r="E41" s="191"/>
    </row>
    <row r="42" spans="1:5" ht="22.5" customHeight="1">
      <c r="A42" s="190"/>
      <c r="B42" s="190"/>
      <c r="C42" s="1102"/>
      <c r="D42" s="1103"/>
      <c r="E42" s="191"/>
    </row>
    <row r="43" spans="1:5" ht="22.5" customHeight="1">
      <c r="A43" s="190"/>
      <c r="B43" s="190"/>
      <c r="C43" s="1102"/>
      <c r="D43" s="1103"/>
      <c r="E43" s="191"/>
    </row>
    <row r="44" spans="1:5" ht="22.5" customHeight="1">
      <c r="A44" s="190"/>
      <c r="B44" s="190"/>
      <c r="C44" s="1102"/>
      <c r="D44" s="1103"/>
      <c r="E44" s="191"/>
    </row>
    <row r="45" spans="1:5" ht="22.5" customHeight="1">
      <c r="A45" s="190"/>
      <c r="B45" s="190"/>
      <c r="C45" s="1102"/>
      <c r="D45" s="1103"/>
      <c r="E45" s="191"/>
    </row>
    <row r="46" spans="1:5" ht="20.100000000000001" customHeight="1"/>
    <row r="47" spans="1:5" ht="25.5" customHeight="1"/>
    <row r="48" spans="1:5" ht="25.5" customHeight="1">
      <c r="A48" s="84"/>
      <c r="B48" s="84"/>
      <c r="C48" s="84"/>
      <c r="D48" s="105"/>
      <c r="E48" s="84"/>
    </row>
    <row r="49" spans="1:5" ht="25.5" customHeight="1">
      <c r="A49" s="91" t="s">
        <v>485</v>
      </c>
      <c r="B49" s="106">
        <f>B27</f>
        <v>0</v>
      </c>
      <c r="C49" s="193"/>
      <c r="D49" s="105" t="s">
        <v>483</v>
      </c>
      <c r="E49" s="107">
        <f>E27</f>
        <v>0</v>
      </c>
    </row>
    <row r="50" spans="1:5" ht="25.5" customHeight="1">
      <c r="A50" s="91" t="s">
        <v>486</v>
      </c>
      <c r="B50" s="106">
        <f>B28</f>
        <v>0</v>
      </c>
      <c r="C50" s="193"/>
      <c r="D50" s="105" t="s">
        <v>484</v>
      </c>
      <c r="E50" s="107">
        <f>E28</f>
        <v>0</v>
      </c>
    </row>
    <row r="51" spans="1:5" ht="25.5" customHeight="1">
      <c r="D51" s="105"/>
    </row>
  </sheetData>
  <sheetProtection password="CC6F" sheet="1" formatColumns="0" formatRows="0" selectLockedCells="1"/>
  <customSheetViews>
    <customSheetView guid="{70FB5D55-1DD3-4C31-AE80-FEFCEF8A40E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6C1F68FF-383D-48BB-B0E5-5F71EA481BD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24767711-6F0F-4960-B6A0-5D16317C52CA}"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265106DA-0305-46BE-8A98-0935A189448A}"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E8F77A2D-E40A-4668-A8F2-3CE31C4AC520}"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7"/>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18"/>
      <headerFooter alignWithMargins="0">
        <oddFooter>&amp;R&amp;"Book Antiqua,Bold"&amp;8 Page &amp;P</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19"/>
      <headerFooter alignWithMargins="0">
        <oddFooter>&amp;R&amp;"Book Antiqua,Bold"&amp;8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3"/>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4"/>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F34FCE55-6D7A-4595-AE80-79F81F8010EA}" showPageBreaks="1" showGridLines="0" zeroValues="0" printArea="1" hiddenColumns="1" view="pageBreakPreview">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26C9F440-2701-423F-9FDB-7DFF079DC7F8}"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B07A37BF-D9F4-4586-9D27-CDE2FA2D122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9E668EC9-7875-454E-BDE6-15A2D20AC8D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72E27F64-009C-4321-B742-209DBE340E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0FC51CD5-DCF7-4595-9A9F-DDC9120F829F}"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s>
  <mergeCells count="24">
    <mergeCell ref="C40:D40"/>
    <mergeCell ref="C43:D43"/>
    <mergeCell ref="C44:D44"/>
    <mergeCell ref="C45:D45"/>
    <mergeCell ref="C41:D41"/>
    <mergeCell ref="C42:D42"/>
    <mergeCell ref="C39:D39"/>
    <mergeCell ref="A24:E24"/>
    <mergeCell ref="A25:E25"/>
    <mergeCell ref="A33:E33"/>
    <mergeCell ref="C35:D35"/>
    <mergeCell ref="C36:D36"/>
    <mergeCell ref="C37:D37"/>
    <mergeCell ref="C38:D38"/>
    <mergeCell ref="A32:E32"/>
    <mergeCell ref="A23:E23"/>
    <mergeCell ref="A8:D8"/>
    <mergeCell ref="A3:E3"/>
    <mergeCell ref="A5:E5"/>
    <mergeCell ref="A14:E14"/>
    <mergeCell ref="B9:D9"/>
    <mergeCell ref="B10:D10"/>
    <mergeCell ref="B11:D11"/>
    <mergeCell ref="B12:D12"/>
  </mergeCells>
  <phoneticPr fontId="3" type="noConversion"/>
  <conditionalFormatting sqref="A30:E51">
    <cfRule type="expression" dxfId="15" priority="2" stopIfTrue="1">
      <formula>$F$22=FALSE</formula>
    </cfRule>
  </conditionalFormatting>
  <conditionalFormatting sqref="A52:E52">
    <cfRule type="expression" dxfId="14" priority="1" stopIfTrue="1">
      <formula>$F$22="No"</formula>
    </cfRule>
  </conditionalFormatting>
  <pageMargins left="0.75" right="0.43" top="0.57999999999999996" bottom="0.4" header="0.34" footer="0.2"/>
  <pageSetup scale="81" orientation="portrait" r:id="rId41"/>
  <headerFooter alignWithMargins="0">
    <oddFooter>&amp;R&amp;"Book Antiqua,Bold"&amp;8 Page &amp;P</oddFooter>
  </headerFooter>
  <rowBreaks count="1" manualBreakCount="1">
    <brk id="29"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2247900</xdr:colOff>
                    <xdr:row>21</xdr:row>
                    <xdr:rowOff>83820</xdr:rowOff>
                  </from>
                  <to>
                    <xdr:col>4</xdr:col>
                    <xdr:colOff>2499360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26</vt:i4>
      </vt:variant>
    </vt:vector>
  </HeadingPairs>
  <TitlesOfParts>
    <vt:vector size="53" baseType="lpstr">
      <vt:lpstr>Cover</vt:lpstr>
      <vt:lpstr>Name of Bidder</vt:lpstr>
      <vt:lpstr>Attach 3(JV)</vt:lpstr>
      <vt:lpstr>Attach-3 (QR)</vt:lpstr>
      <vt:lpstr>Attach 4</vt:lpstr>
      <vt:lpstr>Attach 4 (A)</vt:lpstr>
      <vt:lpstr>Attach 5</vt:lpstr>
      <vt:lpstr>Attach 5A</vt:lpstr>
      <vt:lpstr>Attach 6</vt:lpstr>
      <vt:lpstr>Attach 7</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23-A</vt:lpstr>
      <vt:lpstr>Attach 23-B</vt:lpstr>
      <vt:lpstr>Bid Form 1st Env.</vt:lpstr>
      <vt:lpstr>N-W (Cr.)</vt:lpstr>
      <vt:lpstr>N-W(cr.)-2</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9'!Print_Area</vt:lpstr>
      <vt:lpstr>'Attach. 18'!Print_Area</vt:lpstr>
      <vt:lpstr>'Attach-3 (QR)'!Print_Area</vt:lpstr>
      <vt:lpstr>'Bid Form 1st Env.'!Print_Area</vt:lpstr>
      <vt:lpstr>Cover!Print_Area</vt:lpstr>
      <vt:lpstr>'Name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Adil Iqbal Khan {आदिल इकबाल खान}</cp:lastModifiedBy>
  <cp:lastPrinted>2019-07-23T09:11:50Z</cp:lastPrinted>
  <dcterms:created xsi:type="dcterms:W3CDTF">2010-09-27T08:09:01Z</dcterms:created>
  <dcterms:modified xsi:type="dcterms:W3CDTF">2024-02-06T14:29:03Z</dcterms:modified>
</cp:coreProperties>
</file>