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405" documentId="13_ncr:1_{DDEAA8BD-2FF1-4A53-A1D7-BD6A40EE8846}" xr6:coauthVersionLast="47" xr6:coauthVersionMax="47" xr10:uidLastSave="{C0A3D183-51EF-4D8B-A62F-F971FB279149}"/>
  <workbookProtection workbookAlgorithmName="SHA-512" workbookHashValue="PG1WyeFrvb/oM5m6a80gy8UJYZvet41kV2GL861c6Txec6H5/3j9oKO1FWDBqQYEykurkBPGCccMcfrwqkN3Gw==" workbookSaltValue="ibCyHSPXYwK43iS5uOFtEg=="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8" r:id="rId4"/>
    <sheet name="Summary" sheetId="5" r:id="rId5"/>
    <sheet name="Bid form 2nd envelope" sheetId="6" r:id="rId6"/>
  </sheets>
  <externalReferences>
    <externalReference r:id="rId7"/>
    <externalReference r:id="rId8"/>
  </externalReferences>
  <definedNames>
    <definedName name="_xlnm.Print_Area" localSheetId="3">'Schedule-I'!$A$8:$H$26</definedName>
    <definedName name="_xlnm.Print_Titles" localSheetId="3">'Schedule-I'!$10:$12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8" l="1"/>
  <c r="F13" i="8" s="1"/>
  <c r="G13" i="8"/>
  <c r="F14" i="8"/>
  <c r="G14" i="8"/>
  <c r="F15" i="8"/>
  <c r="G15" i="8"/>
  <c r="F16" i="8"/>
  <c r="G16" i="8"/>
  <c r="H16" i="8" s="1"/>
  <c r="F17" i="8"/>
  <c r="G17" i="8"/>
  <c r="F18" i="8"/>
  <c r="G18" i="8"/>
  <c r="F19" i="8"/>
  <c r="G19" i="8"/>
  <c r="H19" i="8"/>
  <c r="F20" i="8"/>
  <c r="G20" i="8"/>
  <c r="H20" i="8" s="1"/>
  <c r="F21" i="8"/>
  <c r="G21" i="8"/>
  <c r="H21" i="8"/>
  <c r="H17" i="8" l="1"/>
  <c r="H13" i="8"/>
  <c r="H18" i="8"/>
  <c r="H14" i="8"/>
  <c r="H15" i="8"/>
  <c r="H22" i="8" l="1"/>
  <c r="H33" i="8"/>
  <c r="B33" i="8"/>
  <c r="H31" i="8"/>
  <c r="B31" i="8"/>
  <c r="C7" i="8" l="1"/>
  <c r="C6" i="8"/>
  <c r="C5" i="8"/>
  <c r="C4" i="8"/>
  <c r="A2" i="8"/>
  <c r="A1" i="8"/>
  <c r="C7" i="5" l="1"/>
  <c r="C6" i="5"/>
  <c r="C5" i="5"/>
  <c r="C4" i="5"/>
  <c r="C15" i="6"/>
  <c r="F43" i="6"/>
  <c r="F42" i="6"/>
  <c r="B43" i="6"/>
  <c r="B42" i="6"/>
  <c r="H24" i="8" l="1"/>
  <c r="H14" i="5" s="1"/>
  <c r="A1" i="6"/>
  <c r="F40" i="6"/>
  <c r="B17" i="6"/>
  <c r="A13" i="6"/>
  <c r="A12" i="6"/>
  <c r="A11" i="6"/>
  <c r="A10" i="6"/>
  <c r="A9" i="6"/>
  <c r="A8" i="6"/>
  <c r="G20" i="5"/>
  <c r="G19" i="5"/>
  <c r="B20" i="5"/>
  <c r="B19" i="5"/>
  <c r="H25" i="8" l="1"/>
  <c r="H15" i="5" s="1"/>
  <c r="H16" i="5" s="1"/>
  <c r="A2" i="5"/>
  <c r="A1" i="5"/>
  <c r="A2" i="3"/>
  <c r="A1" i="3"/>
  <c r="A2" i="2"/>
  <c r="A1" i="2"/>
  <c r="H26" i="8" l="1"/>
</calcChain>
</file>

<file path=xl/sharedStrings.xml><?xml version="1.0" encoding="utf-8"?>
<sst xmlns="http://schemas.openxmlformats.org/spreadsheetml/2006/main" count="121" uniqueCount="103">
  <si>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</si>
  <si>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</si>
  <si>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</si>
  <si>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</si>
  <si>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</si>
  <si>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</si>
  <si>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</si>
  <si>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</si>
  <si>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</si>
  <si>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</si>
  <si>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</si>
  <si>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</si>
  <si>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</si>
  <si>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</si>
  <si>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</si>
  <si>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</si>
  <si>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</si>
  <si>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</si>
  <si>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</si>
  <si>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</si>
  <si>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</si>
  <si>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</si>
  <si>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</si>
  <si>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</si>
  <si>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</si>
  <si>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</si>
  <si>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</si>
  <si>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</si>
  <si>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</si>
  <si>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</si>
  <si>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</si>
  <si>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</si>
  <si>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</si>
  <si>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</si>
  <si>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</si>
  <si>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</si>
  <si>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</si>
  <si>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</si>
  <si>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</si>
  <si>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</si>
  <si>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</si>
  <si>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</si>
  <si>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</si>
  <si>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</si>
  <si>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</si>
  <si>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</si>
  <si>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</si>
  <si>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</si>
  <si>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</si>
  <si>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</si>
  <si>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</si>
  <si>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</si>
  <si>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</si>
  <si>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</si>
  <si>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</si>
  <si>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</si>
  <si>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</si>
  <si>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</si>
  <si>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</si>
  <si>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</si>
  <si>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Above and below (in %): To be quoted by bidder</t>
  </si>
  <si>
    <t>Quoted Price</t>
  </si>
  <si>
    <t>GST (in percentage )@</t>
  </si>
  <si>
    <t>Printed name</t>
  </si>
  <si>
    <t>on Quoted Price</t>
  </si>
  <si>
    <t>Total for Installation/Services as per Schedule-I</t>
  </si>
  <si>
    <t>Note: If any part of price which required to be filled by bidder kept blank, the bid price shall be considered as inclusive and evaluation shall be done accordingly</t>
  </si>
  <si>
    <t>4.1.3</t>
  </si>
  <si>
    <t>Unit</t>
  </si>
  <si>
    <t>A</t>
  </si>
  <si>
    <t>Sl No</t>
  </si>
  <si>
    <t>REF. DSR-2023</t>
  </si>
  <si>
    <t>Item Description</t>
  </si>
  <si>
    <t>Rate      incl GST</t>
  </si>
  <si>
    <t>Rate Excl GST</t>
  </si>
  <si>
    <t>Qty.</t>
  </si>
  <si>
    <t>Amount</t>
  </si>
  <si>
    <t>2.8.1</t>
  </si>
  <si>
    <t>Cum</t>
  </si>
  <si>
    <t>Sqm</t>
  </si>
  <si>
    <t>DSR ITEMS</t>
  </si>
  <si>
    <t>TOTAL  AMOUNT for DSR Items excl. taxes</t>
  </si>
  <si>
    <t>Total amount for DSR Items including taxes</t>
  </si>
  <si>
    <t>DSR'23- Item no.0020</t>
  </si>
  <si>
    <t>Hiring of Hydraulic excavator (inclusive of driver and fuel charge) which also included contractor profit and overhead charge .</t>
  </si>
  <si>
    <t>Day</t>
  </si>
  <si>
    <t>7.1.1</t>
  </si>
  <si>
    <t>Random rubble masonry with hard stone in foundation and plinth including levelling up with cement concrete 1:6:12 (1 cement : 6 coarse sand : 12 graded stone aggregate 20 mm nominal size) upto plinth level with : Cement mortar 1:6 (1 cement : 6 coarse sand).</t>
  </si>
  <si>
    <t xml:space="preserve">Providing and laying in position cement concrete of specified grade excluding the cost of centering and shuttering - All work up to plinth level :1:2:4 (1 cement : 2 coarse sand (zone-III) derived from natural sources : 4 graded stone aggregate 20 mm nominal size derived from natural sources). </t>
  </si>
  <si>
    <t>cum</t>
  </si>
  <si>
    <t>12.41.1</t>
  </si>
  <si>
    <t>Providing and fixing on wall face unplasticised Rigid PVC rain water pipes conforming to IS : 13592 Type A, including jointing with seal ring conforming to IS : 5382, leaving 10 mm gap for thermal expansion,(i) Single socketed pipes.75 mm diameter</t>
  </si>
  <si>
    <t>Mtr.</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</si>
  <si>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</si>
  <si>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Filling available excavated earth (excluding rock) in trenches, plinth, sides of foundations etc. in layers not exceeding 20cm in depth, consolidating each deposited layer by ramming and watering, lead up to 50 m and lift upto 1.5 m.</t>
  </si>
  <si>
    <t>5.9.1</t>
  </si>
  <si>
    <t xml:space="preserve">Centering and shuttering including strutting, propping etc. and removal of form for Foundations, footings, bases of columns, etc. for mass concrete. </t>
  </si>
  <si>
    <t>NAME OF WORK CONTRACT : Providing protection wall at loc no.3,12,13 and 14 of 400kV D/C Jamshedpur-Baripada line under Jamshedpur substation</t>
  </si>
  <si>
    <t>Pointing on stone work with cement mortar 1:3 (1 cement : 3 fine sand) :Flush/ Ruled pointing</t>
  </si>
  <si>
    <t>13.33.1</t>
  </si>
  <si>
    <t xml:space="preserve">Dry stone pitching 22.5 cm thick including supply of stones and preparing surface complete. </t>
  </si>
  <si>
    <t>RFX. No. 5002004483 NIT-469</t>
  </si>
  <si>
    <t>construction of protection wall at location no.-497 &amp; 1105 of 400kV D/C Ranchi-Dhanbad TL and  400kV D/C Ranchi-Sipat TL respectively under Namkum TLM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</si>
</sst>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0.00_);_(* \(#,##0.00\);_(* &quot;-&quot;??_);_(@_)"/>
    <numFmt numFmtId="165" formatCode="[$-409]d\-mmm\-yyyy;@"/>
    <numFmt numFmtId="166" formatCode="0.0"/>
    <numFmt numFmtId="167" formatCode="[$-409]dd\-mmm\-yy;@"/>
  </numFmts>
  <fonts count="25"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b/>
      <sz val="11"/>
      <name val="Times New Roman"/>
      <family val="1"/>
    </font>
    <font>
      <b/>
      <u/>
      <sz val="11"/>
      <name val="Times New Roman"/>
      <family val="1"/>
    </font>
    <font>
      <sz val="11"/>
      <color theme="1"/>
      <name val="Palatino Linotype"/>
      <family val="1"/>
    </font>
    <font>
      <sz val="10"/>
      <color theme="1"/>
      <name val="Palatino Linotype"/>
      <family val="1"/>
    </font>
    <font>
      <sz val="12"/>
      <name val="Palatino Linotype"/>
      <family val="1"/>
    </font>
    <font>
      <sz val="11"/>
      <color rgb="FF000000"/>
      <name val="Palatino Linotype"/>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1" fontId="18" fillId="0" borderId="10">
      <alignment horizontal="center" vertical="center"/>
    </xf>
    <xf numFmtId="0" fontId="2" fillId="0" borderId="0"/>
    <xf numFmtId="164" fontId="18"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cellStyleXfs>
  <cellXfs count="186">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wrapText="1"/>
      <protection hidden="1"/>
    </xf>
    <xf numFmtId="0" fontId="6" fillId="0" borderId="0" xfId="0" applyFont="1" applyAlignment="1" applyProtection="1">
      <alignment horizontal="center" vertical="center"/>
      <protection hidden="1"/>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vertical="top"/>
    </xf>
    <xf numFmtId="0" fontId="19" fillId="0" borderId="10" xfId="0" applyFont="1" applyBorder="1" applyAlignment="1">
      <alignment horizontal="center" vertical="top" wrapText="1"/>
    </xf>
    <xf numFmtId="4" fontId="19" fillId="0" borderId="10" xfId="6" applyNumberFormat="1" applyFont="1" applyBorder="1" applyAlignment="1" applyProtection="1">
      <alignment horizontal="center" vertical="center"/>
      <protection hidden="1"/>
    </xf>
    <xf numFmtId="9" fontId="19" fillId="8" borderId="10" xfId="6" applyNumberFormat="1" applyFont="1" applyFill="1" applyBorder="1" applyAlignment="1" applyProtection="1">
      <alignment horizontal="center" vertical="center"/>
      <protection locked="0"/>
    </xf>
    <xf numFmtId="3" fontId="19" fillId="0" borderId="10" xfId="6" applyNumberFormat="1" applyFont="1" applyBorder="1" applyAlignment="1" applyProtection="1">
      <alignment horizontal="center" vertical="center"/>
      <protection hidden="1"/>
    </xf>
    <xf numFmtId="10" fontId="5" fillId="0" borderId="10" xfId="0" applyNumberFormat="1" applyFont="1" applyBorder="1" applyAlignment="1" applyProtection="1">
      <alignment horizontal="center" vertical="center"/>
      <protection hidden="1"/>
    </xf>
    <xf numFmtId="2" fontId="8" fillId="7" borderId="10" xfId="0" applyNumberFormat="1" applyFont="1" applyFill="1" applyBorder="1" applyAlignment="1" applyProtection="1">
      <alignment horizontal="center" vertical="center"/>
      <protection hidden="1"/>
    </xf>
    <xf numFmtId="4" fontId="5" fillId="0" borderId="10" xfId="0" applyNumberFormat="1"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2" fontId="0" fillId="0" borderId="0" xfId="0" applyNumberFormat="1"/>
    <xf numFmtId="0" fontId="21" fillId="0" borderId="10" xfId="0" applyFont="1" applyBorder="1"/>
    <xf numFmtId="2" fontId="22" fillId="7" borderId="10" xfId="0" applyNumberFormat="1" applyFont="1" applyFill="1" applyBorder="1" applyAlignment="1">
      <alignment horizontal="right" vertical="center" wrapText="1"/>
    </xf>
    <xf numFmtId="2" fontId="21" fillId="0" borderId="10" xfId="0" applyNumberFormat="1" applyFont="1" applyBorder="1" applyAlignment="1">
      <alignment vertical="center"/>
    </xf>
    <xf numFmtId="0" fontId="21" fillId="7" borderId="10" xfId="0" applyFont="1" applyFill="1" applyBorder="1" applyAlignment="1">
      <alignment vertical="center"/>
    </xf>
    <xf numFmtId="0" fontId="21" fillId="0" borderId="10" xfId="0" applyFont="1" applyBorder="1" applyAlignment="1">
      <alignment vertical="center"/>
    </xf>
    <xf numFmtId="0" fontId="21" fillId="7" borderId="10" xfId="0" applyFont="1" applyFill="1" applyBorder="1" applyAlignment="1">
      <alignment vertical="top" wrapText="1"/>
    </xf>
    <xf numFmtId="0" fontId="21" fillId="0" borderId="10" xfId="0" applyFont="1" applyBorder="1" applyAlignment="1">
      <alignment horizontal="center" vertical="center"/>
    </xf>
    <xf numFmtId="0" fontId="22" fillId="7" borderId="10" xfId="0" applyFont="1" applyFill="1" applyBorder="1" applyAlignment="1">
      <alignment horizontal="center" vertical="center" wrapText="1"/>
    </xf>
    <xf numFmtId="2" fontId="22" fillId="7" borderId="10" xfId="0" applyNumberFormat="1" applyFont="1" applyFill="1" applyBorder="1" applyAlignment="1">
      <alignment horizontal="right" vertical="center"/>
    </xf>
    <xf numFmtId="0" fontId="22" fillId="7" borderId="10" xfId="0" applyFont="1" applyFill="1" applyBorder="1" applyAlignment="1">
      <alignment horizontal="center" vertical="center"/>
    </xf>
    <xf numFmtId="0" fontId="21" fillId="7" borderId="10" xfId="0" applyFont="1" applyFill="1" applyBorder="1" applyAlignment="1">
      <alignment horizontal="left" vertical="top" wrapText="1"/>
    </xf>
    <xf numFmtId="2" fontId="21" fillId="0" borderId="10" xfId="0" applyNumberFormat="1" applyFont="1" applyBorder="1" applyAlignment="1">
      <alignment horizontal="center" vertical="center"/>
    </xf>
    <xf numFmtId="2" fontId="21" fillId="7" borderId="10" xfId="0" applyNumberFormat="1" applyFont="1" applyFill="1" applyBorder="1" applyAlignment="1">
      <alignment horizontal="center" vertical="center"/>
    </xf>
    <xf numFmtId="0" fontId="21" fillId="7" borderId="10" xfId="0" applyFont="1" applyFill="1" applyBorder="1" applyAlignment="1">
      <alignment horizontal="left" vertical="center" wrapText="1"/>
    </xf>
    <xf numFmtId="9" fontId="21" fillId="0" borderId="10" xfId="13" applyFont="1" applyBorder="1" applyAlignment="1">
      <alignment vertical="center"/>
    </xf>
    <xf numFmtId="2" fontId="23" fillId="7" borderId="10" xfId="12" applyNumberFormat="1" applyFont="1" applyFill="1" applyBorder="1" applyAlignment="1">
      <alignment horizontal="center" vertical="center" wrapText="1"/>
    </xf>
    <xf numFmtId="0" fontId="24" fillId="0" borderId="10" xfId="0" applyFont="1" applyBorder="1" applyAlignment="1">
      <alignment horizontal="center" vertical="center" wrapText="1"/>
    </xf>
    <xf numFmtId="0" fontId="23" fillId="7" borderId="10" xfId="0" applyFont="1" applyFill="1" applyBorder="1" applyAlignment="1">
      <alignment horizontal="left" vertical="center" wrapText="1"/>
    </xf>
    <xf numFmtId="0" fontId="23" fillId="7" borderId="10" xfId="0" quotePrefix="1" applyFont="1" applyFill="1" applyBorder="1" applyAlignment="1">
      <alignment horizontal="center" vertical="center" wrapText="1"/>
    </xf>
    <xf numFmtId="0" fontId="17" fillId="0" borderId="0" xfId="0" applyFont="1" applyAlignment="1">
      <alignment horizontal="center"/>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5" fillId="6" borderId="0" xfId="0" applyFont="1" applyFill="1" applyAlignment="1" applyProtection="1">
      <alignment horizontal="center"/>
      <protection hidden="1"/>
    </xf>
    <xf numFmtId="0" fontId="6"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6" fillId="7" borderId="0" xfId="0" applyFont="1" applyFill="1" applyAlignment="1" applyProtection="1">
      <alignment horizontal="center"/>
      <protection hidden="1"/>
    </xf>
    <xf numFmtId="0" fontId="6" fillId="7" borderId="17" xfId="0" applyFont="1" applyFill="1" applyBorder="1" applyAlignment="1" applyProtection="1">
      <alignment horizontal="center"/>
      <protection hidden="1"/>
    </xf>
    <xf numFmtId="0" fontId="5" fillId="0" borderId="11" xfId="0" applyFont="1" applyBorder="1" applyAlignment="1" applyProtection="1">
      <alignment horizontal="right"/>
      <protection hidden="1"/>
    </xf>
    <xf numFmtId="0" fontId="5" fillId="0" borderId="18" xfId="0" applyFont="1" applyBorder="1" applyAlignment="1" applyProtection="1">
      <alignment horizontal="right"/>
      <protection hidden="1"/>
    </xf>
    <xf numFmtId="0" fontId="19" fillId="0" borderId="11" xfId="6" applyFont="1" applyBorder="1" applyAlignment="1" applyProtection="1">
      <alignment horizontal="right" vertical="center"/>
      <protection hidden="1"/>
    </xf>
    <xf numFmtId="0" fontId="19" fillId="0" borderId="18" xfId="6" applyFont="1" applyBorder="1" applyAlignment="1" applyProtection="1">
      <alignment horizontal="right" vertical="center"/>
      <protection hidden="1"/>
    </xf>
    <xf numFmtId="0" fontId="19" fillId="0" borderId="13" xfId="6" applyFont="1" applyBorder="1" applyAlignment="1" applyProtection="1">
      <alignment horizontal="right" vertical="center"/>
      <protection hidden="1"/>
    </xf>
    <xf numFmtId="0" fontId="6" fillId="0" borderId="11" xfId="6" applyFont="1" applyBorder="1" applyAlignment="1" applyProtection="1">
      <alignment horizontal="right" vertical="center"/>
      <protection hidden="1"/>
    </xf>
    <xf numFmtId="0" fontId="6" fillId="0" borderId="18" xfId="6" applyFont="1" applyBorder="1" applyAlignment="1" applyProtection="1">
      <alignment horizontal="right" vertical="center"/>
      <protection hidden="1"/>
    </xf>
    <xf numFmtId="0" fontId="6" fillId="0" borderId="13" xfId="6" applyFont="1" applyBorder="1" applyAlignment="1" applyProtection="1">
      <alignment horizontal="right" vertical="center"/>
      <protection hidden="1"/>
    </xf>
    <xf numFmtId="0" fontId="5" fillId="0" borderId="13" xfId="0" applyFont="1" applyBorder="1" applyAlignment="1" applyProtection="1">
      <alignment horizontal="right"/>
      <protection hidden="1"/>
    </xf>
    <xf numFmtId="0" fontId="6" fillId="0" borderId="0" xfId="0" applyFont="1" applyAlignment="1" applyProtection="1">
      <alignment horizontal="center" vertical="center"/>
      <protection hidden="1"/>
    </xf>
    <xf numFmtId="0" fontId="5" fillId="2" borderId="0" xfId="0" applyFont="1" applyFill="1" applyAlignment="1" applyProtection="1">
      <alignment horizontal="center"/>
      <protection hidden="1"/>
    </xf>
    <xf numFmtId="0" fontId="5" fillId="0" borderId="11"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19" fillId="0" borderId="0" xfId="0" applyFont="1" applyAlignment="1">
      <alignment horizontal="right" vertical="top"/>
    </xf>
    <xf numFmtId="0" fontId="20" fillId="0" borderId="1" xfId="0" applyFont="1" applyBorder="1" applyAlignment="1">
      <alignment horizontal="center" vertical="top"/>
    </xf>
    <xf numFmtId="0" fontId="19" fillId="0" borderId="11" xfId="0" applyFont="1" applyBorder="1" applyAlignment="1">
      <alignment horizontal="left" vertical="center" wrapText="1"/>
    </xf>
    <xf numFmtId="0" fontId="19" fillId="0" borderId="1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top" wrapText="1"/>
    </xf>
    <xf numFmtId="0" fontId="19" fillId="0" borderId="19" xfId="0" applyFont="1" applyBorder="1" applyAlignment="1">
      <alignment horizontal="left" vertical="top" wrapText="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1" fillId="0" borderId="16" xfId="0" applyFont="1" applyBorder="1" applyAlignment="1" applyProtection="1">
      <alignment horizontal="left" vertical="center" indent="2"/>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cellXfs>
  <cellStyles count="14">
    <cellStyle name="Comma 2" xfId="7" xr:uid="{00000000-0005-0000-0000-000000000000}"/>
    <cellStyle name="Comma 3" xfId="11" xr:uid="{55A06194-6D43-4A1D-824C-A4E937AEA9C3}"/>
    <cellStyle name="Currency" xfId="12" builtinId="4"/>
    <cellStyle name="Hyperlink" xfId="1" builtinId="8"/>
    <cellStyle name="Hyperlink 2" xfId="8" xr:uid="{00000000-0005-0000-0000-000002000000}"/>
    <cellStyle name="Normal" xfId="0" builtinId="0"/>
    <cellStyle name="Normal 2" xfId="6" xr:uid="{00000000-0005-0000-0000-000004000000}"/>
    <cellStyle name="Normal 2 3" xfId="10" xr:uid="{1CDCF048-DFC9-424E-A4C6-CD0864F51826}"/>
    <cellStyle name="Normal_Annexures TW 04" xfId="3" xr:uid="{00000000-0005-0000-0000-000005000000}"/>
    <cellStyle name="Normal_Attach 3(JV)" xfId="5" xr:uid="{00000000-0005-0000-0000-000006000000}"/>
    <cellStyle name="Normal_Price_Schedules for Insulator Package Rev-01" xfId="2" xr:uid="{00000000-0005-0000-0000-000007000000}"/>
    <cellStyle name="Normal_PRICE-SCHE Bihar-Rev-2-corrections_Annexures TW 04" xfId="4" xr:uid="{00000000-0005-0000-0000-000008000000}"/>
    <cellStyle name="Percent" xfId="13" builtinId="5"/>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wergrid1989-my.sharepoint.com/personal/pritamk_powergrid_in/Documents/pritam/OT/NIT%20469%20TOWER%20PROTECTION%20WORK/BOQ%20&amp;%20Calculation%20Sheet.xlsx" TargetMode="External"/><Relationship Id="rId1" Type="http://schemas.openxmlformats.org/officeDocument/2006/relationships/externalLinkPath" Target="BOQ%20&amp;%20Calculation%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Q"/>
      <sheetName val="Measurement sheet"/>
    </sheetNames>
    <sheetDataSet>
      <sheetData sheetId="0"/>
      <sheetData sheetId="1">
        <row r="7">
          <cell r="H7">
            <v>2</v>
          </cell>
        </row>
        <row r="19">
          <cell r="H19">
            <v>767.41399999999987</v>
          </cell>
        </row>
        <row r="30">
          <cell r="H30">
            <v>5.26</v>
          </cell>
        </row>
        <row r="33">
          <cell r="H33">
            <v>407</v>
          </cell>
        </row>
        <row r="41">
          <cell r="H41">
            <v>227.68800000000002</v>
          </cell>
        </row>
        <row r="50">
          <cell r="H50">
            <v>51.86400000000004</v>
          </cell>
        </row>
        <row r="59">
          <cell r="H59">
            <v>16.2</v>
          </cell>
        </row>
        <row r="62">
          <cell r="H62">
            <v>88</v>
          </cell>
        </row>
        <row r="65">
          <cell r="H65">
            <v>88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B3" sqref="B3:K3"/>
    </sheetView>
  </sheetViews>
  <sheetFormatPr defaultRowHeight="15" x14ac:dyDescent="0.25"/>
  <cols>
    <col min="1" max="1" width="19.85546875" customWidth="1"/>
    <col min="11" max="11" width="27.140625" customWidth="1"/>
  </cols>
  <sheetData>
    <row r="2" spans="1:11" x14ac:dyDescent="0.25">
      <c r="A2" t="s">
        <v>101</v>
      </c>
    </row>
    <row r="3" spans="1:11" ht="15.75" x14ac:dyDescent="0.25">
      <c r="A3" t="s">
        <v>0</v>
      </c>
      <c r="B3" s="93" t="s">
        <v>102</v>
      </c>
      <c r="C3" s="93"/>
      <c r="D3" s="93"/>
      <c r="E3" s="93"/>
      <c r="F3" s="93"/>
      <c r="G3" s="93"/>
      <c r="H3" s="93"/>
      <c r="I3" s="93"/>
      <c r="J3" s="93"/>
      <c r="K3" s="93"/>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x14ac:dyDescent="0.25"/>
  <cols>
    <col min="10" max="10" width="13.140625" customWidth="1"/>
  </cols>
  <sheetData>
    <row r="1" spans="1:12" ht="21.75" customHeight="1" x14ac:dyDescent="0.25">
      <c r="A1" s="2" t="str">
        <f>Sheet1!A2</f>
        <v>RFX. No. 5002004483 NIT-469</v>
      </c>
      <c r="B1" s="3"/>
      <c r="C1" s="3"/>
      <c r="D1" s="4"/>
      <c r="E1" s="4"/>
      <c r="F1" s="4"/>
      <c r="G1" s="4"/>
      <c r="H1" s="4"/>
      <c r="I1" s="4"/>
      <c r="J1" s="4"/>
      <c r="K1" s="4"/>
      <c r="L1" s="5"/>
    </row>
    <row r="2" spans="1:12" ht="34.5" customHeight="1" x14ac:dyDescent="0.25">
      <c r="A2" s="104" t="str">
        <f>Sheet1!B3</f>
        <v>construction of protection wall at location no.-497 &amp; 1105 of 400kV D/C Ranchi-Dhanbad TL and  400kV D/C Ranchi-Sipat TL respectively under Namkum TLM</v>
      </c>
      <c r="B2" s="105"/>
      <c r="C2" s="105"/>
      <c r="D2" s="105"/>
      <c r="E2" s="105"/>
      <c r="F2" s="105"/>
      <c r="G2" s="105"/>
      <c r="H2" s="105"/>
      <c r="I2" s="105"/>
      <c r="J2" s="105"/>
      <c r="K2" s="105"/>
      <c r="L2" s="106"/>
    </row>
    <row r="3" spans="1:12" ht="15" hidden="1" customHeight="1" x14ac:dyDescent="0.25">
      <c r="A3" s="104"/>
      <c r="B3" s="105"/>
      <c r="C3" s="105"/>
      <c r="D3" s="105"/>
      <c r="E3" s="105"/>
      <c r="F3" s="105"/>
      <c r="G3" s="105"/>
      <c r="H3" s="105"/>
      <c r="I3" s="105"/>
      <c r="J3" s="105"/>
      <c r="K3" s="105"/>
      <c r="L3" s="106"/>
    </row>
    <row r="4" spans="1:12" x14ac:dyDescent="0.25">
      <c r="A4" s="101" t="s">
        <v>1</v>
      </c>
      <c r="B4" s="102"/>
      <c r="C4" s="102"/>
      <c r="D4" s="102"/>
      <c r="E4" s="102"/>
      <c r="F4" s="102"/>
      <c r="G4" s="102"/>
      <c r="H4" s="102"/>
      <c r="I4" s="102"/>
      <c r="J4" s="102"/>
      <c r="K4" s="102"/>
      <c r="L4" s="103"/>
    </row>
    <row r="5" spans="1:12" x14ac:dyDescent="0.25">
      <c r="A5" s="6"/>
      <c r="L5" s="7"/>
    </row>
    <row r="6" spans="1:12" ht="44.25" customHeight="1" x14ac:dyDescent="0.25">
      <c r="A6" s="8">
        <v>1</v>
      </c>
      <c r="B6" s="99" t="s">
        <v>5</v>
      </c>
      <c r="C6" s="99"/>
      <c r="D6" s="99"/>
      <c r="E6" s="99"/>
      <c r="F6" s="99"/>
      <c r="G6" s="99"/>
      <c r="H6" s="99"/>
      <c r="I6" s="99"/>
      <c r="J6" s="99"/>
      <c r="K6" s="99"/>
      <c r="L6" s="100"/>
    </row>
    <row r="7" spans="1:12" ht="51" customHeight="1" x14ac:dyDescent="0.25">
      <c r="A7" s="8">
        <v>2</v>
      </c>
      <c r="B7" s="99" t="s">
        <v>2</v>
      </c>
      <c r="C7" s="99"/>
      <c r="D7" s="99"/>
      <c r="E7" s="99"/>
      <c r="F7" s="99"/>
      <c r="G7" s="99"/>
      <c r="H7" s="99"/>
      <c r="I7" s="99"/>
      <c r="J7" s="99"/>
      <c r="K7" s="99"/>
      <c r="L7" s="100"/>
    </row>
    <row r="8" spans="1:12" ht="48" customHeight="1" x14ac:dyDescent="0.25">
      <c r="A8" s="8">
        <v>3</v>
      </c>
      <c r="B8" s="99" t="s">
        <v>3</v>
      </c>
      <c r="C8" s="99"/>
      <c r="D8" s="99"/>
      <c r="E8" s="99"/>
      <c r="F8" s="99"/>
      <c r="G8" s="99"/>
      <c r="H8" s="99"/>
      <c r="I8" s="99"/>
      <c r="J8" s="99"/>
      <c r="K8" s="99"/>
      <c r="L8" s="100"/>
    </row>
    <row r="9" spans="1:12" x14ac:dyDescent="0.25">
      <c r="A9" s="6"/>
      <c r="L9" s="7"/>
    </row>
    <row r="10" spans="1:12" ht="12.75" customHeight="1" x14ac:dyDescent="0.25">
      <c r="A10" s="6"/>
      <c r="L10" s="7"/>
    </row>
    <row r="11" spans="1:12" x14ac:dyDescent="0.25">
      <c r="A11" s="6"/>
      <c r="L11" s="7"/>
    </row>
    <row r="12" spans="1:12" x14ac:dyDescent="0.25">
      <c r="A12" s="96" t="s">
        <v>4</v>
      </c>
      <c r="B12" s="97"/>
      <c r="C12" s="97"/>
      <c r="D12" s="97"/>
      <c r="E12" s="97"/>
      <c r="F12" s="97"/>
      <c r="G12" s="97"/>
      <c r="H12" s="97"/>
      <c r="I12" s="97"/>
      <c r="J12" s="97"/>
      <c r="K12" s="97"/>
      <c r="L12" s="98"/>
    </row>
    <row r="13" spans="1:12" x14ac:dyDescent="0.25">
      <c r="A13" s="6"/>
      <c r="L13" s="7"/>
    </row>
    <row r="14" spans="1:12" ht="20.25" x14ac:dyDescent="0.25">
      <c r="A14" s="107" t="s">
        <v>6</v>
      </c>
      <c r="B14" s="108"/>
      <c r="C14" s="108"/>
      <c r="D14" s="108"/>
      <c r="E14" s="108"/>
      <c r="F14" s="108"/>
      <c r="G14" s="108"/>
      <c r="H14" s="108"/>
      <c r="L14" s="7"/>
    </row>
    <row r="15" spans="1:12" ht="16.5" x14ac:dyDescent="0.25">
      <c r="A15" s="94" t="s">
        <v>7</v>
      </c>
      <c r="B15" s="95"/>
      <c r="C15" s="95"/>
      <c r="D15" s="95"/>
      <c r="E15" s="95"/>
      <c r="F15" s="95"/>
      <c r="G15" s="95"/>
      <c r="H15" s="95"/>
      <c r="L15" s="7"/>
    </row>
    <row r="16" spans="1:12" ht="20.25" x14ac:dyDescent="0.25">
      <c r="A16" s="107" t="s">
        <v>8</v>
      </c>
      <c r="B16" s="108"/>
      <c r="C16" s="108"/>
      <c r="D16" s="108"/>
      <c r="E16" s="108"/>
      <c r="F16" s="108"/>
      <c r="G16" s="108"/>
      <c r="H16" s="108"/>
      <c r="L16" s="7"/>
    </row>
    <row r="17" spans="1:12" ht="16.5" x14ac:dyDescent="0.25">
      <c r="A17" s="94" t="s">
        <v>9</v>
      </c>
      <c r="B17" s="95"/>
      <c r="C17" s="95"/>
      <c r="D17" s="95"/>
      <c r="E17" s="95"/>
      <c r="F17" s="95"/>
      <c r="G17" s="95"/>
      <c r="H17" s="95"/>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topLeftCell="A7" workbookViewId="0">
      <selection activeCell="E10" sqref="E10:I10"/>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5002004483 NIT-469</v>
      </c>
      <c r="B1" s="1"/>
      <c r="C1" s="1"/>
    </row>
    <row r="2" spans="1:12" ht="39" customHeight="1" x14ac:dyDescent="0.25">
      <c r="A2" s="109" t="str">
        <f>Sheet1!B3</f>
        <v>construction of protection wall at location no.-497 &amp; 1105 of 400kV D/C Ranchi-Dhanbad TL and  400kV D/C Ranchi-Sipat TL respectively under Namkum TLM</v>
      </c>
      <c r="B2" s="109"/>
      <c r="C2" s="109"/>
      <c r="D2" s="109"/>
      <c r="E2" s="109"/>
      <c r="F2" s="109"/>
      <c r="G2" s="109"/>
      <c r="H2" s="109"/>
      <c r="I2" s="109"/>
      <c r="J2" s="109"/>
      <c r="K2" s="109"/>
      <c r="L2" s="109"/>
    </row>
    <row r="4" spans="1:12" x14ac:dyDescent="0.25">
      <c r="A4" s="102" t="s">
        <v>10</v>
      </c>
      <c r="B4" s="102"/>
      <c r="C4" s="102"/>
      <c r="D4" s="102"/>
      <c r="E4" s="102"/>
      <c r="F4" s="102"/>
      <c r="G4" s="102"/>
      <c r="H4" s="102"/>
      <c r="I4" s="102"/>
      <c r="J4" s="102"/>
      <c r="K4" s="102"/>
      <c r="L4" s="102"/>
    </row>
    <row r="6" spans="1:12" ht="47.25" customHeight="1" x14ac:dyDescent="0.25">
      <c r="A6" s="110" t="s">
        <v>11</v>
      </c>
      <c r="B6" s="110"/>
      <c r="C6" s="110"/>
      <c r="D6" s="110"/>
      <c r="E6" s="111"/>
      <c r="F6" s="111"/>
      <c r="G6" s="111"/>
      <c r="H6" s="111"/>
      <c r="I6" s="111"/>
      <c r="J6" s="53"/>
      <c r="K6" s="53"/>
    </row>
    <row r="7" spans="1:12" ht="45" customHeight="1" x14ac:dyDescent="0.25">
      <c r="A7" s="112" t="s">
        <v>12</v>
      </c>
      <c r="B7" s="112"/>
      <c r="C7" s="112"/>
      <c r="D7" s="113"/>
      <c r="E7" s="114"/>
      <c r="F7" s="114"/>
      <c r="G7" s="114"/>
      <c r="H7" s="114"/>
      <c r="I7" s="114"/>
      <c r="J7" s="53"/>
      <c r="K7" s="53"/>
    </row>
    <row r="8" spans="1:12" ht="42" customHeight="1" x14ac:dyDescent="0.25">
      <c r="E8" s="115"/>
      <c r="F8" s="115"/>
      <c r="G8" s="115"/>
      <c r="H8" s="115"/>
      <c r="I8" s="115"/>
      <c r="J8" s="53"/>
      <c r="K8" s="53"/>
    </row>
    <row r="9" spans="1:12" ht="46.5" customHeight="1" x14ac:dyDescent="0.25">
      <c r="E9" s="116"/>
      <c r="F9" s="116"/>
      <c r="G9" s="116"/>
      <c r="H9" s="116"/>
      <c r="I9" s="116"/>
      <c r="J9" s="53"/>
      <c r="K9" s="53"/>
    </row>
    <row r="10" spans="1:12" ht="30.75" customHeight="1" x14ac:dyDescent="0.25">
      <c r="A10" s="117" t="s">
        <v>13</v>
      </c>
      <c r="B10" s="117"/>
      <c r="C10" s="117"/>
      <c r="D10" s="117"/>
      <c r="E10" s="115"/>
      <c r="F10" s="115"/>
      <c r="G10" s="115"/>
      <c r="H10" s="115"/>
      <c r="I10" s="115"/>
      <c r="J10" s="53"/>
      <c r="K10" s="53"/>
    </row>
    <row r="11" spans="1:12" ht="29.25" customHeight="1" x14ac:dyDescent="0.25">
      <c r="A11" s="110" t="s">
        <v>14</v>
      </c>
      <c r="B11" s="110"/>
      <c r="C11" s="110"/>
      <c r="D11" s="110"/>
      <c r="E11" s="111"/>
      <c r="F11" s="111"/>
      <c r="G11" s="111"/>
      <c r="H11" s="111"/>
      <c r="I11" s="111"/>
      <c r="J11" s="53"/>
      <c r="K11" s="53"/>
    </row>
    <row r="12" spans="1:12" ht="29.25" customHeight="1" x14ac:dyDescent="0.25">
      <c r="A12" s="110" t="s">
        <v>15</v>
      </c>
      <c r="B12" s="110"/>
      <c r="C12" s="110"/>
      <c r="D12" s="110"/>
      <c r="E12" s="111"/>
      <c r="F12" s="111"/>
      <c r="G12" s="111"/>
      <c r="H12" s="111"/>
      <c r="I12" s="111"/>
      <c r="J12" s="53"/>
      <c r="K12" s="53"/>
    </row>
    <row r="13" spans="1:12" ht="29.25" customHeight="1" x14ac:dyDescent="0.25">
      <c r="A13" s="110" t="s">
        <v>16</v>
      </c>
      <c r="B13" s="110"/>
      <c r="C13" s="110"/>
      <c r="D13" s="110"/>
      <c r="E13" s="111"/>
      <c r="F13" s="111"/>
      <c r="G13" s="111"/>
      <c r="H13" s="111"/>
      <c r="I13" s="111"/>
      <c r="J13" s="53"/>
      <c r="K13" s="53"/>
    </row>
    <row r="14" spans="1:12" ht="31.5" customHeight="1" x14ac:dyDescent="0.25">
      <c r="A14" s="110" t="s">
        <v>17</v>
      </c>
      <c r="B14" s="110"/>
      <c r="C14" s="110"/>
      <c r="D14" s="110"/>
      <c r="E14" s="111"/>
      <c r="F14" s="111"/>
      <c r="G14" s="111"/>
      <c r="H14" s="111"/>
      <c r="I14" s="111"/>
      <c r="J14" s="53"/>
      <c r="K14" s="53"/>
    </row>
    <row r="15" spans="1:12" x14ac:dyDescent="0.25">
      <c r="E15" s="53"/>
      <c r="F15" s="53"/>
      <c r="G15" s="53"/>
      <c r="H15" s="53"/>
      <c r="I15" s="53"/>
      <c r="J15" s="53"/>
      <c r="K15" s="53"/>
    </row>
    <row r="16" spans="1:12" x14ac:dyDescent="0.25">
      <c r="E16" s="53"/>
      <c r="F16" s="53"/>
      <c r="G16" s="53"/>
      <c r="H16" s="53"/>
      <c r="I16" s="53"/>
      <c r="J16" s="53"/>
      <c r="K16" s="53"/>
    </row>
    <row r="17" spans="1:11" ht="25.5" customHeight="1" x14ac:dyDescent="0.25">
      <c r="A17" s="117" t="s">
        <v>18</v>
      </c>
      <c r="B17" s="117"/>
      <c r="C17" s="117"/>
      <c r="D17" s="117"/>
      <c r="E17" s="118"/>
      <c r="F17" s="118"/>
      <c r="G17" s="118"/>
      <c r="H17" s="118"/>
      <c r="I17" s="118"/>
      <c r="J17" s="54"/>
      <c r="K17" s="54"/>
    </row>
    <row r="18" spans="1:11" ht="25.5" customHeight="1" x14ac:dyDescent="0.25">
      <c r="A18" s="117" t="s">
        <v>19</v>
      </c>
      <c r="B18" s="117"/>
      <c r="C18" s="117"/>
      <c r="D18" s="117"/>
      <c r="E18" s="119"/>
      <c r="F18" s="119"/>
      <c r="G18" s="119"/>
      <c r="H18" s="119"/>
      <c r="I18" s="119"/>
      <c r="J18" s="119"/>
      <c r="K18" s="119"/>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E8CD-8E82-40D2-B981-2725A054E992}">
  <dimension ref="A1:L33"/>
  <sheetViews>
    <sheetView tabSelected="1" topLeftCell="A16" zoomScaleNormal="100" workbookViewId="0">
      <selection activeCell="J23" sqref="J23"/>
    </sheetView>
  </sheetViews>
  <sheetFormatPr defaultColWidth="9.140625" defaultRowHeight="15" x14ac:dyDescent="0.25"/>
  <cols>
    <col min="1" max="1" width="8.42578125" style="61" customWidth="1"/>
    <col min="2" max="2" width="13.28515625" style="61" customWidth="1"/>
    <col min="3" max="3" width="75.28515625" style="62" customWidth="1"/>
    <col min="4" max="4" width="8.85546875" style="63" bestFit="1" customWidth="1"/>
    <col min="5" max="5" width="11.5703125" style="64" hidden="1" customWidth="1"/>
    <col min="6" max="6" width="13.5703125" style="63" bestFit="1" customWidth="1"/>
    <col min="7" max="7" width="13.7109375" style="63" customWidth="1"/>
    <col min="8" max="8" width="22.140625" style="63" customWidth="1"/>
    <col min="9" max="9" width="9.140625" style="64"/>
    <col min="10" max="10" width="14.28515625" style="64" customWidth="1"/>
    <col min="11" max="11" width="11.42578125" style="64" bestFit="1" customWidth="1"/>
    <col min="12" max="16384" width="9.140625" style="64"/>
  </cols>
  <sheetData>
    <row r="1" spans="1:12" s="48" customFormat="1" ht="21.75" customHeight="1" x14ac:dyDescent="0.25">
      <c r="A1" s="47" t="str">
        <f>Sheet1!A2</f>
        <v>RFX. No. 5002004483 NIT-469</v>
      </c>
      <c r="B1" s="56"/>
      <c r="C1" s="57"/>
      <c r="D1" s="58"/>
      <c r="E1" s="58"/>
      <c r="F1" s="58"/>
      <c r="G1" s="58"/>
      <c r="H1" s="58"/>
    </row>
    <row r="2" spans="1:12" s="48" customFormat="1" ht="30.95" customHeight="1" x14ac:dyDescent="0.25">
      <c r="A2" s="140" t="str">
        <f>Sheet1!B3</f>
        <v>construction of protection wall at location no.-497 &amp; 1105 of 400kV D/C Ranchi-Dhanbad TL and  400kV D/C Ranchi-Sipat TL respectively under Namkum TLM</v>
      </c>
      <c r="B2" s="140"/>
      <c r="C2" s="140"/>
      <c r="D2" s="140"/>
      <c r="E2" s="140"/>
      <c r="F2" s="140"/>
      <c r="G2" s="140"/>
      <c r="H2" s="140"/>
    </row>
    <row r="3" spans="1:12" s="48" customFormat="1" x14ac:dyDescent="0.25">
      <c r="B3" s="58"/>
      <c r="C3" s="59"/>
      <c r="D3" s="58"/>
      <c r="E3" s="58"/>
      <c r="F3" s="58"/>
      <c r="G3" s="58"/>
      <c r="H3" s="58" t="s">
        <v>59</v>
      </c>
    </row>
    <row r="4" spans="1:12" s="48" customFormat="1" ht="36" customHeight="1" x14ac:dyDescent="0.25">
      <c r="A4" s="122" t="s">
        <v>11</v>
      </c>
      <c r="B4" s="123"/>
      <c r="C4" s="124">
        <f>Details!E6</f>
        <v>0</v>
      </c>
      <c r="D4" s="125"/>
      <c r="E4" s="58"/>
      <c r="F4" s="58"/>
      <c r="G4" s="60" t="s">
        <v>20</v>
      </c>
      <c r="H4" s="58"/>
    </row>
    <row r="5" spans="1:12" s="48" customFormat="1" ht="33" customHeight="1" x14ac:dyDescent="0.25">
      <c r="A5" s="122" t="s">
        <v>12</v>
      </c>
      <c r="B5" s="123"/>
      <c r="C5" s="124">
        <f>Details!E7</f>
        <v>0</v>
      </c>
      <c r="D5" s="125"/>
      <c r="E5" s="58"/>
      <c r="F5" s="58"/>
      <c r="G5" s="139" t="s">
        <v>21</v>
      </c>
      <c r="H5" s="139"/>
    </row>
    <row r="6" spans="1:12" s="48" customFormat="1" ht="42" customHeight="1" x14ac:dyDescent="0.25">
      <c r="A6" s="128"/>
      <c r="B6" s="129"/>
      <c r="C6" s="124">
        <f>Details!E8</f>
        <v>0</v>
      </c>
      <c r="D6" s="125"/>
      <c r="E6" s="58"/>
      <c r="F6" s="58"/>
      <c r="G6" s="121" t="s">
        <v>22</v>
      </c>
      <c r="H6" s="121"/>
    </row>
    <row r="7" spans="1:12" s="48" customFormat="1" ht="36.950000000000003" customHeight="1" x14ac:dyDescent="0.25">
      <c r="A7" s="122"/>
      <c r="B7" s="123"/>
      <c r="C7" s="124">
        <f>Details!E9</f>
        <v>0</v>
      </c>
      <c r="D7" s="125"/>
      <c r="E7" s="58"/>
      <c r="F7" s="58"/>
      <c r="G7" s="121" t="s">
        <v>23</v>
      </c>
      <c r="H7" s="121"/>
    </row>
    <row r="8" spans="1:12" x14ac:dyDescent="0.25">
      <c r="F8" s="143"/>
      <c r="G8" s="143"/>
      <c r="H8" s="143"/>
    </row>
    <row r="9" spans="1:12" ht="33.75" customHeight="1" x14ac:dyDescent="0.25">
      <c r="A9" s="144" t="s">
        <v>80</v>
      </c>
      <c r="B9" s="144"/>
      <c r="C9" s="144"/>
      <c r="D9" s="144"/>
      <c r="E9" s="144"/>
      <c r="F9" s="144"/>
      <c r="G9" s="144"/>
      <c r="H9" s="144"/>
    </row>
    <row r="10" spans="1:12" ht="31.5" customHeight="1" x14ac:dyDescent="0.25">
      <c r="A10" s="145" t="s">
        <v>97</v>
      </c>
      <c r="B10" s="146"/>
      <c r="C10" s="146"/>
      <c r="D10" s="146"/>
      <c r="E10" s="146"/>
      <c r="F10" s="146"/>
      <c r="G10" s="146"/>
      <c r="H10" s="147"/>
    </row>
    <row r="11" spans="1:12" ht="28.5" x14ac:dyDescent="0.25">
      <c r="A11" s="126" t="s">
        <v>70</v>
      </c>
      <c r="B11" s="126" t="s">
        <v>71</v>
      </c>
      <c r="C11" s="148" t="s">
        <v>72</v>
      </c>
      <c r="D11" s="126" t="s">
        <v>68</v>
      </c>
      <c r="E11" s="65" t="s">
        <v>73</v>
      </c>
      <c r="F11" s="126" t="s">
        <v>74</v>
      </c>
      <c r="G11" s="126" t="s">
        <v>75</v>
      </c>
      <c r="H11" s="126" t="s">
        <v>76</v>
      </c>
    </row>
    <row r="12" spans="1:12" x14ac:dyDescent="0.25">
      <c r="A12" s="127"/>
      <c r="B12" s="127"/>
      <c r="C12" s="149"/>
      <c r="D12" s="127"/>
      <c r="E12" s="65" t="s">
        <v>69</v>
      </c>
      <c r="F12" s="127"/>
      <c r="G12" s="127"/>
      <c r="H12" s="127"/>
    </row>
    <row r="13" spans="1:12" customFormat="1" ht="54" x14ac:dyDescent="0.25">
      <c r="A13" s="80">
        <v>1</v>
      </c>
      <c r="B13" s="92" t="s">
        <v>83</v>
      </c>
      <c r="C13" s="91" t="s">
        <v>84</v>
      </c>
      <c r="D13" s="90" t="s">
        <v>85</v>
      </c>
      <c r="E13" s="77">
        <f>7850*1.15</f>
        <v>9027.5</v>
      </c>
      <c r="F13" s="78">
        <f>E13</f>
        <v>9027.5</v>
      </c>
      <c r="G13" s="89">
        <f>'[1]Measurement sheet'!H7</f>
        <v>2</v>
      </c>
      <c r="H13" s="76">
        <f t="shared" ref="H13:H21" si="0">G13*F13</f>
        <v>18055</v>
      </c>
      <c r="I13" s="88"/>
      <c r="L13" s="73"/>
    </row>
    <row r="14" spans="1:12" customFormat="1" ht="66" x14ac:dyDescent="0.25">
      <c r="A14" s="80">
        <v>2</v>
      </c>
      <c r="B14" s="80" t="s">
        <v>86</v>
      </c>
      <c r="C14" s="87" t="s">
        <v>87</v>
      </c>
      <c r="D14" s="80" t="s">
        <v>78</v>
      </c>
      <c r="E14" s="86">
        <v>7311.25</v>
      </c>
      <c r="F14" s="85">
        <f t="shared" ref="F14:F21" si="1">E14/1.18</f>
        <v>6195.9745762711864</v>
      </c>
      <c r="G14" s="85">
        <f>'[1]Measurement sheet'!H19</f>
        <v>767.41399999999987</v>
      </c>
      <c r="H14" s="85">
        <f t="shared" si="0"/>
        <v>4754877.6334745754</v>
      </c>
      <c r="I14" s="80"/>
      <c r="L14" s="73"/>
    </row>
    <row r="15" spans="1:12" customFormat="1" ht="66" x14ac:dyDescent="0.25">
      <c r="A15" s="80">
        <v>3</v>
      </c>
      <c r="B15" s="81" t="s">
        <v>67</v>
      </c>
      <c r="C15" s="84" t="s">
        <v>88</v>
      </c>
      <c r="D15" s="83" t="s">
        <v>89</v>
      </c>
      <c r="E15" s="75">
        <v>7878.5</v>
      </c>
      <c r="F15" s="75">
        <f t="shared" si="1"/>
        <v>6676.6949152542375</v>
      </c>
      <c r="G15" s="82">
        <f>'[1]Measurement sheet'!H30</f>
        <v>5.26</v>
      </c>
      <c r="H15" s="75">
        <f t="shared" si="0"/>
        <v>35119.41525423729</v>
      </c>
      <c r="I15" s="81"/>
      <c r="L15" s="73"/>
    </row>
    <row r="16" spans="1:12" customFormat="1" ht="66" x14ac:dyDescent="0.3">
      <c r="A16" s="80">
        <v>4</v>
      </c>
      <c r="B16" s="80" t="s">
        <v>90</v>
      </c>
      <c r="C16" s="79" t="s">
        <v>91</v>
      </c>
      <c r="D16" s="80" t="s">
        <v>92</v>
      </c>
      <c r="E16" s="75">
        <v>248.8</v>
      </c>
      <c r="F16" s="75">
        <f t="shared" si="1"/>
        <v>210.84745762711867</v>
      </c>
      <c r="G16" s="78">
        <f>'[1]Measurement sheet'!H33</f>
        <v>407</v>
      </c>
      <c r="H16" s="75">
        <f t="shared" si="0"/>
        <v>85814.915254237305</v>
      </c>
      <c r="I16" s="74"/>
      <c r="L16" s="73"/>
    </row>
    <row r="17" spans="1:12" customFormat="1" ht="99" x14ac:dyDescent="0.3">
      <c r="A17" s="80">
        <v>5</v>
      </c>
      <c r="B17" s="80" t="s">
        <v>77</v>
      </c>
      <c r="C17" s="79" t="s">
        <v>93</v>
      </c>
      <c r="D17" s="78" t="s">
        <v>78</v>
      </c>
      <c r="E17" s="77">
        <v>260.3</v>
      </c>
      <c r="F17" s="75">
        <f t="shared" si="1"/>
        <v>220.59322033898306</v>
      </c>
      <c r="G17" s="76">
        <f>'[1]Measurement sheet'!H41</f>
        <v>227.68800000000002</v>
      </c>
      <c r="H17" s="75">
        <f t="shared" si="0"/>
        <v>50226.429152542376</v>
      </c>
      <c r="I17" s="74"/>
      <c r="L17" s="73"/>
    </row>
    <row r="18" spans="1:12" customFormat="1" ht="66" customHeight="1" x14ac:dyDescent="0.3">
      <c r="A18" s="80">
        <v>6</v>
      </c>
      <c r="B18" s="80">
        <v>2.25</v>
      </c>
      <c r="C18" s="79" t="s">
        <v>94</v>
      </c>
      <c r="D18" s="78" t="s">
        <v>78</v>
      </c>
      <c r="E18" s="77">
        <v>196</v>
      </c>
      <c r="F18" s="75">
        <f t="shared" si="1"/>
        <v>166.10169491525426</v>
      </c>
      <c r="G18" s="76">
        <f>'[1]Measurement sheet'!H50</f>
        <v>51.86400000000004</v>
      </c>
      <c r="H18" s="75">
        <f t="shared" si="0"/>
        <v>8614.6983050847539</v>
      </c>
      <c r="I18" s="74"/>
      <c r="L18" s="73"/>
    </row>
    <row r="19" spans="1:12" customFormat="1" ht="33" x14ac:dyDescent="0.3">
      <c r="A19" s="80">
        <v>7</v>
      </c>
      <c r="B19" s="80" t="s">
        <v>95</v>
      </c>
      <c r="C19" s="79" t="s">
        <v>96</v>
      </c>
      <c r="D19" s="78" t="s">
        <v>79</v>
      </c>
      <c r="E19" s="77">
        <v>392.15</v>
      </c>
      <c r="F19" s="75">
        <f t="shared" si="1"/>
        <v>332.33050847457628</v>
      </c>
      <c r="G19" s="76">
        <f>'[1]Measurement sheet'!H59</f>
        <v>16.2</v>
      </c>
      <c r="H19" s="75">
        <f t="shared" si="0"/>
        <v>5383.7542372881353</v>
      </c>
      <c r="I19" s="74"/>
      <c r="L19" s="73"/>
    </row>
    <row r="20" spans="1:12" customFormat="1" ht="33" x14ac:dyDescent="0.3">
      <c r="A20" s="80">
        <v>8</v>
      </c>
      <c r="B20" s="80">
        <v>16.11</v>
      </c>
      <c r="C20" s="79" t="s">
        <v>100</v>
      </c>
      <c r="D20" s="78" t="s">
        <v>79</v>
      </c>
      <c r="E20" s="77">
        <v>883.15</v>
      </c>
      <c r="F20" s="75">
        <f t="shared" si="1"/>
        <v>748.43220338983053</v>
      </c>
      <c r="G20" s="76">
        <f>'[1]Measurement sheet'!H62</f>
        <v>88</v>
      </c>
      <c r="H20" s="75">
        <f t="shared" si="0"/>
        <v>65862.03389830509</v>
      </c>
      <c r="I20" s="74"/>
      <c r="L20" s="73"/>
    </row>
    <row r="21" spans="1:12" customFormat="1" ht="33" x14ac:dyDescent="0.3">
      <c r="A21" s="80">
        <v>9</v>
      </c>
      <c r="B21" s="80" t="s">
        <v>99</v>
      </c>
      <c r="C21" s="79" t="s">
        <v>98</v>
      </c>
      <c r="D21" s="78" t="s">
        <v>79</v>
      </c>
      <c r="E21" s="77">
        <v>385.4</v>
      </c>
      <c r="F21" s="75">
        <f t="shared" si="1"/>
        <v>326.61016949152543</v>
      </c>
      <c r="G21" s="76">
        <f>'[1]Measurement sheet'!H65</f>
        <v>88</v>
      </c>
      <c r="H21" s="75">
        <f t="shared" si="0"/>
        <v>28741.694915254237</v>
      </c>
      <c r="I21" s="74"/>
      <c r="L21" s="73"/>
    </row>
    <row r="22" spans="1:12" s="48" customFormat="1" x14ac:dyDescent="0.25">
      <c r="A22" s="132" t="s">
        <v>81</v>
      </c>
      <c r="B22" s="133"/>
      <c r="C22" s="133"/>
      <c r="D22" s="133"/>
      <c r="E22" s="133"/>
      <c r="F22" s="133"/>
      <c r="G22" s="134"/>
      <c r="H22" s="66">
        <f>SUM(H13:H21)</f>
        <v>5052695.5744915241</v>
      </c>
    </row>
    <row r="23" spans="1:12" s="48" customFormat="1" x14ac:dyDescent="0.25">
      <c r="A23" s="135" t="s">
        <v>60</v>
      </c>
      <c r="B23" s="136"/>
      <c r="C23" s="136"/>
      <c r="D23" s="136"/>
      <c r="E23" s="136"/>
      <c r="F23" s="136"/>
      <c r="G23" s="137"/>
      <c r="H23" s="67"/>
    </row>
    <row r="24" spans="1:12" s="48" customFormat="1" x14ac:dyDescent="0.25">
      <c r="A24" s="135" t="s">
        <v>61</v>
      </c>
      <c r="B24" s="136"/>
      <c r="C24" s="136"/>
      <c r="D24" s="136"/>
      <c r="E24" s="136"/>
      <c r="F24" s="136"/>
      <c r="G24" s="137"/>
      <c r="H24" s="68">
        <f>H22*(1+H23)</f>
        <v>5052695.5744915241</v>
      </c>
    </row>
    <row r="25" spans="1:12" s="48" customFormat="1" ht="15" customHeight="1" x14ac:dyDescent="0.25">
      <c r="A25" s="130" t="s">
        <v>62</v>
      </c>
      <c r="B25" s="131"/>
      <c r="C25" s="131"/>
      <c r="D25" s="69">
        <v>0.18</v>
      </c>
      <c r="E25" s="69"/>
      <c r="F25" s="141" t="s">
        <v>64</v>
      </c>
      <c r="G25" s="142"/>
      <c r="H25" s="70">
        <f>H24*D25</f>
        <v>909485.20340847434</v>
      </c>
    </row>
    <row r="26" spans="1:12" s="48" customFormat="1" x14ac:dyDescent="0.25">
      <c r="A26" s="130" t="s">
        <v>82</v>
      </c>
      <c r="B26" s="131"/>
      <c r="C26" s="131"/>
      <c r="D26" s="131"/>
      <c r="E26" s="131"/>
      <c r="F26" s="131"/>
      <c r="G26" s="138"/>
      <c r="H26" s="71">
        <f>H24+H25</f>
        <v>5962180.7778999982</v>
      </c>
    </row>
    <row r="29" spans="1:12" s="48" customFormat="1" x14ac:dyDescent="0.25">
      <c r="A29" s="47" t="s">
        <v>66</v>
      </c>
      <c r="B29" s="56"/>
      <c r="C29" s="57"/>
      <c r="D29" s="56"/>
      <c r="E29" s="56"/>
      <c r="F29" s="56"/>
      <c r="G29" s="56"/>
      <c r="H29" s="56"/>
    </row>
    <row r="30" spans="1:12" s="48" customFormat="1" x14ac:dyDescent="0.25">
      <c r="B30" s="58"/>
      <c r="C30" s="59"/>
      <c r="D30" s="58"/>
      <c r="E30" s="58"/>
      <c r="F30" s="58"/>
      <c r="G30" s="58"/>
      <c r="H30" s="58"/>
    </row>
    <row r="31" spans="1:12" s="48" customFormat="1" x14ac:dyDescent="0.25">
      <c r="A31" s="48" t="s">
        <v>19</v>
      </c>
      <c r="B31" s="120">
        <f>Details!E18</f>
        <v>0</v>
      </c>
      <c r="C31" s="120"/>
      <c r="D31" s="58"/>
      <c r="E31" s="58"/>
      <c r="F31" s="58"/>
      <c r="G31" s="58" t="s">
        <v>63</v>
      </c>
      <c r="H31" s="72">
        <f>Details!E13</f>
        <v>0</v>
      </c>
    </row>
    <row r="32" spans="1:12" s="48" customFormat="1" x14ac:dyDescent="0.25">
      <c r="B32" s="58"/>
      <c r="C32" s="59"/>
      <c r="D32" s="58"/>
      <c r="E32" s="58"/>
      <c r="F32" s="58"/>
      <c r="G32" s="58"/>
      <c r="H32" s="58"/>
    </row>
    <row r="33" spans="1:8" s="48" customFormat="1" x14ac:dyDescent="0.25">
      <c r="A33" s="48" t="s">
        <v>18</v>
      </c>
      <c r="B33" s="120">
        <f>Details!E17</f>
        <v>0</v>
      </c>
      <c r="C33" s="120"/>
      <c r="D33" s="58"/>
      <c r="E33" s="58"/>
      <c r="F33" s="58"/>
      <c r="G33" s="58" t="s">
        <v>24</v>
      </c>
      <c r="H33" s="72">
        <f>Details!E14</f>
        <v>0</v>
      </c>
    </row>
  </sheetData>
  <sheetProtection algorithmName="SHA-512" hashValue="didoWuLLmZstV9VZresFhE9d7dlKec02IW+bjq11V+AuFa0D+aFnKP8FYdUvkhnfE2i6b/PU4APvv1QbWmUquQ==" saltValue="xMtVwo0sv+B2Nx00hwNmKw==" spinCount="100000" sheet="1" objects="1" scenarios="1"/>
  <mergeCells count="30">
    <mergeCell ref="F8:H8"/>
    <mergeCell ref="A9:H9"/>
    <mergeCell ref="A10:H10"/>
    <mergeCell ref="A11:A12"/>
    <mergeCell ref="B11:B12"/>
    <mergeCell ref="C11:C12"/>
    <mergeCell ref="D11:D12"/>
    <mergeCell ref="H11:H12"/>
    <mergeCell ref="A4:B4"/>
    <mergeCell ref="C4:D4"/>
    <mergeCell ref="G5:H5"/>
    <mergeCell ref="A2:H2"/>
    <mergeCell ref="A5:B5"/>
    <mergeCell ref="C5:D5"/>
    <mergeCell ref="B33:C33"/>
    <mergeCell ref="G6:H6"/>
    <mergeCell ref="A7:B7"/>
    <mergeCell ref="C7:D7"/>
    <mergeCell ref="G7:H7"/>
    <mergeCell ref="F11:F12"/>
    <mergeCell ref="G11:G12"/>
    <mergeCell ref="A6:B6"/>
    <mergeCell ref="C6:D6"/>
    <mergeCell ref="A25:C25"/>
    <mergeCell ref="B31:C31"/>
    <mergeCell ref="A22:G22"/>
    <mergeCell ref="A23:G23"/>
    <mergeCell ref="A24:G24"/>
    <mergeCell ref="A26:G26"/>
    <mergeCell ref="F25:G25"/>
  </mergeCells>
  <pageMargins left="0.70866141732283505" right="0.47244094488188998" top="0.74803149606299202" bottom="0.35433070866141703" header="0.31496062992126" footer="0.31496062992126"/>
  <pageSetup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9" workbookViewId="0">
      <selection activeCell="H17" sqref="H17"/>
    </sheetView>
  </sheetViews>
  <sheetFormatPr defaultColWidth="9.140625" defaultRowHeight="15" x14ac:dyDescent="0.2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x14ac:dyDescent="0.25">
      <c r="A1" s="47" t="str">
        <f>Sheet1!A2</f>
        <v>RFX. No. 5002004483 NIT-469</v>
      </c>
      <c r="B1" s="47"/>
      <c r="C1" s="47"/>
    </row>
    <row r="2" spans="1:8" ht="31.5" customHeight="1" x14ac:dyDescent="0.25">
      <c r="A2" s="152" t="str">
        <f>Sheet1!B3</f>
        <v>construction of protection wall at location no.-497 &amp; 1105 of 400kV D/C Ranchi-Dhanbad TL and  400kV D/C Ranchi-Sipat TL respectively under Namkum TLM</v>
      </c>
      <c r="B2" s="152"/>
      <c r="C2" s="152"/>
      <c r="D2" s="152"/>
      <c r="E2" s="152"/>
      <c r="F2" s="152"/>
      <c r="G2" s="152"/>
      <c r="H2" s="152"/>
    </row>
    <row r="4" spans="1:8" ht="30.75" customHeight="1" x14ac:dyDescent="0.25">
      <c r="A4" s="163" t="s">
        <v>11</v>
      </c>
      <c r="B4" s="163"/>
      <c r="C4" s="150">
        <f>Details!E13</f>
        <v>0</v>
      </c>
      <c r="D4" s="150"/>
      <c r="E4" s="49"/>
      <c r="F4" s="50" t="s">
        <v>20</v>
      </c>
    </row>
    <row r="5" spans="1:8" ht="27.75" customHeight="1" x14ac:dyDescent="0.25">
      <c r="A5" s="163" t="s">
        <v>12</v>
      </c>
      <c r="B5" s="163"/>
      <c r="C5" s="150">
        <f>Details!E7</f>
        <v>0</v>
      </c>
      <c r="D5" s="150"/>
      <c r="E5" s="49"/>
      <c r="F5" s="164" t="s">
        <v>21</v>
      </c>
      <c r="G5" s="164"/>
      <c r="H5" s="164"/>
    </row>
    <row r="6" spans="1:8" ht="32.25" customHeight="1" x14ac:dyDescent="0.25">
      <c r="C6" s="150">
        <f>Details!E8</f>
        <v>0</v>
      </c>
      <c r="D6" s="150"/>
      <c r="E6" s="49"/>
      <c r="F6" s="164" t="s">
        <v>22</v>
      </c>
      <c r="G6" s="164"/>
      <c r="H6" s="164"/>
    </row>
    <row r="7" spans="1:8" ht="30.75" customHeight="1" x14ac:dyDescent="0.25">
      <c r="C7" s="150">
        <f>Details!E9</f>
        <v>0</v>
      </c>
      <c r="D7" s="150"/>
      <c r="E7" s="49"/>
      <c r="F7" s="151" t="s">
        <v>23</v>
      </c>
      <c r="G7" s="151"/>
      <c r="H7" s="151"/>
    </row>
    <row r="8" spans="1:8" ht="15.75" thickBot="1" x14ac:dyDescent="0.3">
      <c r="A8" s="122"/>
      <c r="B8" s="122"/>
      <c r="C8" s="122"/>
      <c r="D8" s="122"/>
      <c r="E8" s="122"/>
      <c r="F8" s="122"/>
      <c r="G8" s="122"/>
      <c r="H8" s="122"/>
    </row>
    <row r="9" spans="1:8" x14ac:dyDescent="0.25">
      <c r="A9" s="153" t="s">
        <v>25</v>
      </c>
      <c r="B9" s="154"/>
      <c r="C9" s="154"/>
      <c r="D9" s="154"/>
      <c r="E9" s="154"/>
      <c r="F9" s="154"/>
      <c r="G9" s="154"/>
      <c r="H9" s="155"/>
    </row>
    <row r="10" spans="1:8" x14ac:dyDescent="0.25">
      <c r="A10" s="156"/>
      <c r="B10" s="157"/>
      <c r="C10" s="157"/>
      <c r="D10" s="157"/>
      <c r="E10" s="157"/>
      <c r="F10" s="157"/>
      <c r="G10" s="157"/>
      <c r="H10" s="158"/>
    </row>
    <row r="11" spans="1:8" x14ac:dyDescent="0.25">
      <c r="A11" s="156"/>
      <c r="B11" s="157"/>
      <c r="C11" s="157"/>
      <c r="D11" s="157"/>
      <c r="E11" s="157"/>
      <c r="F11" s="157"/>
      <c r="G11" s="157"/>
      <c r="H11" s="158"/>
    </row>
    <row r="12" spans="1:8" ht="2.25" customHeight="1" thickBot="1" x14ac:dyDescent="0.3">
      <c r="A12" s="159"/>
      <c r="B12" s="160"/>
      <c r="C12" s="160"/>
      <c r="D12" s="160"/>
      <c r="E12" s="160"/>
      <c r="F12" s="160"/>
      <c r="G12" s="160"/>
      <c r="H12" s="161"/>
    </row>
    <row r="13" spans="1:8" x14ac:dyDescent="0.25">
      <c r="A13" s="166"/>
      <c r="B13" s="166"/>
      <c r="C13" s="166"/>
      <c r="D13" s="166"/>
      <c r="E13" s="166"/>
      <c r="F13" s="166"/>
      <c r="G13" s="166"/>
      <c r="H13" s="166"/>
    </row>
    <row r="14" spans="1:8" ht="30" customHeight="1" x14ac:dyDescent="0.25">
      <c r="A14" s="162" t="s">
        <v>26</v>
      </c>
      <c r="B14" s="162"/>
      <c r="C14" s="162" t="s">
        <v>65</v>
      </c>
      <c r="D14" s="162"/>
      <c r="E14" s="162"/>
      <c r="F14" s="162"/>
      <c r="G14" s="162"/>
      <c r="H14" s="55">
        <f>'Schedule-I'!H24</f>
        <v>5052695.5744915241</v>
      </c>
    </row>
    <row r="15" spans="1:8" ht="31.5" customHeight="1" x14ac:dyDescent="0.25">
      <c r="A15" s="162" t="s">
        <v>27</v>
      </c>
      <c r="B15" s="162"/>
      <c r="C15" s="162" t="s">
        <v>28</v>
      </c>
      <c r="D15" s="162"/>
      <c r="E15" s="162"/>
      <c r="F15" s="162"/>
      <c r="G15" s="162"/>
      <c r="H15" s="46">
        <f>'Schedule-I'!H25</f>
        <v>909485.20340847434</v>
      </c>
    </row>
    <row r="16" spans="1:8" ht="29.25" customHeight="1" x14ac:dyDescent="0.25">
      <c r="A16" s="162" t="s">
        <v>29</v>
      </c>
      <c r="B16" s="162"/>
      <c r="C16" s="162" t="s">
        <v>30</v>
      </c>
      <c r="D16" s="162"/>
      <c r="E16" s="162"/>
      <c r="F16" s="162"/>
      <c r="G16" s="162"/>
      <c r="H16" s="46">
        <f>H14+H15</f>
        <v>5962180.7778999982</v>
      </c>
    </row>
    <row r="19" spans="1:8" ht="25.5" customHeight="1" x14ac:dyDescent="0.25">
      <c r="A19" s="48" t="s">
        <v>19</v>
      </c>
      <c r="B19" s="165">
        <f>Details!E2</f>
        <v>0</v>
      </c>
      <c r="C19" s="165"/>
      <c r="D19" s="51"/>
      <c r="E19" s="122" t="s">
        <v>16</v>
      </c>
      <c r="F19" s="122"/>
      <c r="G19" s="165">
        <f>Details!E13</f>
        <v>0</v>
      </c>
      <c r="H19" s="165"/>
    </row>
    <row r="20" spans="1:8" ht="24.75" customHeight="1" x14ac:dyDescent="0.25">
      <c r="A20" s="48" t="s">
        <v>18</v>
      </c>
      <c r="B20" s="165">
        <f>Details!E1</f>
        <v>0</v>
      </c>
      <c r="C20" s="165"/>
      <c r="D20" s="51"/>
      <c r="E20" s="122" t="s">
        <v>24</v>
      </c>
      <c r="F20" s="122"/>
      <c r="G20" s="165">
        <f>Details!E14</f>
        <v>0</v>
      </c>
      <c r="H20" s="165"/>
    </row>
  </sheetData>
  <sheetProtection algorithmName="SHA-512" hashValue="3wdbHseRDwPLcTs2usOlPQffAKeU2r49f2gSzfjiDpfxJio5eZtZYo9rxkPhs+lnbZLfpr+inxS60X9o+Lvlcg==" saltValue="RqrdTuKPB0gruHhgVRGidA=="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x14ac:dyDescent="0.2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x14ac:dyDescent="0.25">
      <c r="A1" s="12" t="str">
        <f>Sheet1!A2</f>
        <v>RFX. No. 5002004483 NIT-469</v>
      </c>
      <c r="B1" s="12"/>
      <c r="C1" s="13"/>
      <c r="D1" s="13"/>
      <c r="E1" s="13"/>
      <c r="F1" s="14" t="s">
        <v>31</v>
      </c>
    </row>
    <row r="2" spans="1:6" ht="16.5" x14ac:dyDescent="0.25">
      <c r="A2" s="15"/>
      <c r="B2" s="15"/>
      <c r="C2" s="15"/>
      <c r="D2" s="15"/>
      <c r="E2" s="15"/>
      <c r="F2" s="15"/>
    </row>
    <row r="3" spans="1:6" x14ac:dyDescent="0.25">
      <c r="A3" s="168" t="s">
        <v>32</v>
      </c>
      <c r="B3" s="168"/>
      <c r="C3" s="168"/>
      <c r="D3" s="168"/>
      <c r="E3" s="168"/>
      <c r="F3" s="168"/>
    </row>
    <row r="4" spans="1:6" x14ac:dyDescent="0.25">
      <c r="A4" s="16"/>
      <c r="B4" s="16"/>
      <c r="C4" s="16"/>
      <c r="D4" s="16"/>
      <c r="E4" s="16"/>
      <c r="F4" s="16"/>
    </row>
    <row r="5" spans="1:6" ht="16.5" x14ac:dyDescent="0.25">
      <c r="A5" s="17" t="s">
        <v>33</v>
      </c>
      <c r="B5" s="17"/>
      <c r="C5" s="169"/>
      <c r="D5" s="170"/>
      <c r="E5" s="170"/>
      <c r="F5" s="170"/>
    </row>
    <row r="6" spans="1:6" ht="16.5" x14ac:dyDescent="0.25">
      <c r="A6" s="17"/>
      <c r="B6" s="171"/>
      <c r="C6" s="171"/>
      <c r="D6" s="15"/>
      <c r="E6" s="15"/>
      <c r="F6" s="15"/>
    </row>
    <row r="7" spans="1:6" ht="16.5" x14ac:dyDescent="0.25">
      <c r="A7" s="17"/>
      <c r="B7" s="18"/>
      <c r="C7" s="18"/>
      <c r="D7" s="15"/>
      <c r="E7" s="15"/>
      <c r="F7" s="15"/>
    </row>
    <row r="8" spans="1:6" ht="16.5" x14ac:dyDescent="0.25">
      <c r="A8" s="19" t="str">
        <f>'[2]Sch-1'!E6</f>
        <v>To:</v>
      </c>
      <c r="B8" s="20"/>
      <c r="C8" s="15"/>
      <c r="D8" s="15"/>
      <c r="E8" s="15"/>
      <c r="F8" s="21"/>
    </row>
    <row r="9" spans="1:6" ht="16.5" x14ac:dyDescent="0.25">
      <c r="A9" s="19" t="str">
        <f>'[2]Sch-1'!E7</f>
        <v>Contract Services</v>
      </c>
      <c r="B9" s="19"/>
      <c r="C9" s="15"/>
      <c r="D9" s="15"/>
      <c r="E9" s="15"/>
      <c r="F9" s="21"/>
    </row>
    <row r="10" spans="1:6" ht="16.5" x14ac:dyDescent="0.25">
      <c r="A10" s="19" t="str">
        <f>'[2]Sch-1'!E8</f>
        <v>Power Grid Corporation of India Ltd.,</v>
      </c>
      <c r="B10" s="19"/>
      <c r="C10" s="15"/>
      <c r="D10" s="15"/>
      <c r="E10" s="15"/>
      <c r="F10" s="21"/>
    </row>
    <row r="11" spans="1:6" ht="16.5" x14ac:dyDescent="0.25">
      <c r="A11" s="19" t="str">
        <f>'[2]Sch-1'!E9</f>
        <v>Eastern Region Transmission System-I</v>
      </c>
      <c r="B11" s="19"/>
      <c r="C11" s="15"/>
      <c r="D11" s="15"/>
      <c r="E11" s="15"/>
      <c r="F11" s="21"/>
    </row>
    <row r="12" spans="1:6" ht="16.5" x14ac:dyDescent="0.25">
      <c r="A12" s="19" t="str">
        <f>'[2]Sch-1'!E10</f>
        <v>Vidyut Board Colony Shastri Nagar</v>
      </c>
      <c r="B12" s="19"/>
      <c r="C12" s="15"/>
      <c r="D12" s="15"/>
      <c r="E12" s="15"/>
      <c r="F12" s="21"/>
    </row>
    <row r="13" spans="1:6" ht="16.5" x14ac:dyDescent="0.25">
      <c r="A13" s="19" t="str">
        <f>'[2]Sch-1'!E11</f>
        <v>Patna 800023</v>
      </c>
      <c r="B13" s="19"/>
      <c r="C13" s="15"/>
      <c r="D13" s="15"/>
      <c r="E13" s="15"/>
      <c r="F13" s="21"/>
    </row>
    <row r="14" spans="1:6" ht="16.5" x14ac:dyDescent="0.25">
      <c r="A14" s="17"/>
      <c r="B14" s="17"/>
      <c r="C14" s="15"/>
      <c r="D14" s="15"/>
      <c r="E14" s="15"/>
      <c r="F14" s="21"/>
    </row>
    <row r="15" spans="1:6" ht="38.25" customHeight="1" x14ac:dyDescent="0.25">
      <c r="A15" s="22" t="s">
        <v>34</v>
      </c>
      <c r="B15" s="23"/>
      <c r="C15" s="172" t="str">
        <f>Sheet1!B3</f>
        <v>construction of protection wall at location no.-497 &amp; 1105 of 400kV D/C Ranchi-Dhanbad TL and  400kV D/C Ranchi-Sipat TL respectively under Namkum TLM</v>
      </c>
      <c r="D15" s="172"/>
      <c r="E15" s="172"/>
      <c r="F15" s="172"/>
    </row>
    <row r="16" spans="1:6" ht="16.5" x14ac:dyDescent="0.25">
      <c r="A16" s="15" t="s">
        <v>35</v>
      </c>
      <c r="B16" s="15"/>
      <c r="C16" s="21"/>
      <c r="D16" s="21"/>
      <c r="E16" s="21"/>
      <c r="F16" s="21"/>
    </row>
    <row r="17" spans="1:6" ht="15.75" x14ac:dyDescent="0.25">
      <c r="A17" s="23"/>
      <c r="B17" s="173" t="str">
        <f>Z17 &amp;AB17 &amp; AC17 &amp; AA17</f>
        <v/>
      </c>
      <c r="C17" s="173"/>
      <c r="D17" s="173"/>
      <c r="E17" s="173"/>
      <c r="F17" s="173"/>
    </row>
    <row r="18" spans="1:6" ht="16.5" x14ac:dyDescent="0.25">
      <c r="A18" s="44">
        <v>1</v>
      </c>
      <c r="B18" s="167" t="s">
        <v>36</v>
      </c>
      <c r="C18" s="167"/>
      <c r="D18" s="167"/>
      <c r="E18" s="167"/>
      <c r="F18" s="167"/>
    </row>
    <row r="19" spans="1:6" ht="16.5" x14ac:dyDescent="0.25">
      <c r="A19" s="44">
        <v>2</v>
      </c>
      <c r="B19" s="174" t="s">
        <v>37</v>
      </c>
      <c r="C19" s="174"/>
      <c r="D19" s="174"/>
      <c r="E19" s="174"/>
      <c r="F19" s="174"/>
    </row>
    <row r="20" spans="1:6" ht="16.5" x14ac:dyDescent="0.25">
      <c r="A20" s="44">
        <v>2.1</v>
      </c>
      <c r="B20" s="173" t="s">
        <v>38</v>
      </c>
      <c r="C20" s="173"/>
      <c r="D20" s="173"/>
      <c r="E20" s="173"/>
      <c r="F20" s="173"/>
    </row>
    <row r="21" spans="1:6" ht="16.5" x14ac:dyDescent="0.25">
      <c r="A21" s="15"/>
      <c r="B21" s="24" t="s">
        <v>55</v>
      </c>
      <c r="C21" s="22"/>
      <c r="D21" s="175" t="s">
        <v>56</v>
      </c>
      <c r="E21" s="176"/>
      <c r="F21" s="176"/>
    </row>
    <row r="22" spans="1:6" ht="1.5" customHeight="1" x14ac:dyDescent="0.25">
      <c r="A22" s="15"/>
      <c r="B22" s="24"/>
      <c r="C22" s="22"/>
      <c r="D22" s="177"/>
      <c r="E22" s="178"/>
      <c r="F22" s="178"/>
    </row>
    <row r="23" spans="1:6" ht="16.5" hidden="1" x14ac:dyDescent="0.25">
      <c r="A23" s="15"/>
      <c r="B23" s="24"/>
      <c r="C23" s="22"/>
      <c r="D23" s="25"/>
      <c r="E23" s="22"/>
      <c r="F23" s="26"/>
    </row>
    <row r="24" spans="1:6" ht="16.5" hidden="1" x14ac:dyDescent="0.25">
      <c r="A24" s="15"/>
      <c r="B24" s="24"/>
      <c r="C24" s="22"/>
      <c r="D24" s="25"/>
      <c r="E24" s="22"/>
      <c r="F24" s="26"/>
    </row>
    <row r="25" spans="1:6" ht="16.5" hidden="1" x14ac:dyDescent="0.25">
      <c r="A25" s="15"/>
      <c r="B25" s="24"/>
      <c r="C25" s="22"/>
      <c r="D25" s="25"/>
      <c r="E25" s="22"/>
      <c r="F25" s="26"/>
    </row>
    <row r="26" spans="1:6" ht="16.5" hidden="1" x14ac:dyDescent="0.25">
      <c r="A26" s="15"/>
      <c r="B26" s="24"/>
      <c r="C26" s="22"/>
      <c r="D26" s="25"/>
      <c r="E26" s="22"/>
      <c r="F26" s="26"/>
    </row>
    <row r="27" spans="1:6" ht="83.25" customHeight="1" x14ac:dyDescent="0.25">
      <c r="A27" s="27">
        <v>2.2000000000000002</v>
      </c>
      <c r="B27" s="173" t="s">
        <v>57</v>
      </c>
      <c r="C27" s="173"/>
      <c r="D27" s="173"/>
      <c r="E27" s="173"/>
      <c r="F27" s="173"/>
    </row>
    <row r="28" spans="1:6" ht="63" hidden="1" customHeight="1" x14ac:dyDescent="0.25">
      <c r="A28" s="27"/>
      <c r="B28" s="173"/>
      <c r="C28" s="173"/>
      <c r="D28" s="173"/>
      <c r="E28" s="173"/>
      <c r="F28" s="173"/>
    </row>
    <row r="29" spans="1:6" ht="118.5" customHeight="1" x14ac:dyDescent="0.25">
      <c r="A29" s="27">
        <v>2.2999999999999998</v>
      </c>
      <c r="B29" s="173" t="s">
        <v>39</v>
      </c>
      <c r="C29" s="173"/>
      <c r="D29" s="173"/>
      <c r="E29" s="173"/>
      <c r="F29" s="173"/>
    </row>
    <row r="30" spans="1:6" ht="68.25" customHeight="1" x14ac:dyDescent="0.25">
      <c r="A30" s="27">
        <v>2.4</v>
      </c>
      <c r="B30" s="173" t="s">
        <v>40</v>
      </c>
      <c r="C30" s="173"/>
      <c r="D30" s="173"/>
      <c r="E30" s="173"/>
      <c r="F30" s="173"/>
    </row>
    <row r="31" spans="1:6" ht="67.5" customHeight="1" x14ac:dyDescent="0.25">
      <c r="A31" s="23">
        <v>3</v>
      </c>
      <c r="B31" s="173" t="s">
        <v>41</v>
      </c>
      <c r="C31" s="173"/>
      <c r="D31" s="173"/>
      <c r="E31" s="173"/>
      <c r="F31" s="173"/>
    </row>
    <row r="32" spans="1:6" ht="57.75" hidden="1" customHeight="1" x14ac:dyDescent="0.25">
      <c r="A32" s="27"/>
      <c r="B32" s="173"/>
      <c r="C32" s="173"/>
      <c r="D32" s="173"/>
      <c r="E32" s="173"/>
      <c r="F32" s="173"/>
    </row>
    <row r="33" spans="1:6" ht="85.5" hidden="1" customHeight="1" x14ac:dyDescent="0.25">
      <c r="A33" s="27"/>
      <c r="B33" s="173"/>
      <c r="C33" s="173"/>
      <c r="D33" s="173"/>
      <c r="E33" s="173"/>
      <c r="F33" s="173"/>
    </row>
    <row r="34" spans="1:6" ht="0.75" customHeight="1" x14ac:dyDescent="0.25">
      <c r="A34" s="27"/>
      <c r="B34" s="173"/>
      <c r="C34" s="173"/>
      <c r="D34" s="173"/>
      <c r="E34" s="173"/>
      <c r="F34" s="173"/>
    </row>
    <row r="35" spans="1:6" ht="35.25" customHeight="1" x14ac:dyDescent="0.25">
      <c r="A35" s="27">
        <v>3.1</v>
      </c>
      <c r="B35" s="173" t="s">
        <v>58</v>
      </c>
      <c r="C35" s="173"/>
      <c r="D35" s="173"/>
      <c r="E35" s="173"/>
      <c r="F35" s="173"/>
    </row>
    <row r="36" spans="1:6" ht="94.5" customHeight="1" x14ac:dyDescent="0.25">
      <c r="A36" s="23">
        <v>4</v>
      </c>
      <c r="B36" s="173" t="s">
        <v>42</v>
      </c>
      <c r="C36" s="173"/>
      <c r="D36" s="173"/>
      <c r="E36" s="173"/>
      <c r="F36" s="173"/>
    </row>
    <row r="37" spans="1:6" ht="16.5" x14ac:dyDescent="0.25">
      <c r="A37" s="15"/>
      <c r="B37" s="28"/>
      <c r="C37" s="28"/>
      <c r="D37" s="28"/>
      <c r="E37" s="29"/>
      <c r="F37" s="29"/>
    </row>
    <row r="38" spans="1:6" ht="16.5" x14ac:dyDescent="0.25">
      <c r="A38" s="15"/>
      <c r="B38" s="28" t="s">
        <v>43</v>
      </c>
      <c r="D38" s="31"/>
      <c r="E38" s="31"/>
      <c r="F38" s="31"/>
    </row>
    <row r="39" spans="1:6" ht="16.5" x14ac:dyDescent="0.25">
      <c r="A39" s="15"/>
      <c r="B39" s="32"/>
      <c r="C39" s="31"/>
      <c r="D39" s="31"/>
      <c r="E39" s="28"/>
      <c r="F39" s="33" t="s">
        <v>44</v>
      </c>
    </row>
    <row r="40" spans="1:6" ht="16.5" x14ac:dyDescent="0.25">
      <c r="A40" s="15"/>
      <c r="B40" s="32"/>
      <c r="C40" s="31"/>
      <c r="D40" s="28"/>
      <c r="E40" s="28"/>
      <c r="F40" s="33" t="str">
        <f>"For and on behalf of " &amp; '[2]Sch-1'!B8</f>
        <v xml:space="preserve">For and on behalf of </v>
      </c>
    </row>
    <row r="41" spans="1:6" ht="16.5" x14ac:dyDescent="0.25">
      <c r="A41" s="34"/>
      <c r="B41" s="34"/>
      <c r="C41" s="35"/>
      <c r="D41" s="34"/>
      <c r="E41" s="36"/>
      <c r="F41" s="17"/>
    </row>
    <row r="42" spans="1:6" ht="30" customHeight="1" x14ac:dyDescent="0.25">
      <c r="A42" s="37" t="s">
        <v>45</v>
      </c>
      <c r="B42" s="180">
        <f>Details!E18</f>
        <v>0</v>
      </c>
      <c r="C42" s="180"/>
      <c r="D42" s="34"/>
      <c r="E42" s="36" t="s">
        <v>46</v>
      </c>
      <c r="F42" s="45">
        <f>Details!E13</f>
        <v>0</v>
      </c>
    </row>
    <row r="43" spans="1:6" ht="33.75" customHeight="1" x14ac:dyDescent="0.25">
      <c r="A43" s="37" t="s">
        <v>47</v>
      </c>
      <c r="B43" s="185">
        <f>Details!E17</f>
        <v>0</v>
      </c>
      <c r="C43" s="185"/>
      <c r="D43" s="34"/>
      <c r="E43" s="36" t="s">
        <v>48</v>
      </c>
      <c r="F43" s="45">
        <f>Details!E14</f>
        <v>0</v>
      </c>
    </row>
    <row r="44" spans="1:6" ht="16.5" x14ac:dyDescent="0.25">
      <c r="A44" s="15"/>
      <c r="B44" s="15"/>
      <c r="C44" s="15"/>
      <c r="D44" s="34"/>
      <c r="E44" s="36"/>
      <c r="F44" s="15"/>
    </row>
    <row r="45" spans="1:6" ht="16.5" x14ac:dyDescent="0.25">
      <c r="A45" s="38" t="s">
        <v>49</v>
      </c>
      <c r="B45" s="39"/>
      <c r="C45" s="40"/>
      <c r="D45" s="28"/>
      <c r="E45" s="33"/>
      <c r="F45" s="28"/>
    </row>
    <row r="46" spans="1:6" ht="27" customHeight="1" x14ac:dyDescent="0.25">
      <c r="A46" s="181" t="s">
        <v>50</v>
      </c>
      <c r="B46" s="181"/>
      <c r="C46" s="181"/>
      <c r="D46" s="183"/>
      <c r="E46" s="183"/>
      <c r="F46" s="183"/>
    </row>
    <row r="47" spans="1:6" ht="27.75" customHeight="1" x14ac:dyDescent="0.25">
      <c r="A47" s="182"/>
      <c r="B47" s="182"/>
      <c r="C47" s="182"/>
      <c r="D47" s="183"/>
      <c r="E47" s="183"/>
      <c r="F47" s="183"/>
    </row>
    <row r="48" spans="1:6" ht="27" customHeight="1" x14ac:dyDescent="0.25">
      <c r="A48" s="179"/>
      <c r="B48" s="179"/>
      <c r="C48" s="179"/>
      <c r="D48" s="183"/>
      <c r="E48" s="183"/>
      <c r="F48" s="183"/>
    </row>
    <row r="49" spans="1:6" ht="27.75" customHeight="1" x14ac:dyDescent="0.25">
      <c r="A49" s="184" t="s">
        <v>51</v>
      </c>
      <c r="B49" s="184"/>
      <c r="C49" s="184"/>
      <c r="D49" s="183"/>
      <c r="E49" s="183"/>
      <c r="F49" s="183"/>
    </row>
    <row r="50" spans="1:6" ht="29.25" customHeight="1" x14ac:dyDescent="0.25">
      <c r="A50" s="184" t="s">
        <v>52</v>
      </c>
      <c r="B50" s="184"/>
      <c r="C50" s="184"/>
      <c r="D50" s="183"/>
      <c r="E50" s="183"/>
      <c r="F50" s="183"/>
    </row>
    <row r="51" spans="1:6" ht="32.25" customHeight="1" x14ac:dyDescent="0.25">
      <c r="A51" s="184" t="s">
        <v>53</v>
      </c>
      <c r="B51" s="184"/>
      <c r="C51" s="184"/>
      <c r="D51" s="183"/>
      <c r="E51" s="183"/>
      <c r="F51" s="183"/>
    </row>
    <row r="52" spans="1:6" ht="27.75" customHeight="1" x14ac:dyDescent="0.25">
      <c r="A52" s="181" t="s">
        <v>54</v>
      </c>
      <c r="B52" s="181"/>
      <c r="C52" s="181"/>
      <c r="D52" s="183"/>
      <c r="E52" s="183"/>
      <c r="F52" s="183"/>
    </row>
    <row r="53" spans="1:6" ht="33" customHeight="1" x14ac:dyDescent="0.25">
      <c r="A53" s="182"/>
      <c r="B53" s="182"/>
      <c r="C53" s="182"/>
      <c r="D53" s="183"/>
      <c r="E53" s="183"/>
      <c r="F53" s="183"/>
    </row>
    <row r="54" spans="1:6" ht="33.75" customHeight="1" x14ac:dyDescent="0.25">
      <c r="A54" s="179"/>
      <c r="B54" s="179"/>
      <c r="C54" s="179"/>
      <c r="D54" s="52"/>
      <c r="E54" s="52"/>
      <c r="F54" s="52"/>
    </row>
    <row r="55" spans="1:6" ht="16.5" x14ac:dyDescent="0.25">
      <c r="A55" s="38"/>
      <c r="B55" s="38"/>
      <c r="C55" s="38"/>
      <c r="D55" s="41"/>
      <c r="E55" s="41"/>
      <c r="F55" s="41"/>
    </row>
    <row r="56" spans="1:6" ht="16.5" x14ac:dyDescent="0.25">
      <c r="A56" s="42"/>
      <c r="B56" s="17"/>
      <c r="C56" s="15"/>
      <c r="D56" s="15"/>
      <c r="E56" s="15"/>
      <c r="F56" s="43"/>
    </row>
    <row r="57" spans="1:6" ht="16.5" x14ac:dyDescent="0.25">
      <c r="A57" s="42"/>
      <c r="B57" s="17"/>
      <c r="C57" s="15"/>
      <c r="D57" s="15"/>
      <c r="E57" s="15"/>
      <c r="F57" s="43"/>
    </row>
    <row r="58" spans="1:6" ht="16.5" x14ac:dyDescent="0.25">
      <c r="A58" s="42"/>
      <c r="B58" s="17"/>
      <c r="C58" s="15"/>
      <c r="D58" s="15"/>
      <c r="E58" s="15"/>
      <c r="F58" s="43"/>
    </row>
    <row r="59" spans="1:6" ht="16.5" x14ac:dyDescent="0.25">
      <c r="A59" s="17"/>
      <c r="B59" s="17"/>
      <c r="C59" s="15"/>
      <c r="D59" s="15"/>
      <c r="E59" s="15"/>
      <c r="F59" s="43"/>
    </row>
    <row r="60" spans="1:6" ht="16.5" x14ac:dyDescent="0.25">
      <c r="A60" s="17"/>
      <c r="B60" s="17"/>
      <c r="C60" s="15"/>
      <c r="D60" s="15"/>
      <c r="E60" s="15"/>
      <c r="F60" s="43"/>
    </row>
    <row r="61" spans="1:6" ht="16.5" x14ac:dyDescent="0.25">
      <c r="A61" s="17"/>
      <c r="B61" s="17"/>
      <c r="C61" s="15"/>
      <c r="D61" s="15"/>
      <c r="E61" s="15"/>
      <c r="F61" s="43"/>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Basic</vt:lpstr>
      <vt:lpstr>Details</vt:lpstr>
      <vt:lpstr>Schedule-I</vt:lpstr>
      <vt:lpstr>Summary</vt:lpstr>
      <vt:lpstr>Bid form 2nd envelope</vt:lpstr>
      <vt:lpstr>'Schedule-I'!Print_Area</vt:lpstr>
      <vt:lpstr>'Schedule-I'!Print_Titles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2025-06-11T06:21:39Z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2025-06-11T06:18:57Z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0da6676c-8d45-45a6-8f0d-05b805fe4a49</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