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091-BYPASS ARRANGEMENT-K3/Bid Docs/"/>
    </mc:Choice>
  </mc:AlternateContent>
  <xr:revisionPtr revIDLastSave="606" documentId="13_ncr:1_{BD368C98-91EB-41FC-A282-E9F2DA675BF9}" xr6:coauthVersionLast="47" xr6:coauthVersionMax="47" xr10:uidLastSave="{111D7741-85E2-4D66-BBAA-C448F2EA674C}"/>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M16" i="6" l="1"/>
  <c r="M15" i="6"/>
  <c r="M14" i="6"/>
  <c r="M13" i="6"/>
  <c r="M12" i="6"/>
  <c r="K11" i="6"/>
  <c r="L11" i="6" s="1"/>
  <c r="N11" i="6"/>
  <c r="O11" i="6" s="1"/>
  <c r="P9" i="6" l="1"/>
  <c r="K17" i="6" l="1"/>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<sst xmlns="http://schemas.openxmlformats.org/spreadsheetml/2006/main" count="856" uniqueCount="352">
  <si>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</si>
  <si>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</si>
  <si>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</si>
  <si>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</si>
  <si>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</si>
  <si>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</si>
  <si>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</si>
  <si>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</si>
  <si>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</si>
  <si>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</si>
  <si>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</si>
  <si>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</si>
  <si>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</si>
  <si>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</si>
  <si>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</si>
  <si>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</si>
  <si>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</si>
  <si>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</si>
  <si>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</si>
  <si>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</si>
  <si>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</si>
  <si>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</si>
  <si>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</si>
  <si>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</si>
  <si>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</si>
  <si>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</si>
  <si>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</si>
  <si>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</si>
  <si>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</si>
  <si>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</si>
  <si>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</si>
  <si>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</si>
  <si>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</si>
  <si>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</si>
  <si>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</si>
  <si>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</si>
  <si>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</si>
  <si>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</si>
  <si>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</si>
  <si>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</si>
  <si>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</si>
  <si>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</si>
  <si>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</si>
  <si>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</si>
  <si>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</si>
  <si>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</si>
  <si>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</si>
  <si>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</si>
  <si>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</si>
  <si>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</si>
  <si>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</si>
  <si>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</si>
  <si>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</si>
  <si>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</si>
  <si>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</si>
  <si>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</si>
  <si>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</si>
  <si>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</si>
  <si>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</si>
  <si>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</si>
  <si>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</si>
  <si>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</si>
  <si>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</si>
  <si>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</si>
  <si>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</si>
  <si>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</si>
  <si>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</si>
  <si>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</si>
  <si>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</si>
  <si>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</si>
  <si>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</si>
  <si>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</si>
  <si>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</si>
  <si>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</si>
  <si>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</si>
  <si>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</si>
  <si>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</si>
  <si>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</si>
  <si>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</si>
  <si>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</si>
  <si>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</si>
  <si>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</si>
  <si>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</si>
  <si>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</si>
  <si>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</si>
  <si>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</si>
  <si>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</si>
  <si>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</si>
  <si>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</si>
  <si>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</si>
  <si>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</si>
  <si>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</si>
  <si>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</si>
  <si>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</si>
  <si>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</si>
  <si>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</si>
  <si>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</si>
  <si>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</si>
  <si>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</si>
  <si>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</si>
  <si>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</si>
  <si>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</si>
  <si>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</si>
  <si>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</si>
  <si>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</si>
  <si>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</si>
  <si>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</si>
  <si>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</si>
  <si>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</si>
  <si>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</si>
  <si>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</si>
  <si>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</si>
  <si>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</si>
  <si>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</si>
  <si>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</si>
  <si>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</si>
  <si>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</si>
  <si>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</si>
  <si>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</si>
  <si>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</si>
  <si>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</si>
  <si>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</si>
  <si>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</si>
  <si>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</si>
  <si>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</si>
  <si>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</si>
  <si>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</si>
  <si>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</si>
  <si>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</si>
  <si>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</si>
  <si>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</si>
  <si>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</si>
  <si>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</si>
  <si>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</si>
  <si>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</si>
  <si>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</si>
  <si>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</si>
  <si>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</si>
  <si>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</si>
  <si>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</si>
  <si>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</si>
  <si>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</si>
  <si>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</si>
  <si>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</si>
  <si>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</si>
  <si>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</si>
  <si>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</si>
  <si>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</si>
  <si>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</si>
  <si>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</si>
  <si>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</si>
  <si>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</si>
  <si>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</si>
  <si>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</si>
  <si>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</si>
  <si>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</si>
  <si>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</si>
  <si>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</si>
  <si>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</si>
  <si>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</si>
  <si>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</si>
  <si>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</si>
  <si>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</si>
  <si>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</si>
  <si>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</si>
  <si>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</si>
  <si>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</si>
  <si>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</si>
  <si>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</si>
  <si>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</si>
  <si>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</si>
  <si>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</si>
  <si>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</si>
  <si>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</si>
  <si>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</si>
  <si>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</si>
  <si>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</si>
  <si>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</si>
  <si>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</si>
  <si>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</si>
  <si>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</si>
  <si>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</si>
  <si>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</si>
  <si>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</si>
  <si>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</si>
  <si>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</si>
  <si>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</si>
  <si>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</si>
  <si>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</si>
  <si>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</si>
  <si>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</si>
  <si>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</si>
  <si>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</si>
  <si>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</si>
  <si>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</si>
  <si>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</si>
  <si>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</si>
  <si>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</si>
  <si>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</si>
  <si>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</si>
  <si>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</si>
  <si>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</si>
  <si>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</si>
  <si>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</si>
  <si>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</si>
  <si>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</si>
  <si>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</si>
  <si>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</si>
  <si>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</si>
  <si>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</si>
  <si>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</si>
  <si>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</si>
  <si>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</si>
  <si>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</si>
  <si>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</si>
  <si>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</si>
  <si>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</si>
  <si>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</si>
  <si>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</si>
  <si>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</si>
  <si>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</si>
  <si>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</si>
  <si>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</si>
  <si>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</si>
  <si>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</si>
  <si>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</si>
  <si>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</si>
  <si>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</si>
  <si>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</si>
  <si>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</si>
  <si>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</si>
  <si>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</si>
  <si>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</si>
  <si>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</si>
  <si>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</si>
  <si>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</si>
  <si>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</si>
  <si>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</si>
  <si>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</si>
  <si>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</si>
  <si>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</si>
  <si>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</si>
  <si>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</si>
  <si>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</si>
  <si>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</si>
  <si>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</si>
  <si>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</si>
  <si>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</si>
  <si>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</si>
  <si>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</si>
  <si>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</si>
  <si>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</si>
  <si>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</si>
  <si>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</si>
  <si>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</si>
  <si>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</si>
  <si>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</si>
  <si>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</si>
  <si>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</si>
  <si>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</si>
  <si>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</si>
  <si>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</si>
  <si>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</si>
  <si>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</si>
  <si>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</si>
  <si>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</si>
  <si>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</si>
  <si>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</si>
  <si>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</si>
  <si>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</si>
  <si>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</si>
  <si>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</si>
  <si>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</si>
  <si>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</si>
  <si>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</si>
  <si>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</si>
  <si>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</si>
  <si>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</si>
  <si>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</si>
  <si>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</si>
  <si>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</si>
  <si>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</si>
  <si>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</si>
  <si>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</si>
  <si>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</si>
  <si>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</si>
  <si>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</si>
  <si>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</si>
  <si>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</si>
  <si>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</si>
  <si>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</si>
  <si>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</si>
  <si>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</si>
  <si>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</si>
  <si>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</si>
  <si>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</si>
  <si>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</si>
  <si>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</si>
  <si>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</si>
  <si>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</si>
  <si>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</si>
  <si>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</si>
  <si>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</si>
  <si>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</si>
  <si>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</si>
  <si>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</si>
  <si>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</si>
  <si>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</si>
  <si>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</si>
  <si>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</si>
  <si>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</si>
  <si>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</si>
  <si>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</si>
  <si>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</si>
  <si>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</si>
  <si>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</si>
  <si>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</si>
  <si>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</si>
  <si>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</si>
  <si>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</si>
  <si>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</si>
  <si>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</si>
  <si>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</si>
  <si>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</si>
  <si>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</si>
  <si>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</si>
  <si>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</si>
  <si>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</si>
  <si>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</si>
  <si>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</si>
  <si>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</si>
  <si>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</si>
  <si>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</si>
  <si>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</si>
  <si>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</si>
  <si>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</si>
  <si>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</si>
  <si>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</si>
  <si>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</si>
  <si>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</si>
  <si>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</si>
  <si>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</si>
  <si>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Making Temporary Bypass Arrangement for HT (33kV and 11kV) &amp; LT (415V) line crossings during stringing of 765KV Kurnool-III -Maheshwaram D/c Transmission Line</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</si>
  <si>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</si>
  <si>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</si>
  <si>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</si>
  <si>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</si>
  <si>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</si>
  <si>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</si>
  <si>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</si>
  <si>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</si>
  <si>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 xml:space="preserve">Specification No: Ref: SR-I/C&amp;M/WC-4091/2025/Rfx-5002004295 (SR1/NT/W-TW/DOM/B00/25/02800)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</si>
</sst>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9">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2">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49" fillId="0" borderId="0" xfId="39" applyFont="1" applyFill="1" applyAlignment="1">
      <alignment horizontal="center" vertical="center" wrapText="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3" sqref="C13"/>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75" t="s">
        <v>342</v>
      </c>
      <c r="B1" s="275"/>
      <c r="C1" s="275"/>
      <c r="D1" s="124"/>
    </row>
    <row r="2" spans="1:4" ht="32.25" customHeight="1">
      <c r="A2" s="361" t="s">
        <v>351</v>
      </c>
      <c r="B2" s="361"/>
      <c r="C2" s="361"/>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COIY7cP68R8Au89CjfzfRYczqiNJwq5W7bsoydLXFW8K1jOxhi8onyEKV+JDleR1gluUb5fxI9rvBkXyRdV7SA==" saltValue="ZAab2ZjCI/5rGgSHuit2xQ=="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7" t="s">
        <v>22</v>
      </c>
      <c r="B1" s="288"/>
      <c r="C1" s="288"/>
      <c r="D1" s="288"/>
      <c r="E1" s="288"/>
      <c r="F1" s="288"/>
      <c r="G1" s="288"/>
      <c r="H1" s="288"/>
      <c r="I1" s="289"/>
    </row>
    <row r="2" spans="1:9" ht="31.5" customHeight="1">
      <c r="A2" s="18" t="s">
        <v>23</v>
      </c>
      <c r="B2" s="283" t="s">
        <v>24</v>
      </c>
      <c r="C2" s="283"/>
      <c r="D2" s="283"/>
      <c r="E2" s="283"/>
      <c r="F2" s="283"/>
      <c r="G2" s="283"/>
      <c r="H2" s="283"/>
      <c r="I2" s="284"/>
    </row>
    <row r="3" spans="1:9" ht="36" customHeight="1">
      <c r="A3" s="18" t="s">
        <v>25</v>
      </c>
      <c r="B3" s="283" t="s">
        <v>26</v>
      </c>
      <c r="C3" s="283"/>
      <c r="D3" s="283"/>
      <c r="E3" s="283"/>
      <c r="F3" s="283"/>
      <c r="G3" s="283"/>
      <c r="H3" s="283"/>
      <c r="I3" s="284"/>
    </row>
    <row r="4" spans="1:9" ht="36" customHeight="1">
      <c r="A4" s="18" t="s">
        <v>27</v>
      </c>
      <c r="B4" s="283" t="s">
        <v>28</v>
      </c>
      <c r="C4" s="283"/>
      <c r="D4" s="283"/>
      <c r="E4" s="283"/>
      <c r="F4" s="283"/>
      <c r="G4" s="283"/>
      <c r="H4" s="283"/>
      <c r="I4" s="284"/>
    </row>
    <row r="5" spans="1:9" ht="36" customHeight="1">
      <c r="A5" s="18" t="s">
        <v>29</v>
      </c>
      <c r="B5" s="283" t="s">
        <v>30</v>
      </c>
      <c r="C5" s="283"/>
      <c r="D5" s="283"/>
      <c r="E5" s="283"/>
      <c r="F5" s="283"/>
      <c r="G5" s="283"/>
      <c r="H5" s="283"/>
      <c r="I5" s="284"/>
    </row>
    <row r="6" spans="1:9" ht="19.5" customHeight="1">
      <c r="A6" s="19" t="s">
        <v>31</v>
      </c>
      <c r="B6" s="285" t="s">
        <v>32</v>
      </c>
      <c r="C6" s="285"/>
      <c r="D6" s="285"/>
      <c r="E6" s="285"/>
      <c r="F6" s="285"/>
      <c r="G6" s="285"/>
      <c r="H6" s="285"/>
      <c r="I6" s="28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6" t="s">
        <v>33</v>
      </c>
      <c r="B35" s="306"/>
      <c r="C35" s="306"/>
      <c r="D35" s="306"/>
      <c r="E35" s="306"/>
      <c r="F35" s="306"/>
      <c r="G35" s="306"/>
      <c r="H35" s="306"/>
      <c r="I35" s="306"/>
      <c r="J35" s="1"/>
    </row>
    <row r="36" spans="1:16" ht="15.75">
      <c r="A36" s="299" t="s">
        <v>34</v>
      </c>
      <c r="B36" s="299"/>
      <c r="C36" s="299"/>
      <c r="D36" s="299"/>
      <c r="E36" s="299"/>
      <c r="F36" s="299"/>
      <c r="G36" s="299"/>
      <c r="H36" s="299"/>
      <c r="I36" s="299"/>
      <c r="J36" s="1"/>
      <c r="K36" s="58">
        <f>'Name of Bidder'!C14</f>
        <v>0</v>
      </c>
      <c r="O36" s="55" t="e">
        <f>'Name of Bidder'!#REF!</f>
        <v>#REF!</v>
      </c>
    </row>
    <row r="37" spans="1:16" ht="18.75">
      <c r="A37" s="300" t="s">
        <v>35</v>
      </c>
      <c r="B37" s="300"/>
      <c r="C37" s="300"/>
      <c r="D37" s="300"/>
      <c r="E37" s="300"/>
      <c r="F37" s="300"/>
      <c r="G37" s="300"/>
      <c r="H37" s="300"/>
      <c r="I37" s="300"/>
      <c r="J37" s="1"/>
      <c r="K37" s="58">
        <f>'Name of Bidder'!C15</f>
        <v>0</v>
      </c>
      <c r="O37" s="55" t="e">
        <f>'Name of Bidder'!#REF!</f>
        <v>#REF!</v>
      </c>
    </row>
    <row r="38" spans="1:16" ht="36" customHeight="1">
      <c r="A38" s="301" t="s">
        <v>36</v>
      </c>
      <c r="B38" s="301"/>
      <c r="C38" s="301"/>
      <c r="D38" s="301"/>
      <c r="E38" s="301"/>
      <c r="F38" s="301"/>
      <c r="G38" s="301"/>
      <c r="H38" s="301"/>
      <c r="I38" s="301"/>
      <c r="J38" s="1"/>
      <c r="K38" s="58" t="e">
        <f>'Name of Bidder'!#REF!</f>
        <v>#REF!</v>
      </c>
      <c r="O38" s="55" t="e">
        <f>'Name of Bidder'!#REF!</f>
        <v>#REF!</v>
      </c>
    </row>
    <row r="39" spans="1:16" ht="18.75">
      <c r="A39" s="300" t="s">
        <v>37</v>
      </c>
      <c r="B39" s="300"/>
      <c r="C39" s="300"/>
      <c r="D39" s="300"/>
      <c r="E39" s="300"/>
      <c r="F39" s="300"/>
      <c r="G39" s="300"/>
      <c r="H39" s="300"/>
      <c r="I39" s="300"/>
      <c r="J39" s="1"/>
      <c r="K39" s="58" t="e">
        <f>'Name of Bidder'!#REF!</f>
        <v>#REF!</v>
      </c>
      <c r="O39" s="55" t="e">
        <f>'Name of Bidder'!#REF!</f>
        <v>#REF!</v>
      </c>
    </row>
    <row r="40" spans="1:16" ht="15.75">
      <c r="A40" s="299" t="s">
        <v>38</v>
      </c>
      <c r="B40" s="299"/>
      <c r="C40" s="299"/>
      <c r="D40" s="299"/>
      <c r="E40" s="299"/>
      <c r="F40" s="299"/>
      <c r="G40" s="299"/>
      <c r="H40" s="299"/>
      <c r="I40" s="299"/>
      <c r="J40" s="1"/>
    </row>
    <row r="41" spans="1:16" ht="18.75" customHeight="1">
      <c r="A41" s="305">
        <f>'Name of Bidder'!C9</f>
        <v>0</v>
      </c>
      <c r="B41" s="305"/>
      <c r="C41" s="305"/>
      <c r="D41" s="305"/>
      <c r="E41" s="305"/>
      <c r="F41" s="305"/>
      <c r="G41" s="305"/>
      <c r="H41" s="305"/>
      <c r="I41" s="305"/>
      <c r="J41" s="1"/>
      <c r="K41" s="59" t="e">
        <f>'Name of Bidder'!#REF!</f>
        <v>#REF!</v>
      </c>
      <c r="M41" s="55" t="s">
        <v>39</v>
      </c>
      <c r="P41" s="55" t="s">
        <v>40</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1" t="e">
        <f>IF(#REF!= "Sole Bidder", "", "having its Registered Office at "&amp;IF(#REF!=1,#REF!&amp;" "&amp;#REF!&amp;" "&amp;#REF!,IF(#REF!=2,#REF!&amp;" &amp; "&amp;#REF!&amp;" "&amp;#REF!&amp;" and " &amp;#REF!&amp;" &amp; "&amp;#REF!&amp;" "&amp;#REF! &amp;IF(#REF!=2," respectively",""))))</f>
        <v>#REF!</v>
      </c>
      <c r="B44" s="301"/>
      <c r="C44" s="301"/>
      <c r="D44" s="301"/>
      <c r="E44" s="301"/>
      <c r="F44" s="301"/>
      <c r="G44" s="301"/>
      <c r="H44" s="301"/>
      <c r="I44" s="301"/>
      <c r="J44" s="1"/>
    </row>
    <row r="45" spans="1:16" ht="15.75">
      <c r="A45" s="299" t="s">
        <v>41</v>
      </c>
      <c r="B45" s="299"/>
      <c r="C45" s="299"/>
      <c r="D45" s="299"/>
      <c r="E45" s="299"/>
      <c r="F45" s="299"/>
      <c r="G45" s="299"/>
      <c r="H45" s="299"/>
      <c r="I45" s="299"/>
      <c r="J45" s="1"/>
    </row>
    <row r="46" spans="1:16" ht="18.75">
      <c r="A46" s="300" t="s">
        <v>42</v>
      </c>
      <c r="B46" s="300"/>
      <c r="C46" s="300"/>
      <c r="D46" s="300"/>
      <c r="E46" s="300"/>
      <c r="F46" s="300"/>
      <c r="G46" s="300"/>
      <c r="H46" s="300"/>
      <c r="I46" s="300"/>
      <c r="J46" s="1"/>
    </row>
    <row r="47" spans="1:16" ht="18.75">
      <c r="A47" s="300" t="s">
        <v>43</v>
      </c>
      <c r="B47" s="300"/>
      <c r="C47" s="300"/>
      <c r="D47" s="300"/>
      <c r="E47" s="300"/>
      <c r="F47" s="300"/>
      <c r="G47" s="300"/>
      <c r="H47" s="300"/>
      <c r="I47" s="300"/>
      <c r="J47" s="1"/>
    </row>
    <row r="48" spans="1:16" ht="69" customHeight="1">
      <c r="A48" s="303" t="e">
        <f>"POWERGRID intends to award, under laid-down organisational procedures, contract(s) for " &amp;#REF!</f>
        <v>#REF!</v>
      </c>
      <c r="B48" s="303"/>
      <c r="C48" s="303"/>
      <c r="D48" s="303"/>
      <c r="E48" s="303"/>
      <c r="F48" s="303"/>
      <c r="G48" s="303"/>
      <c r="H48" s="303"/>
      <c r="I48" s="30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0" t="s">
        <v>44</v>
      </c>
      <c r="B51" s="290"/>
      <c r="C51" s="290"/>
      <c r="D51" s="290"/>
      <c r="E51" s="297" t="s">
        <v>44</v>
      </c>
      <c r="F51" s="297"/>
      <c r="G51" s="297"/>
      <c r="H51" s="297"/>
      <c r="I51" s="297"/>
      <c r="J51" s="1"/>
    </row>
    <row r="52" spans="1:10" ht="33" customHeight="1">
      <c r="A52" s="295" t="s">
        <v>45</v>
      </c>
      <c r="B52" s="295"/>
      <c r="C52" s="295"/>
      <c r="D52" s="295"/>
      <c r="E52" s="296" t="s">
        <v>46</v>
      </c>
      <c r="F52" s="296"/>
      <c r="G52" s="296"/>
      <c r="H52" s="296"/>
      <c r="I52" s="296"/>
      <c r="J52" s="1"/>
    </row>
    <row r="53" spans="1:10" ht="22.5" customHeight="1">
      <c r="A53" s="56" t="s">
        <v>12</v>
      </c>
      <c r="B53" s="5"/>
      <c r="C53" s="5"/>
      <c r="D53" s="5"/>
      <c r="E53" s="5"/>
      <c r="F53" s="5"/>
      <c r="G53" s="5"/>
      <c r="H53" s="5"/>
      <c r="I53" s="57" t="s">
        <v>47</v>
      </c>
      <c r="J53" s="1"/>
    </row>
    <row r="54" spans="1:10" ht="100.5" customHeight="1">
      <c r="A54" s="30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4"/>
      <c r="C54" s="304"/>
      <c r="D54" s="304"/>
      <c r="E54" s="304"/>
      <c r="F54" s="304"/>
      <c r="G54" s="304"/>
      <c r="H54" s="304"/>
      <c r="I54" s="304"/>
    </row>
    <row r="55" spans="1:10" ht="8.1" customHeight="1">
      <c r="A55" s="7"/>
      <c r="B55" s="8"/>
      <c r="C55" s="8"/>
      <c r="D55" s="8"/>
      <c r="E55" s="8"/>
      <c r="F55" s="8"/>
      <c r="G55" s="8"/>
      <c r="H55" s="8"/>
      <c r="I55" s="8"/>
    </row>
    <row r="56" spans="1:10" ht="35.25" customHeight="1">
      <c r="A56" s="291" t="s">
        <v>48</v>
      </c>
      <c r="B56" s="291"/>
      <c r="C56" s="291"/>
      <c r="D56" s="291"/>
      <c r="E56" s="291"/>
      <c r="F56" s="291"/>
      <c r="G56" s="291"/>
      <c r="H56" s="291"/>
      <c r="I56" s="291"/>
    </row>
    <row r="57" spans="1:10" ht="8.1" customHeight="1">
      <c r="A57" s="9"/>
      <c r="B57" s="8"/>
      <c r="C57" s="8"/>
      <c r="D57" s="8"/>
      <c r="E57" s="8"/>
      <c r="F57" s="8"/>
      <c r="G57" s="8"/>
      <c r="H57" s="8"/>
      <c r="I57" s="8"/>
    </row>
    <row r="58" spans="1:10" ht="15.75">
      <c r="A58" s="302" t="s">
        <v>49</v>
      </c>
      <c r="B58" s="302"/>
      <c r="C58" s="302"/>
      <c r="D58" s="302"/>
      <c r="E58" s="302"/>
      <c r="F58" s="302"/>
      <c r="G58" s="302"/>
      <c r="H58" s="302"/>
      <c r="I58" s="302"/>
    </row>
    <row r="59" spans="1:10" ht="8.1" customHeight="1">
      <c r="A59" s="9"/>
      <c r="B59" s="8"/>
      <c r="C59" s="8"/>
      <c r="D59" s="8"/>
      <c r="E59" s="8"/>
      <c r="F59" s="8"/>
      <c r="G59" s="8"/>
      <c r="H59" s="8"/>
      <c r="I59" s="8"/>
    </row>
    <row r="60" spans="1:10" ht="16.5">
      <c r="A60" s="298" t="s">
        <v>50</v>
      </c>
      <c r="B60" s="298"/>
      <c r="C60" s="298"/>
      <c r="D60" s="298"/>
      <c r="E60" s="298"/>
      <c r="F60" s="298"/>
      <c r="G60" s="298"/>
      <c r="H60" s="298"/>
      <c r="I60" s="298"/>
    </row>
    <row r="61" spans="1:10" ht="8.1" customHeight="1">
      <c r="A61" s="10"/>
      <c r="B61" s="8"/>
      <c r="C61" s="8"/>
      <c r="D61" s="8"/>
      <c r="E61" s="8"/>
      <c r="F61" s="8"/>
      <c r="G61" s="8"/>
      <c r="H61" s="8"/>
      <c r="I61" s="8"/>
    </row>
    <row r="62" spans="1:10" ht="37.5" customHeight="1">
      <c r="A62" s="11" t="s">
        <v>51</v>
      </c>
      <c r="B62" s="290" t="s">
        <v>52</v>
      </c>
      <c r="C62" s="290"/>
      <c r="D62" s="290"/>
      <c r="E62" s="290"/>
      <c r="F62" s="290"/>
      <c r="G62" s="290"/>
      <c r="H62" s="290"/>
      <c r="I62" s="290"/>
    </row>
    <row r="63" spans="1:10" ht="8.1" customHeight="1">
      <c r="A63" s="9"/>
      <c r="B63" s="8"/>
      <c r="C63" s="8"/>
      <c r="D63" s="8"/>
      <c r="E63" s="8"/>
      <c r="F63" s="8"/>
      <c r="G63" s="8"/>
      <c r="H63" s="8"/>
      <c r="I63" s="8"/>
    </row>
    <row r="64" spans="1:10" ht="79.5" customHeight="1">
      <c r="A64" s="8"/>
      <c r="B64" s="11" t="s">
        <v>53</v>
      </c>
      <c r="C64" s="290" t="s">
        <v>54</v>
      </c>
      <c r="D64" s="290"/>
      <c r="E64" s="290"/>
      <c r="F64" s="290"/>
      <c r="G64" s="290"/>
      <c r="H64" s="290"/>
      <c r="I64" s="290"/>
    </row>
    <row r="65" spans="1:10" ht="8.1" customHeight="1">
      <c r="A65" s="8"/>
      <c r="B65" s="11"/>
      <c r="C65" s="4"/>
      <c r="D65" s="4"/>
      <c r="E65" s="4"/>
      <c r="F65" s="4"/>
      <c r="G65" s="4"/>
      <c r="H65" s="4"/>
      <c r="I65" s="4"/>
    </row>
    <row r="66" spans="1:10" ht="109.5" customHeight="1">
      <c r="A66" s="8"/>
      <c r="B66" s="11" t="s">
        <v>55</v>
      </c>
      <c r="C66" s="290" t="s">
        <v>56</v>
      </c>
      <c r="D66" s="290"/>
      <c r="E66" s="290"/>
      <c r="F66" s="290"/>
      <c r="G66" s="290"/>
      <c r="H66" s="290"/>
      <c r="I66" s="290"/>
    </row>
    <row r="67" spans="1:10" ht="8.1" customHeight="1">
      <c r="A67" s="8"/>
      <c r="B67" s="11"/>
      <c r="C67" s="73"/>
      <c r="D67" s="4"/>
      <c r="E67" s="4"/>
      <c r="F67" s="4"/>
      <c r="G67" s="4"/>
      <c r="H67" s="4"/>
      <c r="I67" s="4"/>
    </row>
    <row r="68" spans="1:10" ht="50.25" customHeight="1">
      <c r="A68" s="8"/>
      <c r="B68" s="11" t="s">
        <v>57</v>
      </c>
      <c r="C68" s="290" t="s">
        <v>58</v>
      </c>
      <c r="D68" s="290"/>
      <c r="E68" s="290"/>
      <c r="F68" s="290"/>
      <c r="G68" s="290"/>
      <c r="H68" s="290"/>
      <c r="I68" s="290"/>
    </row>
    <row r="69" spans="1:10" ht="15.75">
      <c r="A69" s="9"/>
      <c r="B69" s="8"/>
      <c r="C69" s="8"/>
      <c r="D69" s="8"/>
      <c r="E69" s="8"/>
      <c r="F69" s="8"/>
      <c r="G69" s="8"/>
      <c r="H69" s="8"/>
      <c r="I69" s="8"/>
    </row>
    <row r="70" spans="1:10" ht="87" customHeight="1">
      <c r="A70" s="11" t="s">
        <v>59</v>
      </c>
      <c r="B70" s="290" t="s">
        <v>60</v>
      </c>
      <c r="C70" s="290"/>
      <c r="D70" s="290"/>
      <c r="E70" s="290"/>
      <c r="F70" s="290"/>
      <c r="G70" s="290"/>
      <c r="H70" s="290"/>
      <c r="I70" s="290"/>
    </row>
    <row r="71" spans="1:10" ht="8.1" customHeight="1">
      <c r="A71" s="10"/>
      <c r="B71" s="8"/>
      <c r="C71" s="8"/>
      <c r="D71" s="8"/>
      <c r="E71" s="8"/>
      <c r="F71" s="8"/>
      <c r="G71" s="8"/>
      <c r="H71" s="8"/>
      <c r="I71" s="8"/>
    </row>
    <row r="72" spans="1:10" ht="16.5">
      <c r="A72" s="298" t="s">
        <v>61</v>
      </c>
      <c r="B72" s="298"/>
      <c r="C72" s="298"/>
      <c r="D72" s="298"/>
      <c r="E72" s="298"/>
      <c r="F72" s="298"/>
      <c r="G72" s="298"/>
      <c r="H72" s="298"/>
      <c r="I72" s="298"/>
    </row>
    <row r="73" spans="1:10" ht="16.5">
      <c r="A73" s="10"/>
      <c r="B73" s="8"/>
      <c r="C73" s="8"/>
      <c r="D73" s="8"/>
      <c r="E73" s="8"/>
      <c r="F73" s="8"/>
      <c r="G73" s="8"/>
      <c r="H73" s="8"/>
      <c r="I73" s="8"/>
    </row>
    <row r="74" spans="1:10" ht="49.5" customHeight="1">
      <c r="A74" s="11" t="s">
        <v>51</v>
      </c>
      <c r="B74" s="290" t="s">
        <v>62</v>
      </c>
      <c r="C74" s="290"/>
      <c r="D74" s="290"/>
      <c r="E74" s="290"/>
      <c r="F74" s="290"/>
      <c r="G74" s="290"/>
      <c r="H74" s="290"/>
      <c r="I74" s="290"/>
    </row>
    <row r="75" spans="1:10" ht="45" customHeight="1">
      <c r="A75" s="4"/>
      <c r="B75" s="5"/>
      <c r="C75" s="5"/>
      <c r="D75" s="5"/>
      <c r="E75" s="5"/>
      <c r="F75" s="4"/>
      <c r="G75" s="5"/>
      <c r="H75" s="5"/>
      <c r="I75" s="5"/>
      <c r="J75" s="1"/>
    </row>
    <row r="76" spans="1:10" ht="21" customHeight="1">
      <c r="A76" s="290" t="s">
        <v>44</v>
      </c>
      <c r="B76" s="290"/>
      <c r="C76" s="290"/>
      <c r="D76" s="290"/>
      <c r="E76" s="297" t="s">
        <v>44</v>
      </c>
      <c r="F76" s="297"/>
      <c r="G76" s="297"/>
      <c r="H76" s="297"/>
      <c r="I76" s="297"/>
      <c r="J76" s="1"/>
    </row>
    <row r="77" spans="1:10" ht="33" customHeight="1">
      <c r="A77" s="295" t="s">
        <v>45</v>
      </c>
      <c r="B77" s="295"/>
      <c r="C77" s="295"/>
      <c r="D77" s="295"/>
      <c r="E77" s="296" t="s">
        <v>46</v>
      </c>
      <c r="F77" s="296"/>
      <c r="G77" s="296"/>
      <c r="H77" s="296"/>
      <c r="I77" s="296"/>
      <c r="J77" s="1"/>
    </row>
    <row r="78" spans="1:10" ht="20.25" customHeight="1">
      <c r="A78" s="56" t="s">
        <v>12</v>
      </c>
      <c r="B78" s="5"/>
      <c r="C78" s="5"/>
      <c r="D78" s="5"/>
      <c r="E78" s="5"/>
      <c r="F78" s="5"/>
      <c r="G78" s="5"/>
      <c r="H78" s="5"/>
      <c r="I78" s="57" t="s">
        <v>63</v>
      </c>
      <c r="J78" s="1"/>
    </row>
    <row r="79" spans="1:10" ht="36" customHeight="1">
      <c r="A79" s="294" t="s">
        <v>64</v>
      </c>
      <c r="B79" s="294"/>
      <c r="C79" s="294"/>
      <c r="D79" s="294"/>
      <c r="E79" s="294"/>
      <c r="F79" s="294"/>
      <c r="G79" s="294"/>
      <c r="H79" s="294"/>
      <c r="I79" s="294"/>
      <c r="J79" s="1"/>
    </row>
    <row r="80" spans="1:10" ht="125.25" customHeight="1">
      <c r="A80" s="8"/>
      <c r="B80" s="11" t="s">
        <v>65</v>
      </c>
      <c r="C80" s="290" t="s">
        <v>66</v>
      </c>
      <c r="D80" s="290"/>
      <c r="E80" s="290"/>
      <c r="F80" s="290"/>
      <c r="G80" s="290"/>
      <c r="H80" s="290"/>
      <c r="I80" s="290"/>
    </row>
    <row r="81" spans="1:10" ht="9.9499999999999993" customHeight="1">
      <c r="A81" s="8"/>
      <c r="B81" s="12"/>
      <c r="C81" s="9"/>
      <c r="D81" s="9"/>
      <c r="E81" s="9"/>
      <c r="F81" s="9"/>
      <c r="G81" s="9"/>
      <c r="H81" s="9"/>
      <c r="I81" s="9"/>
    </row>
    <row r="82" spans="1:10" ht="112.5" customHeight="1">
      <c r="A82" s="8"/>
      <c r="B82" s="11" t="s">
        <v>55</v>
      </c>
      <c r="C82" s="290" t="s">
        <v>67</v>
      </c>
      <c r="D82" s="290"/>
      <c r="E82" s="290"/>
      <c r="F82" s="290"/>
      <c r="G82" s="290"/>
      <c r="H82" s="290"/>
      <c r="I82" s="290"/>
    </row>
    <row r="83" spans="1:10" ht="9.9499999999999993" customHeight="1">
      <c r="A83" s="8"/>
      <c r="B83" s="11"/>
      <c r="C83" s="13"/>
      <c r="D83" s="13"/>
      <c r="E83" s="13"/>
      <c r="F83" s="13"/>
      <c r="G83" s="13"/>
      <c r="H83" s="13"/>
      <c r="I83" s="13"/>
    </row>
    <row r="84" spans="1:10" ht="134.25" customHeight="1">
      <c r="A84" s="8"/>
      <c r="B84" s="11" t="s">
        <v>57</v>
      </c>
      <c r="C84" s="290" t="s">
        <v>68</v>
      </c>
      <c r="D84" s="290"/>
      <c r="E84" s="290"/>
      <c r="F84" s="290"/>
      <c r="G84" s="290"/>
      <c r="H84" s="290"/>
      <c r="I84" s="290"/>
    </row>
    <row r="85" spans="1:10" ht="9.9499999999999993" customHeight="1">
      <c r="A85" s="8"/>
      <c r="B85" s="11"/>
      <c r="C85" s="13"/>
      <c r="D85" s="13"/>
      <c r="E85" s="13"/>
      <c r="F85" s="13"/>
      <c r="G85" s="13"/>
      <c r="H85" s="13"/>
      <c r="I85" s="13"/>
    </row>
    <row r="86" spans="1:10" ht="94.5" customHeight="1">
      <c r="A86" s="8"/>
      <c r="B86" s="11" t="s">
        <v>69</v>
      </c>
      <c r="C86" s="290" t="s">
        <v>70</v>
      </c>
      <c r="D86" s="290"/>
      <c r="E86" s="290"/>
      <c r="F86" s="290"/>
      <c r="G86" s="290"/>
      <c r="H86" s="290"/>
      <c r="I86" s="290"/>
    </row>
    <row r="87" spans="1:10" ht="9.9499999999999993" customHeight="1">
      <c r="A87" s="8"/>
      <c r="B87" s="11"/>
      <c r="C87" s="13"/>
      <c r="D87" s="13"/>
      <c r="E87" s="13"/>
      <c r="F87" s="13"/>
      <c r="G87" s="13"/>
      <c r="H87" s="13"/>
      <c r="I87" s="13"/>
    </row>
    <row r="88" spans="1:10" ht="81.75" customHeight="1">
      <c r="A88" s="8"/>
      <c r="B88" s="11" t="s">
        <v>71</v>
      </c>
      <c r="C88" s="290" t="s">
        <v>72</v>
      </c>
      <c r="D88" s="290"/>
      <c r="E88" s="290"/>
      <c r="F88" s="290"/>
      <c r="G88" s="290"/>
      <c r="H88" s="290"/>
      <c r="I88" s="290"/>
    </row>
    <row r="89" spans="1:10" ht="9.9499999999999993" customHeight="1">
      <c r="A89" s="8"/>
      <c r="B89" s="11"/>
      <c r="C89" s="13"/>
      <c r="D89" s="13"/>
      <c r="E89" s="13"/>
      <c r="F89" s="13"/>
      <c r="G89" s="13"/>
      <c r="H89" s="13"/>
      <c r="I89" s="13"/>
    </row>
    <row r="90" spans="1:10" ht="72" customHeight="1">
      <c r="A90" s="8"/>
      <c r="B90" s="11" t="s">
        <v>73</v>
      </c>
      <c r="C90" s="290" t="s">
        <v>74</v>
      </c>
      <c r="D90" s="290"/>
      <c r="E90" s="290"/>
      <c r="F90" s="290"/>
      <c r="G90" s="290"/>
      <c r="H90" s="290"/>
      <c r="I90" s="290"/>
    </row>
    <row r="91" spans="1:10" ht="8.1" customHeight="1">
      <c r="A91" s="8"/>
      <c r="B91" s="13"/>
      <c r="C91" s="13"/>
      <c r="D91" s="13"/>
      <c r="E91" s="13"/>
      <c r="F91" s="13"/>
      <c r="G91" s="13"/>
      <c r="H91" s="13"/>
      <c r="I91" s="13"/>
    </row>
    <row r="92" spans="1:10" ht="53.25" customHeight="1">
      <c r="A92" s="11" t="s">
        <v>59</v>
      </c>
      <c r="B92" s="290" t="s">
        <v>75</v>
      </c>
      <c r="C92" s="290"/>
      <c r="D92" s="290"/>
      <c r="E92" s="290"/>
      <c r="F92" s="290"/>
      <c r="G92" s="290"/>
      <c r="H92" s="290"/>
      <c r="I92" s="290"/>
    </row>
    <row r="93" spans="1:10" ht="62.25" customHeight="1">
      <c r="A93" s="4"/>
      <c r="B93" s="5"/>
      <c r="C93" s="5"/>
      <c r="D93" s="5"/>
      <c r="E93" s="5"/>
      <c r="F93" s="4"/>
      <c r="G93" s="5"/>
      <c r="H93" s="5"/>
      <c r="I93" s="5"/>
      <c r="J93" s="1"/>
    </row>
    <row r="94" spans="1:10" ht="21" customHeight="1">
      <c r="A94" s="290" t="s">
        <v>44</v>
      </c>
      <c r="B94" s="290"/>
      <c r="C94" s="290"/>
      <c r="D94" s="290"/>
      <c r="E94" s="297" t="s">
        <v>44</v>
      </c>
      <c r="F94" s="297"/>
      <c r="G94" s="297"/>
      <c r="H94" s="297"/>
      <c r="I94" s="297"/>
      <c r="J94" s="1"/>
    </row>
    <row r="95" spans="1:10" ht="33" customHeight="1">
      <c r="A95" s="295" t="s">
        <v>45</v>
      </c>
      <c r="B95" s="295"/>
      <c r="C95" s="295"/>
      <c r="D95" s="295"/>
      <c r="E95" s="296" t="s">
        <v>46</v>
      </c>
      <c r="F95" s="296"/>
      <c r="G95" s="296"/>
      <c r="H95" s="296"/>
      <c r="I95" s="296"/>
      <c r="J95" s="1"/>
    </row>
    <row r="96" spans="1:10" ht="20.25" customHeight="1">
      <c r="A96" s="56" t="s">
        <v>12</v>
      </c>
      <c r="B96" s="5"/>
      <c r="C96" s="5"/>
      <c r="D96" s="5"/>
      <c r="E96" s="5"/>
      <c r="F96" s="5"/>
      <c r="G96" s="5"/>
      <c r="H96" s="5"/>
      <c r="I96" s="57" t="s">
        <v>76</v>
      </c>
      <c r="J96" s="1"/>
    </row>
    <row r="97" spans="1:10" ht="27.75" customHeight="1">
      <c r="A97" s="298" t="s">
        <v>77</v>
      </c>
      <c r="B97" s="298"/>
      <c r="C97" s="298"/>
      <c r="D97" s="298"/>
      <c r="E97" s="298"/>
      <c r="F97" s="298"/>
      <c r="G97" s="298"/>
      <c r="H97" s="298"/>
      <c r="I97" s="298"/>
    </row>
    <row r="98" spans="1:10" ht="21.75" customHeight="1">
      <c r="A98" s="9"/>
      <c r="B98" s="290"/>
      <c r="C98" s="290"/>
      <c r="D98" s="290"/>
      <c r="E98" s="290"/>
      <c r="F98" s="290"/>
      <c r="G98" s="290"/>
      <c r="H98" s="290"/>
      <c r="I98" s="290"/>
    </row>
    <row r="99" spans="1:10" ht="85.5" customHeight="1">
      <c r="A99" s="11" t="s">
        <v>51</v>
      </c>
      <c r="B99" s="290" t="s">
        <v>78</v>
      </c>
      <c r="C99" s="290"/>
      <c r="D99" s="290"/>
      <c r="E99" s="290"/>
      <c r="F99" s="290"/>
      <c r="G99" s="290"/>
      <c r="H99" s="290"/>
      <c r="I99" s="290"/>
    </row>
    <row r="100" spans="1:10" ht="15.75">
      <c r="A100" s="56"/>
      <c r="B100" s="5"/>
      <c r="C100" s="5"/>
      <c r="D100" s="5"/>
      <c r="E100" s="5"/>
      <c r="F100" s="5"/>
      <c r="G100" s="5"/>
      <c r="H100" s="5"/>
      <c r="I100" s="57"/>
      <c r="J100" s="1"/>
    </row>
    <row r="101" spans="1:10" ht="165.75" customHeight="1">
      <c r="A101" s="11" t="s">
        <v>59</v>
      </c>
      <c r="B101" s="290" t="s">
        <v>79</v>
      </c>
      <c r="C101" s="290"/>
      <c r="D101" s="290"/>
      <c r="E101" s="290"/>
      <c r="F101" s="290"/>
      <c r="G101" s="290"/>
      <c r="H101" s="290"/>
      <c r="I101" s="290"/>
    </row>
    <row r="102" spans="1:10" ht="18" customHeight="1">
      <c r="A102" s="11"/>
      <c r="B102" s="9"/>
      <c r="C102" s="9"/>
      <c r="D102" s="9"/>
      <c r="E102" s="9"/>
      <c r="F102" s="9"/>
      <c r="G102" s="9"/>
      <c r="H102" s="9"/>
      <c r="I102" s="9"/>
    </row>
    <row r="103" spans="1:10" ht="62.25" customHeight="1">
      <c r="A103" s="11" t="s">
        <v>80</v>
      </c>
      <c r="B103" s="290" t="s">
        <v>81</v>
      </c>
      <c r="C103" s="290"/>
      <c r="D103" s="290"/>
      <c r="E103" s="290"/>
      <c r="F103" s="290"/>
      <c r="G103" s="290"/>
      <c r="H103" s="290"/>
      <c r="I103" s="290"/>
    </row>
    <row r="104" spans="1:10" ht="15" customHeight="1">
      <c r="A104" s="9"/>
      <c r="B104" s="8"/>
      <c r="C104" s="8"/>
      <c r="D104" s="8"/>
      <c r="E104" s="8"/>
      <c r="F104" s="8"/>
      <c r="G104" s="8"/>
      <c r="H104" s="8"/>
      <c r="I104" s="8"/>
    </row>
    <row r="105" spans="1:10" ht="29.25" customHeight="1">
      <c r="A105" s="298" t="s">
        <v>82</v>
      </c>
      <c r="B105" s="298"/>
      <c r="C105" s="298"/>
      <c r="D105" s="298"/>
      <c r="E105" s="298"/>
      <c r="F105" s="298"/>
      <c r="G105" s="298"/>
      <c r="H105" s="298"/>
      <c r="I105" s="298"/>
    </row>
    <row r="106" spans="1:10" ht="29.25" customHeight="1">
      <c r="A106" s="10"/>
      <c r="B106" s="8"/>
      <c r="C106" s="8"/>
      <c r="D106" s="8"/>
      <c r="E106" s="8"/>
      <c r="F106" s="8"/>
      <c r="G106" s="8"/>
      <c r="H106" s="8"/>
      <c r="I106" s="8"/>
    </row>
    <row r="107" spans="1:10" ht="54.75" customHeight="1">
      <c r="A107" s="11" t="s">
        <v>51</v>
      </c>
      <c r="B107" s="291" t="s">
        <v>83</v>
      </c>
      <c r="C107" s="291"/>
      <c r="D107" s="291"/>
      <c r="E107" s="291"/>
      <c r="F107" s="291"/>
      <c r="G107" s="291"/>
      <c r="H107" s="291"/>
      <c r="I107" s="291"/>
    </row>
    <row r="108" spans="1:10" ht="15" customHeight="1">
      <c r="A108" s="11"/>
      <c r="B108" s="8"/>
      <c r="C108" s="8"/>
      <c r="D108" s="8"/>
      <c r="E108" s="8"/>
      <c r="F108" s="8"/>
      <c r="G108" s="8"/>
      <c r="H108" s="8"/>
      <c r="I108" s="8"/>
    </row>
    <row r="109" spans="1:10" ht="66.75" customHeight="1">
      <c r="A109" s="11" t="s">
        <v>59</v>
      </c>
      <c r="B109" s="291" t="s">
        <v>84</v>
      </c>
      <c r="C109" s="291"/>
      <c r="D109" s="291"/>
      <c r="E109" s="291"/>
      <c r="F109" s="291"/>
      <c r="G109" s="291"/>
      <c r="H109" s="291"/>
      <c r="I109" s="291"/>
    </row>
    <row r="110" spans="1:10" ht="15" customHeight="1">
      <c r="A110" s="9"/>
      <c r="B110" s="8"/>
      <c r="C110" s="8"/>
      <c r="D110" s="8"/>
      <c r="E110" s="8"/>
      <c r="F110" s="8"/>
      <c r="G110" s="8"/>
      <c r="H110" s="8"/>
      <c r="I110" s="8"/>
    </row>
    <row r="111" spans="1:10" ht="25.5" customHeight="1">
      <c r="A111" s="298" t="s">
        <v>85</v>
      </c>
      <c r="B111" s="298"/>
      <c r="C111" s="298"/>
      <c r="D111" s="298"/>
      <c r="E111" s="298"/>
      <c r="F111" s="298"/>
      <c r="G111" s="298"/>
      <c r="H111" s="298"/>
      <c r="I111" s="298"/>
    </row>
    <row r="112" spans="1:10" ht="22.5" customHeight="1">
      <c r="A112" s="10"/>
      <c r="B112" s="8"/>
      <c r="C112" s="8"/>
      <c r="D112" s="8"/>
      <c r="E112" s="8"/>
      <c r="F112" s="8"/>
      <c r="G112" s="8"/>
      <c r="H112" s="8"/>
      <c r="I112" s="8"/>
    </row>
    <row r="113" spans="1:10" ht="58.5" customHeight="1">
      <c r="A113" s="11" t="s">
        <v>51</v>
      </c>
      <c r="B113" s="291" t="s">
        <v>86</v>
      </c>
      <c r="C113" s="291"/>
      <c r="D113" s="291"/>
      <c r="E113" s="291"/>
      <c r="F113" s="291"/>
      <c r="G113" s="291"/>
      <c r="H113" s="291"/>
      <c r="I113" s="29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0" t="s">
        <v>44</v>
      </c>
      <c r="B116" s="290"/>
      <c r="C116" s="290"/>
      <c r="D116" s="290"/>
      <c r="E116" s="297" t="s">
        <v>44</v>
      </c>
      <c r="F116" s="297"/>
      <c r="G116" s="297"/>
      <c r="H116" s="297"/>
      <c r="I116" s="297"/>
      <c r="J116" s="1"/>
    </row>
    <row r="117" spans="1:10" ht="33" customHeight="1">
      <c r="A117" s="295" t="s">
        <v>45</v>
      </c>
      <c r="B117" s="295"/>
      <c r="C117" s="295"/>
      <c r="D117" s="295"/>
      <c r="E117" s="296" t="s">
        <v>46</v>
      </c>
      <c r="F117" s="296"/>
      <c r="G117" s="296"/>
      <c r="H117" s="296"/>
      <c r="I117" s="296"/>
      <c r="J117" s="1"/>
    </row>
    <row r="118" spans="1:10" ht="19.5" customHeight="1">
      <c r="A118" s="56" t="s">
        <v>12</v>
      </c>
      <c r="B118" s="5"/>
      <c r="C118" s="5"/>
      <c r="D118" s="5"/>
      <c r="E118" s="5"/>
      <c r="F118" s="5"/>
      <c r="G118" s="5"/>
      <c r="H118" s="5"/>
      <c r="I118" s="57" t="s">
        <v>87</v>
      </c>
    </row>
    <row r="119" spans="1:10" ht="60.75" customHeight="1">
      <c r="A119" s="11" t="s">
        <v>59</v>
      </c>
      <c r="B119" s="291" t="s">
        <v>88</v>
      </c>
      <c r="C119" s="291"/>
      <c r="D119" s="291"/>
      <c r="E119" s="291"/>
      <c r="F119" s="291"/>
      <c r="G119" s="291"/>
      <c r="H119" s="291"/>
      <c r="I119" s="291"/>
    </row>
    <row r="120" spans="1:10" ht="15.95" customHeight="1">
      <c r="A120" s="9"/>
      <c r="B120" s="8"/>
      <c r="C120" s="8"/>
      <c r="D120" s="8"/>
      <c r="E120" s="8"/>
      <c r="F120" s="8"/>
      <c r="G120" s="8"/>
      <c r="H120" s="8"/>
      <c r="I120" s="8"/>
    </row>
    <row r="121" spans="1:10" ht="26.25" customHeight="1">
      <c r="A121" s="298" t="s">
        <v>89</v>
      </c>
      <c r="B121" s="298"/>
      <c r="C121" s="298"/>
      <c r="D121" s="298"/>
      <c r="E121" s="298"/>
      <c r="F121" s="298"/>
      <c r="G121" s="298"/>
      <c r="H121" s="298"/>
      <c r="I121" s="298"/>
    </row>
    <row r="122" spans="1:10" ht="24.75" customHeight="1">
      <c r="A122" s="9"/>
      <c r="B122" s="8"/>
      <c r="C122" s="8"/>
      <c r="D122" s="8"/>
      <c r="E122" s="8"/>
      <c r="F122" s="8"/>
      <c r="G122" s="8"/>
      <c r="H122" s="8"/>
      <c r="I122" s="8"/>
    </row>
    <row r="123" spans="1:10" ht="39.75" customHeight="1">
      <c r="A123" s="11" t="s">
        <v>51</v>
      </c>
      <c r="B123" s="291" t="s">
        <v>90</v>
      </c>
      <c r="C123" s="291"/>
      <c r="D123" s="291"/>
      <c r="E123" s="291"/>
      <c r="F123" s="291"/>
      <c r="G123" s="291"/>
      <c r="H123" s="291"/>
      <c r="I123" s="291"/>
    </row>
    <row r="124" spans="1:10" ht="25.5" customHeight="1">
      <c r="A124" s="8"/>
      <c r="B124" s="8"/>
      <c r="C124" s="8"/>
      <c r="D124" s="8"/>
      <c r="E124" s="8"/>
      <c r="F124" s="8"/>
      <c r="G124" s="8"/>
      <c r="H124" s="8"/>
      <c r="I124" s="8"/>
      <c r="J124" s="1"/>
    </row>
    <row r="125" spans="1:10" ht="43.5" customHeight="1">
      <c r="A125" s="11" t="s">
        <v>59</v>
      </c>
      <c r="B125" s="291" t="s">
        <v>91</v>
      </c>
      <c r="C125" s="291"/>
      <c r="D125" s="291"/>
      <c r="E125" s="291"/>
      <c r="F125" s="291"/>
      <c r="G125" s="291"/>
      <c r="H125" s="291"/>
      <c r="I125" s="291"/>
    </row>
    <row r="126" spans="1:10" ht="21.75" customHeight="1">
      <c r="A126" s="10"/>
      <c r="B126" s="8"/>
      <c r="C126" s="8"/>
      <c r="D126" s="8"/>
      <c r="E126" s="8"/>
      <c r="F126" s="8"/>
      <c r="G126" s="8"/>
      <c r="H126" s="8"/>
      <c r="I126" s="8"/>
    </row>
    <row r="127" spans="1:10" ht="25.5" customHeight="1">
      <c r="A127" s="298" t="s">
        <v>92</v>
      </c>
      <c r="B127" s="298"/>
      <c r="C127" s="298"/>
      <c r="D127" s="298"/>
      <c r="E127" s="298"/>
      <c r="F127" s="298"/>
      <c r="G127" s="298"/>
      <c r="H127" s="298"/>
      <c r="I127" s="298"/>
    </row>
    <row r="128" spans="1:10" ht="23.25" customHeight="1">
      <c r="A128" s="9"/>
      <c r="B128" s="8"/>
      <c r="C128" s="8"/>
      <c r="D128" s="8"/>
      <c r="E128" s="8"/>
      <c r="F128" s="8"/>
      <c r="G128" s="8"/>
      <c r="H128" s="8"/>
      <c r="I128" s="8"/>
    </row>
    <row r="129" spans="1:10" ht="88.5" customHeight="1">
      <c r="A129" s="291" t="s">
        <v>93</v>
      </c>
      <c r="B129" s="291"/>
      <c r="C129" s="291"/>
      <c r="D129" s="291"/>
      <c r="E129" s="291"/>
      <c r="F129" s="291"/>
      <c r="G129" s="291"/>
      <c r="H129" s="291"/>
      <c r="I129" s="291"/>
    </row>
    <row r="130" spans="1:10" ht="26.25" customHeight="1">
      <c r="A130" s="8"/>
      <c r="B130" s="8"/>
      <c r="C130" s="8"/>
      <c r="D130" s="8"/>
      <c r="E130" s="8"/>
      <c r="F130" s="8"/>
      <c r="G130" s="8"/>
      <c r="H130" s="8"/>
      <c r="I130" s="8"/>
    </row>
    <row r="131" spans="1:10" ht="21.75" customHeight="1">
      <c r="A131" s="298" t="s">
        <v>94</v>
      </c>
      <c r="B131" s="298"/>
      <c r="C131" s="298"/>
      <c r="D131" s="298"/>
      <c r="E131" s="298"/>
      <c r="F131" s="298"/>
      <c r="G131" s="298"/>
      <c r="H131" s="298"/>
      <c r="I131" s="298"/>
    </row>
    <row r="132" spans="1:10" ht="25.5" customHeight="1">
      <c r="A132" s="10"/>
      <c r="B132" s="8"/>
      <c r="C132" s="8"/>
      <c r="D132" s="8"/>
      <c r="E132" s="8"/>
      <c r="F132" s="8"/>
      <c r="G132" s="8"/>
      <c r="H132" s="8"/>
      <c r="I132" s="8"/>
    </row>
    <row r="133" spans="1:10" ht="69" customHeight="1">
      <c r="A133" s="11" t="s">
        <v>51</v>
      </c>
      <c r="B133" s="291" t="s">
        <v>95</v>
      </c>
      <c r="C133" s="291"/>
      <c r="D133" s="291"/>
      <c r="E133" s="291"/>
      <c r="F133" s="291"/>
      <c r="G133" s="291"/>
      <c r="H133" s="291"/>
      <c r="I133" s="291"/>
    </row>
    <row r="134" spans="1:10" ht="21" customHeight="1">
      <c r="A134" s="11"/>
      <c r="B134" s="291"/>
      <c r="C134" s="291"/>
      <c r="D134" s="291"/>
      <c r="E134" s="291"/>
      <c r="F134" s="291"/>
      <c r="G134" s="291"/>
      <c r="H134" s="291"/>
      <c r="I134" s="291"/>
    </row>
    <row r="135" spans="1:10" ht="191.25" customHeight="1">
      <c r="A135" s="11" t="s">
        <v>59</v>
      </c>
      <c r="B135" s="291" t="s">
        <v>96</v>
      </c>
      <c r="C135" s="291"/>
      <c r="D135" s="291"/>
      <c r="E135" s="291"/>
      <c r="F135" s="291"/>
      <c r="G135" s="291"/>
      <c r="H135" s="291"/>
      <c r="I135" s="29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0" t="s">
        <v>44</v>
      </c>
      <c r="B138" s="290"/>
      <c r="C138" s="290"/>
      <c r="D138" s="290"/>
      <c r="E138" s="297" t="s">
        <v>44</v>
      </c>
      <c r="F138" s="297"/>
      <c r="G138" s="297"/>
      <c r="H138" s="297"/>
      <c r="I138" s="297"/>
      <c r="J138" s="1"/>
    </row>
    <row r="139" spans="1:10" ht="37.5" customHeight="1">
      <c r="A139" s="295" t="s">
        <v>45</v>
      </c>
      <c r="B139" s="295"/>
      <c r="C139" s="295"/>
      <c r="D139" s="295"/>
      <c r="E139" s="296" t="s">
        <v>46</v>
      </c>
      <c r="F139" s="296"/>
      <c r="G139" s="296"/>
      <c r="H139" s="296"/>
      <c r="I139" s="296"/>
      <c r="J139" s="1"/>
    </row>
    <row r="140" spans="1:10" ht="20.25" customHeight="1">
      <c r="A140" s="56" t="s">
        <v>12</v>
      </c>
      <c r="B140" s="5"/>
      <c r="C140" s="5"/>
      <c r="D140" s="5"/>
      <c r="E140" s="5"/>
      <c r="F140" s="5"/>
      <c r="G140" s="5"/>
      <c r="H140" s="5"/>
      <c r="I140" s="57" t="s">
        <v>97</v>
      </c>
      <c r="J140" s="1"/>
    </row>
    <row r="141" spans="1:10" ht="70.5" customHeight="1">
      <c r="A141" s="11" t="s">
        <v>80</v>
      </c>
      <c r="B141" s="291" t="s">
        <v>98</v>
      </c>
      <c r="C141" s="291"/>
      <c r="D141" s="291"/>
      <c r="E141" s="291"/>
      <c r="F141" s="291"/>
      <c r="G141" s="291"/>
      <c r="H141" s="291"/>
      <c r="I141" s="291"/>
    </row>
    <row r="142" spans="1:10" ht="31.5" customHeight="1">
      <c r="A142" s="11"/>
      <c r="B142" s="291"/>
      <c r="C142" s="291"/>
      <c r="D142" s="291"/>
      <c r="E142" s="291"/>
      <c r="F142" s="291"/>
      <c r="G142" s="291"/>
      <c r="H142" s="291"/>
      <c r="I142" s="291"/>
    </row>
    <row r="143" spans="1:10" ht="141.75" customHeight="1">
      <c r="A143" s="11" t="s">
        <v>99</v>
      </c>
      <c r="B143" s="291" t="s">
        <v>100</v>
      </c>
      <c r="C143" s="291"/>
      <c r="D143" s="291"/>
      <c r="E143" s="291"/>
      <c r="F143" s="291"/>
      <c r="G143" s="291"/>
      <c r="H143" s="291"/>
      <c r="I143" s="291"/>
    </row>
    <row r="144" spans="1:10" ht="22.5" customHeight="1">
      <c r="A144" s="9"/>
      <c r="B144" s="291"/>
      <c r="C144" s="291"/>
      <c r="D144" s="291"/>
      <c r="E144" s="291"/>
      <c r="F144" s="291"/>
      <c r="G144" s="291"/>
      <c r="H144" s="291"/>
      <c r="I144" s="291"/>
    </row>
    <row r="145" spans="1:10" ht="74.25" customHeight="1">
      <c r="A145" s="11" t="s">
        <v>101</v>
      </c>
      <c r="B145" s="291" t="s">
        <v>102</v>
      </c>
      <c r="C145" s="291"/>
      <c r="D145" s="291"/>
      <c r="E145" s="291"/>
      <c r="F145" s="291"/>
      <c r="G145" s="291"/>
      <c r="H145" s="291"/>
      <c r="I145" s="29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1" t="s">
        <v>104</v>
      </c>
      <c r="C148" s="291"/>
      <c r="D148" s="291"/>
      <c r="E148" s="291"/>
      <c r="F148" s="291"/>
      <c r="G148" s="291"/>
      <c r="H148" s="291"/>
      <c r="I148" s="291"/>
    </row>
    <row r="149" spans="1:10" ht="15.95" customHeight="1">
      <c r="A149" s="11"/>
      <c r="B149" s="291"/>
      <c r="C149" s="291"/>
      <c r="D149" s="291"/>
      <c r="E149" s="291"/>
      <c r="F149" s="291"/>
      <c r="G149" s="291"/>
      <c r="H149" s="291"/>
      <c r="I149" s="291"/>
    </row>
    <row r="150" spans="1:10" ht="90" customHeight="1">
      <c r="A150" s="11" t="s">
        <v>105</v>
      </c>
      <c r="B150" s="291" t="s">
        <v>106</v>
      </c>
      <c r="C150" s="291"/>
      <c r="D150" s="291"/>
      <c r="E150" s="291"/>
      <c r="F150" s="291"/>
      <c r="G150" s="291"/>
      <c r="H150" s="291"/>
      <c r="I150" s="291"/>
    </row>
    <row r="151" spans="1:10" ht="15.95" customHeight="1">
      <c r="A151" s="11"/>
      <c r="B151" s="8"/>
      <c r="C151" s="8"/>
      <c r="D151" s="8"/>
      <c r="E151" s="8"/>
      <c r="F151" s="8"/>
      <c r="G151" s="8"/>
      <c r="H151" s="8"/>
      <c r="I151" s="8"/>
    </row>
    <row r="152" spans="1:10" ht="111.75" customHeight="1">
      <c r="A152" s="11" t="s">
        <v>107</v>
      </c>
      <c r="B152" s="291" t="s">
        <v>108</v>
      </c>
      <c r="C152" s="291"/>
      <c r="D152" s="291"/>
      <c r="E152" s="291"/>
      <c r="F152" s="291"/>
      <c r="G152" s="291"/>
      <c r="H152" s="291"/>
      <c r="I152" s="29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0" t="s">
        <v>44</v>
      </c>
      <c r="B155" s="290"/>
      <c r="C155" s="290"/>
      <c r="D155" s="290"/>
      <c r="E155" s="297" t="s">
        <v>44</v>
      </c>
      <c r="F155" s="297"/>
      <c r="G155" s="297"/>
      <c r="H155" s="297"/>
      <c r="I155" s="297"/>
      <c r="J155" s="1"/>
    </row>
    <row r="156" spans="1:10" ht="33" customHeight="1">
      <c r="A156" s="295" t="s">
        <v>45</v>
      </c>
      <c r="B156" s="295"/>
      <c r="C156" s="295"/>
      <c r="D156" s="295"/>
      <c r="E156" s="296" t="s">
        <v>46</v>
      </c>
      <c r="F156" s="296"/>
      <c r="G156" s="296"/>
      <c r="H156" s="296"/>
      <c r="I156" s="296"/>
      <c r="J156" s="1"/>
    </row>
    <row r="157" spans="1:10" ht="27" customHeight="1">
      <c r="A157" s="56" t="s">
        <v>12</v>
      </c>
      <c r="B157" s="5"/>
      <c r="C157" s="5"/>
      <c r="D157" s="5"/>
      <c r="E157" s="5"/>
      <c r="F157" s="5"/>
      <c r="G157" s="5"/>
      <c r="H157" s="5"/>
      <c r="I157" s="57" t="s">
        <v>109</v>
      </c>
      <c r="J157" s="1"/>
    </row>
    <row r="158" spans="1:10" ht="21" customHeight="1">
      <c r="A158" s="11" t="s">
        <v>110</v>
      </c>
      <c r="B158" s="291" t="s">
        <v>111</v>
      </c>
      <c r="C158" s="291"/>
      <c r="D158" s="291"/>
      <c r="E158" s="291"/>
      <c r="F158" s="291"/>
      <c r="G158" s="291"/>
      <c r="H158" s="291"/>
      <c r="I158" s="291"/>
    </row>
    <row r="159" spans="1:10" ht="30" customHeight="1">
      <c r="A159" s="11"/>
      <c r="B159" s="8"/>
      <c r="C159" s="8"/>
      <c r="D159" s="8"/>
      <c r="E159" s="8"/>
      <c r="F159" s="8"/>
      <c r="G159" s="8"/>
      <c r="H159" s="8"/>
      <c r="I159" s="8"/>
    </row>
    <row r="160" spans="1:10" ht="74.25" customHeight="1">
      <c r="A160" s="11" t="s">
        <v>112</v>
      </c>
      <c r="B160" s="291" t="s">
        <v>113</v>
      </c>
      <c r="C160" s="291"/>
      <c r="D160" s="291"/>
      <c r="E160" s="291"/>
      <c r="F160" s="291"/>
      <c r="G160" s="291"/>
      <c r="H160" s="291"/>
      <c r="I160" s="291"/>
    </row>
    <row r="161" spans="1:10" ht="13.5" customHeight="1">
      <c r="A161" s="9"/>
      <c r="B161" s="8"/>
      <c r="C161" s="8"/>
      <c r="D161" s="8"/>
      <c r="E161" s="8"/>
      <c r="F161" s="8"/>
      <c r="G161" s="8"/>
      <c r="H161" s="8"/>
      <c r="I161" s="8"/>
    </row>
    <row r="162" spans="1:10" ht="16.5">
      <c r="A162" s="298" t="s">
        <v>114</v>
      </c>
      <c r="B162" s="298"/>
      <c r="C162" s="298"/>
      <c r="D162" s="298"/>
      <c r="E162" s="298"/>
      <c r="F162" s="298"/>
      <c r="G162" s="298"/>
      <c r="H162" s="298"/>
      <c r="I162" s="298"/>
    </row>
    <row r="163" spans="1:10" ht="30" customHeight="1">
      <c r="A163" s="9"/>
      <c r="B163" s="8"/>
      <c r="C163" s="8"/>
      <c r="D163" s="8"/>
      <c r="E163" s="8"/>
      <c r="F163" s="8"/>
      <c r="G163" s="8"/>
      <c r="H163" s="8"/>
      <c r="I163" s="8"/>
    </row>
    <row r="164" spans="1:10" ht="60" customHeight="1">
      <c r="A164" s="291" t="s">
        <v>115</v>
      </c>
      <c r="B164" s="291"/>
      <c r="C164" s="291"/>
      <c r="D164" s="291"/>
      <c r="E164" s="291"/>
      <c r="F164" s="291"/>
      <c r="G164" s="291"/>
      <c r="H164" s="291"/>
      <c r="I164" s="291"/>
    </row>
    <row r="165" spans="1:10" ht="11.25" customHeight="1">
      <c r="A165" s="10"/>
      <c r="B165" s="8"/>
      <c r="C165" s="8"/>
      <c r="D165" s="8"/>
      <c r="E165" s="8"/>
      <c r="F165" s="8"/>
      <c r="G165" s="8"/>
      <c r="H165" s="8"/>
      <c r="I165" s="8"/>
    </row>
    <row r="166" spans="1:10" ht="27.75" customHeight="1">
      <c r="A166" s="298" t="s">
        <v>116</v>
      </c>
      <c r="B166" s="298"/>
      <c r="C166" s="298"/>
      <c r="D166" s="298"/>
      <c r="E166" s="298"/>
      <c r="F166" s="298"/>
      <c r="G166" s="298"/>
      <c r="H166" s="298"/>
      <c r="I166" s="298"/>
    </row>
    <row r="167" spans="1:10" ht="12.75" customHeight="1">
      <c r="A167" s="9"/>
      <c r="B167" s="8"/>
      <c r="C167" s="8"/>
      <c r="D167" s="8"/>
      <c r="E167" s="8"/>
      <c r="F167" s="8"/>
      <c r="G167" s="8"/>
      <c r="H167" s="8"/>
      <c r="I167" s="8"/>
    </row>
    <row r="168" spans="1:10" ht="74.25" customHeight="1">
      <c r="A168" s="11" t="s">
        <v>51</v>
      </c>
      <c r="B168" s="291" t="s">
        <v>117</v>
      </c>
      <c r="C168" s="291"/>
      <c r="D168" s="291"/>
      <c r="E168" s="291"/>
      <c r="F168" s="291"/>
      <c r="G168" s="291"/>
      <c r="H168" s="291"/>
      <c r="I168" s="291"/>
    </row>
    <row r="169" spans="1:10" ht="23.25" customHeight="1">
      <c r="A169" s="12"/>
      <c r="B169" s="8"/>
      <c r="C169" s="8"/>
      <c r="D169" s="8"/>
      <c r="E169" s="8"/>
      <c r="F169" s="8"/>
      <c r="G169" s="8"/>
      <c r="H169" s="8"/>
      <c r="I169" s="8"/>
    </row>
    <row r="170" spans="1:10" ht="36" customHeight="1">
      <c r="A170" s="11" t="s">
        <v>59</v>
      </c>
      <c r="B170" s="291" t="s">
        <v>118</v>
      </c>
      <c r="C170" s="291"/>
      <c r="D170" s="291"/>
      <c r="E170" s="291"/>
      <c r="F170" s="291"/>
      <c r="G170" s="291"/>
      <c r="H170" s="291"/>
      <c r="I170" s="291"/>
    </row>
    <row r="171" spans="1:10" ht="21" customHeight="1">
      <c r="J171" s="1"/>
    </row>
    <row r="172" spans="1:10">
      <c r="J172" s="1"/>
    </row>
    <row r="173" spans="1:10" ht="52.5" customHeight="1">
      <c r="A173" s="11" t="s">
        <v>80</v>
      </c>
      <c r="B173" s="291" t="s">
        <v>119</v>
      </c>
      <c r="C173" s="291"/>
      <c r="D173" s="291"/>
      <c r="E173" s="291"/>
      <c r="F173" s="291"/>
      <c r="G173" s="291"/>
      <c r="H173" s="291"/>
      <c r="I173" s="291"/>
    </row>
    <row r="174" spans="1:10" ht="20.25" customHeight="1">
      <c r="A174" s="11"/>
      <c r="B174" s="8"/>
      <c r="C174" s="8"/>
      <c r="D174" s="8"/>
      <c r="E174" s="8"/>
      <c r="F174" s="8"/>
      <c r="G174" s="8"/>
      <c r="H174" s="8"/>
      <c r="I174" s="8"/>
    </row>
    <row r="175" spans="1:10" ht="40.5" customHeight="1">
      <c r="A175" s="11" t="s">
        <v>99</v>
      </c>
      <c r="B175" s="291" t="s">
        <v>120</v>
      </c>
      <c r="C175" s="291"/>
      <c r="D175" s="291"/>
      <c r="E175" s="291"/>
      <c r="F175" s="291"/>
      <c r="G175" s="291"/>
      <c r="H175" s="291"/>
      <c r="I175" s="291"/>
    </row>
    <row r="176" spans="1:10" ht="21.75" customHeight="1">
      <c r="A176" s="11"/>
      <c r="B176" s="8"/>
      <c r="C176" s="8"/>
      <c r="D176" s="8"/>
      <c r="E176" s="8"/>
      <c r="F176" s="8"/>
      <c r="G176" s="8"/>
      <c r="H176" s="8"/>
      <c r="I176" s="8"/>
    </row>
    <row r="177" spans="1:10" ht="88.5" customHeight="1">
      <c r="A177" s="11" t="s">
        <v>101</v>
      </c>
      <c r="B177" s="291" t="s">
        <v>121</v>
      </c>
      <c r="C177" s="291"/>
      <c r="D177" s="291"/>
      <c r="E177" s="291"/>
      <c r="F177" s="291"/>
      <c r="G177" s="291"/>
      <c r="H177" s="291"/>
      <c r="I177" s="291"/>
    </row>
    <row r="178" spans="1:10" ht="18" customHeight="1">
      <c r="A178" s="11"/>
      <c r="B178" s="8"/>
      <c r="C178" s="8"/>
      <c r="D178" s="8"/>
      <c r="E178" s="8"/>
      <c r="F178" s="8"/>
      <c r="G178" s="8"/>
      <c r="H178" s="8"/>
      <c r="I178" s="8"/>
    </row>
    <row r="179" spans="1:10" ht="63" customHeight="1">
      <c r="A179" s="11" t="s">
        <v>122</v>
      </c>
      <c r="B179" s="291" t="s">
        <v>123</v>
      </c>
      <c r="C179" s="291"/>
      <c r="D179" s="291"/>
      <c r="E179" s="291"/>
      <c r="F179" s="291"/>
      <c r="G179" s="291"/>
      <c r="H179" s="291"/>
      <c r="I179" s="29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0" t="s">
        <v>44</v>
      </c>
      <c r="B182" s="290"/>
      <c r="C182" s="290"/>
      <c r="D182" s="290"/>
      <c r="E182" s="297" t="s">
        <v>44</v>
      </c>
      <c r="F182" s="297"/>
      <c r="G182" s="297"/>
      <c r="H182" s="297"/>
      <c r="I182" s="297"/>
      <c r="J182" s="1"/>
    </row>
    <row r="183" spans="1:10" ht="33" customHeight="1">
      <c r="A183" s="295" t="s">
        <v>45</v>
      </c>
      <c r="B183" s="295"/>
      <c r="C183" s="295"/>
      <c r="D183" s="295"/>
      <c r="E183" s="296" t="s">
        <v>46</v>
      </c>
      <c r="F183" s="296"/>
      <c r="G183" s="296"/>
      <c r="H183" s="296"/>
      <c r="I183" s="296"/>
      <c r="J183" s="1"/>
    </row>
    <row r="184" spans="1:10" ht="22.5" customHeight="1">
      <c r="A184" s="56" t="s">
        <v>12</v>
      </c>
      <c r="B184" s="5"/>
      <c r="C184" s="5"/>
      <c r="D184" s="5"/>
      <c r="E184" s="5"/>
      <c r="F184" s="5"/>
      <c r="G184" s="5"/>
      <c r="H184" s="5"/>
      <c r="I184" s="57" t="s">
        <v>124</v>
      </c>
      <c r="J184" s="1"/>
    </row>
    <row r="185" spans="1:10" ht="53.25" customHeight="1">
      <c r="A185" s="11" t="s">
        <v>103</v>
      </c>
      <c r="B185" s="291" t="s">
        <v>125</v>
      </c>
      <c r="C185" s="291"/>
      <c r="D185" s="291"/>
      <c r="E185" s="291"/>
      <c r="F185" s="291"/>
      <c r="G185" s="291"/>
      <c r="H185" s="291"/>
      <c r="I185" s="29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2" t="s">
        <v>45</v>
      </c>
      <c r="C189" s="292"/>
      <c r="D189" s="292"/>
      <c r="E189" s="292"/>
      <c r="F189" s="293" t="s">
        <v>46</v>
      </c>
      <c r="G189" s="292"/>
      <c r="H189" s="292"/>
      <c r="I189" s="292"/>
    </row>
    <row r="190" spans="1:10" ht="21.95" customHeight="1">
      <c r="A190" s="8"/>
      <c r="B190" s="15"/>
      <c r="C190" s="9"/>
      <c r="D190" s="9"/>
      <c r="E190" s="9"/>
      <c r="F190" s="16"/>
      <c r="G190" s="16"/>
      <c r="H190" s="16"/>
      <c r="I190" s="16"/>
    </row>
    <row r="191" spans="1:10" ht="21.95" customHeight="1">
      <c r="A191" s="8"/>
      <c r="B191" s="290" t="s">
        <v>127</v>
      </c>
      <c r="C191" s="290"/>
      <c r="D191" s="290"/>
      <c r="E191" s="290"/>
      <c r="F191" s="290" t="s">
        <v>127</v>
      </c>
      <c r="G191" s="290"/>
      <c r="H191" s="290"/>
      <c r="I191" s="29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4" t="str">
        <f>"Name : "&amp;'Name of Bidder'!C17</f>
        <v xml:space="preserve">Name : </v>
      </c>
      <c r="G194" s="294"/>
      <c r="H194" s="294"/>
      <c r="I194" s="294"/>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0" t="s">
        <v>129</v>
      </c>
      <c r="C197" s="290"/>
      <c r="D197" s="290"/>
      <c r="E197" s="290"/>
      <c r="F197" s="290" t="s">
        <v>129</v>
      </c>
      <c r="G197" s="290"/>
      <c r="H197" s="290"/>
      <c r="I197" s="29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0" t="s">
        <v>130</v>
      </c>
      <c r="C201" s="290"/>
      <c r="D201" s="290"/>
      <c r="E201" s="290"/>
      <c r="F201" s="290" t="s">
        <v>130</v>
      </c>
      <c r="G201" s="290"/>
      <c r="H201" s="290"/>
      <c r="I201" s="29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1">
        <v>155885</v>
      </c>
      <c r="B3" s="312"/>
      <c r="C3" s="32"/>
      <c r="D3" s="33"/>
      <c r="E3" s="32"/>
      <c r="F3" s="311">
        <v>4960</v>
      </c>
      <c r="G3" s="312"/>
      <c r="H3" s="32"/>
      <c r="I3" s="33"/>
      <c r="K3" s="311">
        <v>10352</v>
      </c>
      <c r="L3" s="312"/>
      <c r="M3" s="32"/>
      <c r="N3" s="33"/>
      <c r="P3" s="311">
        <v>691647</v>
      </c>
      <c r="Q3" s="312"/>
      <c r="R3" s="32"/>
      <c r="S3" s="33"/>
      <c r="U3" s="31" t="s">
        <v>133</v>
      </c>
    </row>
    <row r="4" spans="1:27" hidden="1">
      <c r="A4" s="318"/>
      <c r="B4" s="31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3" t="str">
        <f>IF(OR((A3&gt;9999999999),(A3&lt;0)),"Invalid Entry - More than 1000 crore OR -ve value",IF(A3=0, "",+CONCATENATE(U2,B13,D13,B12,D12,B11,D11,B10,D10,B9,D9,B8," Only")))</f>
        <v>USD One Lac Fifty Five Thousand Eight Hundred Eighty Five Only</v>
      </c>
      <c r="B6" s="314"/>
      <c r="C6" s="314"/>
      <c r="D6" s="315"/>
      <c r="E6" s="37"/>
      <c r="F6" s="313" t="str">
        <f>IF(OR((F3&gt;9999999999),(F3&lt;0)),"Invalid Entry - More than 1000 crore OR -ve value",IF(F3=0, "",+CONCATENATE(U3, G13,I13,G12,I12,G11,I11,G10,I10,G9,I9,G8," Only")))</f>
        <v>EURO Four Thousand Nine Hundred Sixty Only</v>
      </c>
      <c r="G6" s="314"/>
      <c r="H6" s="314"/>
      <c r="I6" s="315"/>
      <c r="J6" s="37"/>
      <c r="K6" s="313" t="str">
        <f>IF(OR((K3&gt;9999999999),(K3&lt;0)),"Invalid Entry - More than 1000 crore OR -ve value",IF(K3=0, "",+CONCATENATE(U4, L13,N13,L12,N12,L11,N11,L10,N10,L9,N9,L8," Only")))</f>
        <v>RMB Ten Thousand Three Hundred Fifty Two Only</v>
      </c>
      <c r="L6" s="314"/>
      <c r="M6" s="314"/>
      <c r="N6" s="315"/>
      <c r="P6" s="313" t="str">
        <f>IF(OR((P3&gt;9999999999),(P3&lt;0)),"Invalid Entry - More than 1000 crore OR -ve value",IF(P3=0, "",+CONCATENATE(U5, Q13,S13,Q12,S12,Q11,S11,Q10,S10,Q9,S9,Q8," Only")))</f>
        <v>INR Six Lac Ninety One Thousand Six Hundred Forty Seven Only</v>
      </c>
      <c r="Q6" s="314"/>
      <c r="R6" s="314"/>
      <c r="S6" s="315"/>
      <c r="U6" s="307" t="str">
        <f>VLOOKUP(1,T30:Y45,6,FALSE)</f>
        <v>USD 155885/- + EURO 4960/- + RMB 10352/- + INR 691647/-</v>
      </c>
      <c r="V6" s="307"/>
      <c r="W6" s="307"/>
      <c r="X6" s="307"/>
      <c r="Y6" s="307"/>
      <c r="Z6" s="307"/>
      <c r="AA6" s="307"/>
    </row>
    <row r="7" spans="1:27" ht="70.5" hidden="1" customHeight="1" thickBot="1">
      <c r="A7" s="34"/>
      <c r="B7" s="35"/>
      <c r="C7" s="35"/>
      <c r="D7" s="36"/>
      <c r="E7" s="35"/>
      <c r="F7" s="34"/>
      <c r="G7" s="35"/>
      <c r="H7" s="35"/>
      <c r="I7" s="36"/>
      <c r="K7" s="34"/>
      <c r="L7" s="35"/>
      <c r="M7" s="35"/>
      <c r="N7" s="36"/>
      <c r="P7" s="34"/>
      <c r="Q7" s="35"/>
      <c r="R7" s="35"/>
      <c r="S7" s="36"/>
      <c r="U7" s="308" t="str">
        <f>VLOOKUP(1,T10:Y25,6,FALSE)</f>
        <v>USD One Lac Fifty Five Thousand Eight Hundred Eighty Five Only plus EURO Four Thousand Nine Hundred Sixty Only plus RMB Ten Thousand Three Hundred Fifty Two Only plus INR Six Lac Ninety One Thousand Six Hundred Forty Seven Only</v>
      </c>
      <c r="V7" s="309"/>
      <c r="W7" s="309"/>
      <c r="X7" s="309"/>
      <c r="Y7" s="309"/>
      <c r="Z7" s="309"/>
      <c r="AA7" s="31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6" t="e">
        <f>#REF!</f>
        <v>#REF!</v>
      </c>
      <c r="B124" s="317"/>
      <c r="C124" s="32"/>
      <c r="D124" s="33"/>
    </row>
    <row r="125" spans="1:19">
      <c r="A125" s="318"/>
      <c r="B125" s="319"/>
      <c r="C125" s="32"/>
      <c r="D125" s="33"/>
    </row>
    <row r="126" spans="1:19">
      <c r="A126" s="34"/>
      <c r="B126" s="35"/>
      <c r="C126" s="35"/>
      <c r="D126" s="36"/>
    </row>
    <row r="127" spans="1:19" ht="69" customHeight="1">
      <c r="A127" s="313" t="e">
        <f>IF(OR((A124&gt;9999999999),(A124&lt;0)),"Invalid Entry - More than 1000 crore OR -ve value",IF(A124=0, "",+CONCATENATE(A122," ", U123,B134,D134,B133,D133,B132,D132,B131,D131,B130,D130,B129," Only")))</f>
        <v>#REF!</v>
      </c>
      <c r="B127" s="314"/>
      <c r="C127" s="314"/>
      <c r="D127" s="31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0" t="str">
        <f>'Name of Bidder'!A1:C1</f>
        <v>Making Temporary Bypass Arrangement for HT (33kV and 11kV) &amp; LT (415V) line crossings during stringing of 765KV Kurnool-III -Maheshwaram D/c Transmission Line</v>
      </c>
      <c r="B1" s="320"/>
      <c r="C1" s="320"/>
      <c r="D1" s="320"/>
      <c r="E1" s="320"/>
      <c r="F1" s="320"/>
      <c r="G1" s="320"/>
      <c r="H1" s="320"/>
      <c r="I1" s="320"/>
      <c r="J1" s="320"/>
      <c r="K1" s="320"/>
      <c r="L1" s="320"/>
      <c r="M1" s="320"/>
      <c r="N1" s="320"/>
      <c r="O1" s="320"/>
    </row>
    <row r="2" spans="1:15" ht="16.5">
      <c r="A2" s="320" t="s">
        <v>241</v>
      </c>
      <c r="B2" s="320"/>
      <c r="C2" s="320"/>
      <c r="D2" s="320"/>
      <c r="E2" s="320"/>
      <c r="F2" s="320"/>
      <c r="G2" s="320"/>
      <c r="H2" s="320"/>
      <c r="I2" s="320"/>
      <c r="J2" s="320"/>
      <c r="K2" s="320"/>
      <c r="L2" s="320"/>
      <c r="M2" s="320"/>
      <c r="N2" s="320"/>
      <c r="O2" s="320"/>
    </row>
    <row r="3" spans="1:15" s="133" customFormat="1">
      <c r="A3" s="130"/>
      <c r="B3" s="131"/>
      <c r="C3" s="322"/>
      <c r="D3" s="322"/>
      <c r="E3" s="322"/>
      <c r="F3" s="322"/>
      <c r="G3" s="322"/>
      <c r="H3" s="322"/>
      <c r="I3" s="322"/>
      <c r="J3" s="322"/>
      <c r="K3" s="323" t="s">
        <v>242</v>
      </c>
      <c r="L3" s="323"/>
      <c r="M3" s="323"/>
    </row>
    <row r="4" spans="1:15" s="133" customFormat="1">
      <c r="A4" s="132" t="s">
        <v>243</v>
      </c>
      <c r="B4" s="134"/>
      <c r="C4" s="322">
        <f>'Name of Bidder'!C9</f>
        <v>0</v>
      </c>
      <c r="D4" s="322"/>
      <c r="E4" s="322"/>
      <c r="F4" s="322"/>
      <c r="G4" s="322"/>
      <c r="H4" s="322"/>
      <c r="I4" s="322"/>
      <c r="J4" s="322"/>
      <c r="K4" s="323" t="s">
        <v>244</v>
      </c>
      <c r="L4" s="323"/>
      <c r="M4" s="323"/>
    </row>
    <row r="5" spans="1:15" s="133" customFormat="1">
      <c r="A5" s="132" t="s">
        <v>15</v>
      </c>
      <c r="B5" s="134"/>
      <c r="C5" s="322">
        <f>'Name of Bidder'!C10</f>
        <v>0</v>
      </c>
      <c r="D5" s="322"/>
      <c r="E5" s="322"/>
      <c r="F5" s="322"/>
      <c r="G5" s="322"/>
      <c r="H5" s="322"/>
      <c r="I5" s="322"/>
      <c r="J5" s="322"/>
      <c r="K5" s="323" t="s">
        <v>245</v>
      </c>
      <c r="L5" s="323"/>
      <c r="M5" s="323"/>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1" t="s">
        <v>248</v>
      </c>
      <c r="O8" s="321"/>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1"/>
      <c r="C12" s="205"/>
      <c r="D12" s="205"/>
      <c r="E12" s="232"/>
      <c r="F12" s="238"/>
      <c r="G12" s="272"/>
      <c r="H12" s="273" t="s">
        <v>343</v>
      </c>
      <c r="I12" s="259"/>
      <c r="J12" s="146"/>
      <c r="K12" s="146"/>
      <c r="L12" s="145"/>
      <c r="M12" s="146"/>
      <c r="N12" s="146">
        <f t="shared" ref="N12" si="0">ROUND(M12*J12,2)</f>
        <v>0</v>
      </c>
      <c r="O12" s="264">
        <f t="shared" ref="O12" si="1">IF(G12="",N12*F12,N12*G12)</f>
        <v>0</v>
      </c>
    </row>
    <row r="13" spans="1:15" ht="16.5">
      <c r="A13" s="326" t="s">
        <v>338</v>
      </c>
      <c r="B13" s="326"/>
      <c r="C13" s="326"/>
      <c r="D13" s="326"/>
      <c r="E13" s="326"/>
      <c r="F13" s="326"/>
      <c r="G13" s="326"/>
      <c r="H13" s="326"/>
      <c r="I13" s="326"/>
      <c r="J13" s="326"/>
      <c r="K13" s="326"/>
      <c r="L13" s="326"/>
      <c r="M13" s="326"/>
      <c r="N13" s="148">
        <f>SUM(N12:N12)</f>
        <v>0</v>
      </c>
      <c r="O13" s="148">
        <f>SUM(O12:O12)</f>
        <v>0</v>
      </c>
    </row>
    <row r="14" spans="1:15" ht="26.25">
      <c r="A14" s="326" t="s">
        <v>261</v>
      </c>
      <c r="B14" s="326"/>
      <c r="C14" s="326"/>
      <c r="D14" s="326"/>
      <c r="E14" s="326"/>
      <c r="F14" s="326"/>
      <c r="G14" s="326"/>
      <c r="H14" s="326"/>
      <c r="I14" s="326"/>
      <c r="J14" s="326"/>
      <c r="K14" s="326"/>
      <c r="L14" s="326"/>
      <c r="M14" s="326"/>
      <c r="N14" s="260">
        <v>0</v>
      </c>
      <c r="O14" s="148">
        <f>N14</f>
        <v>0</v>
      </c>
    </row>
    <row r="15" spans="1:15" ht="16.5">
      <c r="A15" s="326" t="s">
        <v>262</v>
      </c>
      <c r="B15" s="326"/>
      <c r="C15" s="326"/>
      <c r="D15" s="326"/>
      <c r="E15" s="326"/>
      <c r="F15" s="326"/>
      <c r="G15" s="326"/>
      <c r="H15" s="326"/>
      <c r="I15" s="326"/>
      <c r="J15" s="326"/>
      <c r="K15" s="326"/>
      <c r="L15" s="326"/>
      <c r="M15" s="326"/>
      <c r="N15" s="148">
        <f>IF(N14="", "",$N$13*$N$14)</f>
        <v>0</v>
      </c>
      <c r="O15" s="148">
        <f>IF(N14="","",ROUND(N15*18%,2))</f>
        <v>0</v>
      </c>
    </row>
    <row r="16" spans="1:15" ht="16.5">
      <c r="A16" s="326" t="s">
        <v>263</v>
      </c>
      <c r="B16" s="326"/>
      <c r="C16" s="326"/>
      <c r="D16" s="326"/>
      <c r="E16" s="326"/>
      <c r="F16" s="326"/>
      <c r="G16" s="326"/>
      <c r="H16" s="326"/>
      <c r="I16" s="326"/>
      <c r="J16" s="326"/>
      <c r="K16" s="326"/>
      <c r="L16" s="326"/>
      <c r="M16" s="326"/>
      <c r="N16" s="148">
        <f>IF(N14="", "",$N$13*(1+$N$14))</f>
        <v>0</v>
      </c>
      <c r="O16" s="148"/>
    </row>
    <row r="17" spans="1:15" ht="18.75">
      <c r="A17" s="327" t="s">
        <v>264</v>
      </c>
      <c r="B17" s="327"/>
      <c r="C17" s="327"/>
      <c r="D17" s="327"/>
      <c r="E17" s="327"/>
      <c r="F17" s="327"/>
      <c r="G17" s="327"/>
      <c r="H17" s="327"/>
      <c r="I17" s="327"/>
      <c r="J17" s="327"/>
      <c r="K17" s="327"/>
      <c r="L17" s="327"/>
      <c r="M17" s="327"/>
      <c r="N17" s="149"/>
      <c r="O17" s="151">
        <f>IF(N15="", "",($O$13+O15))</f>
        <v>0</v>
      </c>
    </row>
    <row r="18" spans="1:15" ht="23.25">
      <c r="A18" s="324" t="str">
        <f>IF(N14="","As the %variation w.r.t total DSR Amount cell left Blank the bid is considered as Non-responsive","Sheet OK")</f>
        <v>Sheet OK</v>
      </c>
      <c r="B18" s="324"/>
      <c r="C18" s="324"/>
      <c r="D18" s="324"/>
      <c r="E18" s="324"/>
      <c r="F18" s="324"/>
      <c r="G18" s="324"/>
      <c r="H18" s="324"/>
      <c r="I18" s="324"/>
      <c r="J18" s="324"/>
      <c r="K18" s="324"/>
      <c r="L18" s="324"/>
      <c r="M18" s="324"/>
      <c r="N18" s="324"/>
      <c r="O18" s="325"/>
    </row>
    <row r="19" spans="1:15">
      <c r="A19" s="262"/>
      <c r="C19" s="135"/>
      <c r="D19" s="153"/>
      <c r="E19" s="135"/>
      <c r="F19" s="135"/>
      <c r="G19" s="153"/>
      <c r="H19" s="153"/>
      <c r="I19" s="153"/>
      <c r="J19" s="153"/>
      <c r="K19" s="153"/>
      <c r="M19" s="153"/>
    </row>
    <row r="20" spans="1:15">
      <c r="A20" s="262"/>
      <c r="C20" s="135"/>
      <c r="D20" s="153"/>
      <c r="E20" s="135"/>
      <c r="F20" s="135"/>
      <c r="G20" s="153"/>
      <c r="H20" s="153"/>
      <c r="I20" s="153"/>
      <c r="J20" s="153"/>
      <c r="K20" s="153"/>
      <c r="M20" s="153"/>
    </row>
    <row r="21" spans="1:15">
      <c r="A21" s="262"/>
      <c r="C21" s="135"/>
      <c r="D21" s="153"/>
      <c r="E21" s="135"/>
      <c r="F21" s="135"/>
      <c r="G21" s="153"/>
      <c r="H21" s="153"/>
      <c r="I21" s="153"/>
      <c r="J21" s="153"/>
      <c r="K21" s="153"/>
      <c r="M21" s="153"/>
      <c r="N21" s="154"/>
    </row>
    <row r="22" spans="1:15">
      <c r="A22" s="262"/>
      <c r="C22" s="135"/>
      <c r="D22" s="153"/>
      <c r="E22" s="135"/>
      <c r="F22" s="135"/>
      <c r="G22" s="153"/>
      <c r="H22" s="153"/>
      <c r="I22" s="153"/>
      <c r="J22" s="153"/>
      <c r="K22" s="153"/>
      <c r="M22" s="153"/>
      <c r="N22" s="263"/>
      <c r="O22" s="263"/>
    </row>
    <row r="23" spans="1:15">
      <c r="A23" s="262"/>
      <c r="C23" s="135"/>
      <c r="D23" s="153"/>
      <c r="E23" s="135"/>
      <c r="F23" s="135"/>
      <c r="G23" s="153"/>
      <c r="H23" s="153"/>
      <c r="I23" s="153"/>
      <c r="J23" s="153"/>
      <c r="K23" s="153"/>
      <c r="M23" s="153"/>
    </row>
    <row r="24" spans="1:15">
      <c r="A24" s="262"/>
      <c r="C24" s="135"/>
      <c r="D24" s="153"/>
      <c r="E24" s="135"/>
      <c r="F24" s="135"/>
      <c r="G24" s="153"/>
      <c r="H24" s="153"/>
      <c r="I24" s="153"/>
      <c r="J24" s="153"/>
      <c r="K24" s="153"/>
      <c r="M24" s="153"/>
    </row>
    <row r="25" spans="1:15">
      <c r="A25" s="262"/>
      <c r="C25" s="135"/>
      <c r="D25" s="153"/>
      <c r="E25" s="135"/>
      <c r="F25" s="135"/>
      <c r="G25" s="153"/>
      <c r="H25" s="153"/>
      <c r="I25" s="153"/>
      <c r="J25" s="153"/>
      <c r="K25" s="153"/>
      <c r="M25" s="153"/>
    </row>
    <row r="26" spans="1:15">
      <c r="A26" s="262"/>
      <c r="C26" s="135"/>
      <c r="D26" s="153"/>
      <c r="E26" s="135"/>
      <c r="F26" s="135"/>
      <c r="G26" s="153"/>
      <c r="H26" s="153"/>
      <c r="I26" s="153"/>
      <c r="J26" s="153"/>
      <c r="K26" s="153"/>
      <c r="M26" s="153"/>
    </row>
    <row r="27" spans="1:15">
      <c r="A27" s="262"/>
      <c r="C27" s="135"/>
      <c r="D27" s="153"/>
      <c r="E27" s="135"/>
      <c r="F27" s="135"/>
      <c r="G27" s="153"/>
      <c r="H27" s="153"/>
      <c r="I27" s="153"/>
      <c r="J27" s="153"/>
      <c r="K27" s="153"/>
      <c r="M27" s="153"/>
    </row>
    <row r="28" spans="1:15">
      <c r="A28" s="262"/>
      <c r="C28" s="135"/>
      <c r="D28" s="153"/>
      <c r="E28" s="135"/>
      <c r="F28" s="135"/>
      <c r="G28" s="153"/>
      <c r="H28" s="153"/>
      <c r="I28" s="153"/>
      <c r="J28" s="153"/>
      <c r="K28" s="153"/>
      <c r="M28" s="153"/>
    </row>
    <row r="29" spans="1:15">
      <c r="A29" s="262"/>
      <c r="C29" s="135"/>
      <c r="D29" s="153"/>
      <c r="E29" s="135"/>
      <c r="F29" s="135"/>
      <c r="G29" s="153"/>
      <c r="H29" s="153"/>
      <c r="I29" s="153"/>
      <c r="J29" s="153"/>
      <c r="K29" s="153"/>
      <c r="M29" s="153"/>
    </row>
    <row r="30" spans="1:15">
      <c r="A30" s="262"/>
      <c r="C30" s="135"/>
      <c r="D30" s="153"/>
      <c r="E30" s="135"/>
      <c r="F30" s="135"/>
      <c r="G30" s="153"/>
      <c r="H30" s="153"/>
      <c r="I30" s="153"/>
      <c r="J30" s="153"/>
      <c r="K30" s="153"/>
      <c r="M30" s="153"/>
    </row>
    <row r="31" spans="1:15">
      <c r="A31" s="262"/>
      <c r="C31" s="135"/>
      <c r="D31" s="153"/>
      <c r="E31" s="135"/>
      <c r="F31" s="135"/>
      <c r="G31" s="153"/>
      <c r="H31" s="153"/>
      <c r="I31" s="153"/>
      <c r="J31" s="153"/>
      <c r="K31" s="153"/>
      <c r="M31" s="153"/>
    </row>
    <row r="32" spans="1:15">
      <c r="A32" s="262"/>
      <c r="C32" s="135"/>
      <c r="D32" s="153"/>
      <c r="E32" s="135"/>
      <c r="F32" s="135"/>
      <c r="G32" s="153"/>
      <c r="H32" s="153"/>
      <c r="I32" s="153"/>
      <c r="J32" s="153"/>
      <c r="K32" s="153"/>
      <c r="M32" s="153"/>
    </row>
    <row r="33" spans="1:13">
      <c r="A33" s="262"/>
      <c r="C33" s="135"/>
      <c r="D33" s="153"/>
      <c r="E33" s="135"/>
      <c r="F33" s="135"/>
      <c r="G33" s="153"/>
      <c r="H33" s="153"/>
      <c r="I33" s="153"/>
      <c r="J33" s="153"/>
      <c r="K33" s="153"/>
      <c r="M33" s="153"/>
    </row>
    <row r="34" spans="1:13">
      <c r="A34" s="262"/>
      <c r="C34" s="135"/>
      <c r="D34" s="153"/>
      <c r="E34" s="135"/>
      <c r="F34" s="135"/>
      <c r="G34" s="153"/>
      <c r="H34" s="153"/>
      <c r="I34" s="153"/>
      <c r="J34" s="153"/>
      <c r="K34" s="153"/>
      <c r="M34" s="153"/>
    </row>
    <row r="35" spans="1:13">
      <c r="A35" s="262"/>
      <c r="C35" s="135"/>
      <c r="D35" s="153"/>
      <c r="E35" s="135"/>
      <c r="F35" s="135"/>
      <c r="G35" s="153"/>
      <c r="H35" s="153"/>
      <c r="I35" s="153"/>
      <c r="J35" s="153"/>
      <c r="K35" s="153"/>
      <c r="M35" s="153"/>
    </row>
    <row r="36" spans="1:13">
      <c r="A36" s="262"/>
      <c r="C36" s="135"/>
      <c r="D36" s="153"/>
      <c r="E36" s="135"/>
      <c r="F36" s="135"/>
      <c r="G36" s="153"/>
      <c r="H36" s="153"/>
      <c r="I36" s="153"/>
      <c r="J36" s="153"/>
      <c r="K36" s="153"/>
      <c r="M36" s="153"/>
    </row>
    <row r="37" spans="1:13">
      <c r="A37" s="262"/>
      <c r="C37" s="135"/>
      <c r="D37" s="153"/>
      <c r="E37" s="135"/>
      <c r="F37" s="135"/>
      <c r="G37" s="153"/>
      <c r="H37" s="153"/>
      <c r="I37" s="153"/>
      <c r="J37" s="153"/>
      <c r="K37" s="153"/>
      <c r="M37" s="153"/>
    </row>
    <row r="38" spans="1:13">
      <c r="A38" s="262"/>
      <c r="C38" s="135"/>
      <c r="D38" s="153"/>
      <c r="E38" s="135"/>
      <c r="F38" s="135"/>
      <c r="G38" s="153"/>
      <c r="H38" s="153"/>
      <c r="I38" s="153"/>
      <c r="J38" s="153"/>
      <c r="K38" s="153"/>
      <c r="M38" s="153"/>
    </row>
    <row r="39" spans="1:13">
      <c r="A39" s="262"/>
      <c r="C39" s="135"/>
      <c r="D39" s="153"/>
      <c r="E39" s="135"/>
      <c r="F39" s="135"/>
      <c r="G39" s="153"/>
      <c r="H39" s="153"/>
      <c r="I39" s="153"/>
      <c r="J39" s="153"/>
      <c r="K39" s="153"/>
      <c r="M39" s="153"/>
    </row>
    <row r="40" spans="1:13">
      <c r="A40" s="262"/>
      <c r="C40" s="135"/>
      <c r="D40" s="153"/>
      <c r="E40" s="135"/>
      <c r="F40" s="135"/>
      <c r="G40" s="153"/>
      <c r="H40" s="153"/>
      <c r="I40" s="153"/>
      <c r="J40" s="153"/>
      <c r="K40" s="153"/>
      <c r="M40" s="153"/>
    </row>
    <row r="41" spans="1:13">
      <c r="A41" s="262"/>
      <c r="C41" s="135"/>
      <c r="D41" s="153"/>
      <c r="E41" s="135"/>
      <c r="F41" s="135"/>
      <c r="G41" s="153"/>
      <c r="H41" s="153"/>
      <c r="I41" s="153"/>
      <c r="J41" s="153"/>
      <c r="K41" s="153"/>
      <c r="M41" s="153"/>
    </row>
    <row r="42" spans="1:13">
      <c r="A42" s="262"/>
      <c r="C42" s="135"/>
      <c r="D42" s="153"/>
      <c r="E42" s="135"/>
      <c r="F42" s="135"/>
      <c r="G42" s="153"/>
      <c r="H42" s="153"/>
      <c r="I42" s="153"/>
      <c r="J42" s="153"/>
      <c r="K42" s="153"/>
      <c r="M42" s="153"/>
    </row>
    <row r="43" spans="1:13">
      <c r="A43" s="262"/>
      <c r="C43" s="135"/>
      <c r="D43" s="153"/>
      <c r="E43" s="135"/>
      <c r="F43" s="135"/>
      <c r="G43" s="153"/>
      <c r="H43" s="153"/>
      <c r="I43" s="153"/>
      <c r="J43" s="153"/>
      <c r="K43" s="153"/>
      <c r="M43" s="153"/>
    </row>
    <row r="44" spans="1:13">
      <c r="A44" s="262"/>
      <c r="C44" s="135"/>
      <c r="D44" s="153"/>
      <c r="E44" s="135"/>
      <c r="F44" s="135"/>
      <c r="G44" s="153"/>
      <c r="H44" s="153"/>
      <c r="I44" s="153"/>
      <c r="J44" s="153"/>
      <c r="K44" s="153"/>
      <c r="M44" s="153"/>
    </row>
    <row r="45" spans="1:13">
      <c r="A45" s="262"/>
      <c r="C45" s="135"/>
      <c r="D45" s="153"/>
      <c r="E45" s="135"/>
      <c r="F45" s="135"/>
      <c r="G45" s="153"/>
      <c r="H45" s="153"/>
      <c r="I45" s="153"/>
      <c r="J45" s="153"/>
      <c r="K45" s="153"/>
      <c r="M45" s="153"/>
    </row>
    <row r="46" spans="1:13">
      <c r="A46" s="262"/>
      <c r="C46" s="135"/>
      <c r="D46" s="153"/>
      <c r="E46" s="135"/>
      <c r="F46" s="135"/>
      <c r="G46" s="153"/>
      <c r="H46" s="153"/>
      <c r="I46" s="153"/>
      <c r="J46" s="153"/>
      <c r="K46" s="153"/>
      <c r="M46" s="153"/>
    </row>
    <row r="47" spans="1:13">
      <c r="A47" s="262"/>
      <c r="C47" s="135"/>
      <c r="D47" s="153"/>
      <c r="E47" s="135"/>
      <c r="F47" s="135"/>
      <c r="G47" s="153"/>
      <c r="H47" s="153"/>
      <c r="I47" s="153"/>
      <c r="J47" s="153"/>
      <c r="K47" s="153"/>
      <c r="M47" s="153"/>
    </row>
    <row r="48" spans="1:13">
      <c r="A48" s="262"/>
      <c r="C48" s="135"/>
      <c r="D48" s="153"/>
      <c r="E48" s="135"/>
      <c r="F48" s="135"/>
      <c r="G48" s="153"/>
      <c r="H48" s="153"/>
      <c r="I48" s="153"/>
      <c r="J48" s="153"/>
      <c r="K48" s="153"/>
      <c r="M48" s="153"/>
    </row>
    <row r="49" spans="1:13">
      <c r="A49" s="262"/>
      <c r="C49" s="135"/>
      <c r="D49" s="153"/>
      <c r="E49" s="135"/>
      <c r="F49" s="135"/>
      <c r="G49" s="153"/>
      <c r="H49" s="153"/>
      <c r="I49" s="153"/>
      <c r="J49" s="153"/>
      <c r="K49" s="153"/>
      <c r="M49" s="153"/>
    </row>
    <row r="50" spans="1:13">
      <c r="A50" s="262"/>
      <c r="C50" s="135"/>
      <c r="D50" s="153"/>
      <c r="E50" s="135"/>
      <c r="F50" s="135"/>
      <c r="G50" s="153"/>
      <c r="H50" s="153"/>
      <c r="I50" s="153"/>
      <c r="J50" s="153"/>
      <c r="K50" s="153"/>
      <c r="M50" s="153"/>
    </row>
    <row r="51" spans="1:13">
      <c r="A51" s="262"/>
      <c r="C51" s="135"/>
      <c r="D51" s="153"/>
      <c r="E51" s="135"/>
      <c r="F51" s="135"/>
      <c r="G51" s="153"/>
      <c r="H51" s="153"/>
      <c r="I51" s="153"/>
      <c r="J51" s="153"/>
      <c r="K51" s="153"/>
      <c r="M51" s="153"/>
    </row>
  </sheetData>
  <sheetProtection algorithmName="SHA-512" hashValue="PuHUftfcaul7IPG30cl1dc08lgGYPiuOPU4wr1ipbC7EQFHGO+YmHn94FyJbnMU9phGSl7k+R3ztSPN3Z+pPHA==" saltValue="/VYc5lsI+ZyH27pzuKAMow=="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8:O18"/>
    <mergeCell ref="K3:M3"/>
    <mergeCell ref="C6:J6"/>
    <mergeCell ref="K4:M4"/>
    <mergeCell ref="A13:M13"/>
    <mergeCell ref="A17:M17"/>
    <mergeCell ref="A14:M14"/>
    <mergeCell ref="A15:M15"/>
    <mergeCell ref="A16:M16"/>
    <mergeCell ref="A1:O1"/>
    <mergeCell ref="A2:O2"/>
    <mergeCell ref="N8:O8"/>
    <mergeCell ref="C7:J7"/>
    <mergeCell ref="C4:J4"/>
    <mergeCell ref="K5:M5"/>
    <mergeCell ref="C5:J5"/>
    <mergeCell ref="C3:J3"/>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5" sqref="J15"/>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70"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0" t="str">
        <f>'Name of Bidder'!A1:C1</f>
        <v>Making Temporary Bypass Arrangement for HT (33kV and 11kV) &amp; LT (415V) line crossings during stringing of 765KV Kurnool-III -Maheshwaram D/c Transmission Line</v>
      </c>
      <c r="B1" s="320"/>
      <c r="C1" s="320"/>
      <c r="D1" s="320"/>
      <c r="E1" s="320"/>
      <c r="F1" s="320"/>
      <c r="G1" s="320"/>
      <c r="H1" s="320"/>
      <c r="I1" s="320"/>
      <c r="J1" s="320"/>
      <c r="K1" s="320"/>
      <c r="L1" s="320"/>
      <c r="M1" s="201"/>
      <c r="N1" s="208"/>
      <c r="O1" s="208"/>
      <c r="P1" s="208"/>
    </row>
    <row r="2" spans="1:16" s="155" customFormat="1" ht="16.5" customHeight="1">
      <c r="A2" s="320" t="s">
        <v>265</v>
      </c>
      <c r="B2" s="320"/>
      <c r="C2" s="320"/>
      <c r="D2" s="320"/>
      <c r="E2" s="320"/>
      <c r="F2" s="320"/>
      <c r="G2" s="320"/>
      <c r="H2" s="320"/>
      <c r="I2" s="320"/>
      <c r="J2" s="320"/>
      <c r="K2" s="320"/>
      <c r="L2" s="320"/>
      <c r="M2" s="201"/>
      <c r="N2" s="208"/>
      <c r="O2" s="208"/>
      <c r="P2" s="208"/>
    </row>
    <row r="3" spans="1:16" ht="15.75">
      <c r="A3" s="132" t="s">
        <v>266</v>
      </c>
      <c r="B3" s="132"/>
      <c r="C3" s="132"/>
      <c r="D3" s="322">
        <f>'Name of Bidder'!C9</f>
        <v>0</v>
      </c>
      <c r="E3" s="322"/>
      <c r="F3" s="322"/>
      <c r="G3" s="322"/>
      <c r="H3" s="322"/>
      <c r="I3" s="322"/>
      <c r="J3" s="323" t="s">
        <v>242</v>
      </c>
      <c r="K3" s="323"/>
      <c r="L3" s="323"/>
      <c r="M3" s="132"/>
      <c r="N3" s="209"/>
      <c r="O3" s="209"/>
      <c r="P3" s="209"/>
    </row>
    <row r="4" spans="1:16" ht="15.75">
      <c r="A4" s="322" t="s">
        <v>15</v>
      </c>
      <c r="B4" s="322"/>
      <c r="C4" s="322"/>
      <c r="D4" s="322">
        <f>'Name of Bidder'!C10</f>
        <v>0</v>
      </c>
      <c r="E4" s="322"/>
      <c r="F4" s="322"/>
      <c r="G4" s="322"/>
      <c r="H4" s="322"/>
      <c r="I4" s="322"/>
      <c r="J4" s="323" t="s">
        <v>244</v>
      </c>
      <c r="K4" s="323"/>
      <c r="L4" s="323"/>
      <c r="M4" s="132"/>
      <c r="N4" s="209"/>
      <c r="O4" s="209"/>
      <c r="P4" s="209"/>
    </row>
    <row r="5" spans="1:16" ht="15.75">
      <c r="A5" s="132"/>
      <c r="B5" s="132"/>
      <c r="C5" s="132"/>
      <c r="D5" s="322">
        <f>'Name of Bidder'!C11</f>
        <v>0</v>
      </c>
      <c r="E5" s="322"/>
      <c r="F5" s="322"/>
      <c r="G5" s="322"/>
      <c r="H5" s="322"/>
      <c r="I5" s="322"/>
      <c r="J5" s="323" t="s">
        <v>245</v>
      </c>
      <c r="K5" s="323"/>
      <c r="L5" s="323"/>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99">
      <c r="A8" s="127" t="s">
        <v>249</v>
      </c>
      <c r="B8" s="127" t="s">
        <v>250</v>
      </c>
      <c r="C8" s="127" t="s">
        <v>267</v>
      </c>
      <c r="D8" s="128" t="s">
        <v>268</v>
      </c>
      <c r="E8" s="128" t="s">
        <v>253</v>
      </c>
      <c r="F8" s="266"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1">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7"/>
      <c r="G10" s="229" t="s">
        <v>274</v>
      </c>
      <c r="H10" s="225"/>
      <c r="I10" s="226"/>
      <c r="J10" s="227"/>
      <c r="K10" s="228"/>
      <c r="L10" s="228"/>
      <c r="M10" s="228"/>
      <c r="N10" s="209"/>
      <c r="O10" s="209"/>
      <c r="P10" s="210"/>
    </row>
    <row r="11" spans="1:16" ht="38.25">
      <c r="A11" s="147">
        <v>1</v>
      </c>
      <c r="B11" s="265"/>
      <c r="C11" s="202"/>
      <c r="D11" s="236"/>
      <c r="E11" s="211">
        <v>0.18</v>
      </c>
      <c r="F11" s="268"/>
      <c r="G11" s="239" t="s">
        <v>344</v>
      </c>
      <c r="H11" s="274" t="s">
        <v>350</v>
      </c>
      <c r="I11" s="234">
        <v>20</v>
      </c>
      <c r="J11" s="235"/>
      <c r="K11" s="237">
        <f>ROUND(J11*I11,2)</f>
        <v>0</v>
      </c>
      <c r="L11" s="264">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5"/>
      <c r="C12" s="202"/>
      <c r="D12" s="236"/>
      <c r="E12" s="211">
        <v>0.18</v>
      </c>
      <c r="F12" s="268"/>
      <c r="G12" s="239" t="s">
        <v>345</v>
      </c>
      <c r="H12" s="274" t="s">
        <v>350</v>
      </c>
      <c r="I12" s="234">
        <v>137</v>
      </c>
      <c r="J12" s="235"/>
      <c r="K12" s="237">
        <f t="shared" ref="K12:K16" si="3">ROUND(J12*I12,2)</f>
        <v>0</v>
      </c>
      <c r="L12" s="264">
        <f t="shared" ref="L12:L16" si="4">IF(F12="",K12*E12,K12*F12)</f>
        <v>0</v>
      </c>
      <c r="M12" s="206" t="str">
        <f t="shared" ref="M12:M16" si="5">IF($P$9&lt;&gt;$P$8,IF(OR(J12="",J12=0),"Included in other item",""),"")</f>
        <v/>
      </c>
      <c r="N12" s="209"/>
      <c r="O12" s="209"/>
      <c r="P12" s="210"/>
    </row>
    <row r="13" spans="1:16" ht="45">
      <c r="A13" s="147">
        <v>3</v>
      </c>
      <c r="B13" s="265"/>
      <c r="C13" s="202"/>
      <c r="D13" s="236"/>
      <c r="E13" s="211">
        <v>0.18</v>
      </c>
      <c r="F13" s="268"/>
      <c r="G13" s="239" t="s">
        <v>346</v>
      </c>
      <c r="H13" s="274" t="s">
        <v>350</v>
      </c>
      <c r="I13" s="234">
        <v>170</v>
      </c>
      <c r="J13" s="235"/>
      <c r="K13" s="237">
        <f t="shared" si="3"/>
        <v>0</v>
      </c>
      <c r="L13" s="264">
        <f t="shared" si="4"/>
        <v>0</v>
      </c>
      <c r="M13" s="206" t="str">
        <f t="shared" si="5"/>
        <v/>
      </c>
      <c r="N13" s="209"/>
      <c r="O13" s="209"/>
      <c r="P13" s="210"/>
    </row>
    <row r="14" spans="1:16" ht="38.25">
      <c r="A14" s="147">
        <v>4</v>
      </c>
      <c r="B14" s="265"/>
      <c r="C14" s="202"/>
      <c r="D14" s="236"/>
      <c r="E14" s="211">
        <v>0.18</v>
      </c>
      <c r="F14" s="268"/>
      <c r="G14" s="239" t="s">
        <v>347</v>
      </c>
      <c r="H14" s="274" t="s">
        <v>350</v>
      </c>
      <c r="I14" s="234">
        <v>20</v>
      </c>
      <c r="J14" s="235"/>
      <c r="K14" s="237">
        <f t="shared" si="3"/>
        <v>0</v>
      </c>
      <c r="L14" s="264">
        <f t="shared" si="4"/>
        <v>0</v>
      </c>
      <c r="M14" s="206" t="str">
        <f t="shared" si="5"/>
        <v/>
      </c>
      <c r="N14" s="209"/>
      <c r="O14" s="209"/>
      <c r="P14" s="210"/>
    </row>
    <row r="15" spans="1:16" ht="38.25">
      <c r="A15" s="147">
        <v>5</v>
      </c>
      <c r="B15" s="265"/>
      <c r="C15" s="202"/>
      <c r="D15" s="236"/>
      <c r="E15" s="211">
        <v>0.18</v>
      </c>
      <c r="F15" s="268"/>
      <c r="G15" s="239" t="s">
        <v>348</v>
      </c>
      <c r="H15" s="274" t="s">
        <v>350</v>
      </c>
      <c r="I15" s="234">
        <v>137</v>
      </c>
      <c r="J15" s="235"/>
      <c r="K15" s="237">
        <f t="shared" si="3"/>
        <v>0</v>
      </c>
      <c r="L15" s="264">
        <f t="shared" si="4"/>
        <v>0</v>
      </c>
      <c r="M15" s="206" t="str">
        <f t="shared" si="5"/>
        <v/>
      </c>
      <c r="N15" s="209"/>
      <c r="O15" s="209"/>
      <c r="P15" s="210"/>
    </row>
    <row r="16" spans="1:16" ht="38.25">
      <c r="A16" s="147">
        <v>6</v>
      </c>
      <c r="B16" s="265"/>
      <c r="C16" s="202"/>
      <c r="D16" s="236"/>
      <c r="E16" s="211">
        <v>0.18</v>
      </c>
      <c r="F16" s="268"/>
      <c r="G16" s="239" t="s">
        <v>349</v>
      </c>
      <c r="H16" s="274" t="s">
        <v>350</v>
      </c>
      <c r="I16" s="234">
        <v>170</v>
      </c>
      <c r="J16" s="235"/>
      <c r="K16" s="237">
        <f t="shared" si="3"/>
        <v>0</v>
      </c>
      <c r="L16" s="264">
        <f t="shared" si="4"/>
        <v>0</v>
      </c>
      <c r="M16" s="206" t="str">
        <f t="shared" si="5"/>
        <v/>
      </c>
      <c r="N16" s="209"/>
      <c r="O16" s="209"/>
      <c r="P16" s="210"/>
    </row>
    <row r="17" spans="1:16" ht="53.25" customHeight="1">
      <c r="A17" s="230"/>
      <c r="B17" s="230"/>
      <c r="C17" s="230"/>
      <c r="D17" s="230"/>
      <c r="E17" s="230"/>
      <c r="F17" s="269"/>
      <c r="G17" s="329" t="s">
        <v>275</v>
      </c>
      <c r="H17" s="329"/>
      <c r="I17" s="329"/>
      <c r="J17" s="329"/>
      <c r="K17" s="240" t="str">
        <f>IF(P9=P8,"",SUM(K11:K16))</f>
        <v/>
      </c>
      <c r="L17" s="240"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EEtcm84MTtvy7MUQVqzXFXcIaSUoKB4GpRlQGJSBqgfeBSEeB2y4aFC0Lb9fY2HWa6YVQzN2eDw8b/MQA1lyDQ==" saltValue="yuiY1iGANH/hvRxfYbkxnQ=="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7" sqref="D17"/>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Making Temporary Bypass Arrangement for HT (33kV and 11kV) &amp; LT (415V) line crossings during stringing of 765KV Kurnool-III -Maheshwaram D/c Transmission Line</v>
      </c>
      <c r="B1" s="279"/>
      <c r="C1" s="279"/>
      <c r="D1" s="279"/>
    </row>
    <row r="2" spans="1:4" ht="16.5">
      <c r="A2" s="279" t="s">
        <v>276</v>
      </c>
      <c r="B2" s="279"/>
      <c r="C2" s="279"/>
      <c r="D2" s="279"/>
    </row>
    <row r="3" spans="1:4">
      <c r="A3" s="341" t="s">
        <v>243</v>
      </c>
      <c r="B3" s="341"/>
      <c r="C3" s="341" t="s">
        <v>242</v>
      </c>
      <c r="D3" s="341"/>
    </row>
    <row r="4" spans="1:4">
      <c r="A4" s="241" t="s">
        <v>14</v>
      </c>
      <c r="B4" s="242">
        <f>'Name of Bidder'!C9</f>
        <v>0</v>
      </c>
      <c r="C4" s="241" t="s">
        <v>244</v>
      </c>
      <c r="D4" s="243"/>
    </row>
    <row r="5" spans="1:4" ht="16.5">
      <c r="A5" s="241" t="s">
        <v>15</v>
      </c>
      <c r="B5" s="242">
        <f>'Schedule-I'!C5</f>
        <v>0</v>
      </c>
      <c r="C5" s="343" t="s">
        <v>245</v>
      </c>
      <c r="D5" s="343"/>
    </row>
    <row r="6" spans="1:4" ht="16.5">
      <c r="A6" s="244"/>
      <c r="B6" s="242">
        <f>'Schedule-I'!C6</f>
        <v>0</v>
      </c>
      <c r="C6" s="62" t="s">
        <v>246</v>
      </c>
      <c r="D6" s="126"/>
    </row>
    <row r="7" spans="1:4" ht="16.5">
      <c r="A7" s="244"/>
      <c r="B7" s="242">
        <f>'Schedule-I'!C7</f>
        <v>0</v>
      </c>
      <c r="C7" s="62" t="s">
        <v>277</v>
      </c>
      <c r="D7" s="126"/>
    </row>
    <row r="8" spans="1:4" ht="16.5">
      <c r="A8" s="244"/>
      <c r="B8" s="242"/>
      <c r="C8" s="62" t="s">
        <v>278</v>
      </c>
      <c r="D8" s="126"/>
    </row>
    <row r="9" spans="1:4" ht="15">
      <c r="A9" s="160" t="s">
        <v>249</v>
      </c>
      <c r="B9" s="342" t="s">
        <v>279</v>
      </c>
      <c r="C9" s="342"/>
      <c r="D9" s="161" t="s">
        <v>280</v>
      </c>
    </row>
    <row r="10" spans="1:4" ht="15">
      <c r="A10" s="162">
        <v>1.1000000000000001</v>
      </c>
      <c r="B10" s="338" t="s">
        <v>281</v>
      </c>
      <c r="C10" s="338"/>
      <c r="D10" s="245"/>
    </row>
    <row r="11" spans="1:4" ht="51" customHeight="1">
      <c r="A11" s="162"/>
      <c r="B11" s="337" t="str">
        <f>"Supply &amp; Installation Charges- Schedule Civil &amp; Electrical Items for " &amp;A1</f>
        <v>Supply &amp; Installation Charges- Schedule Civil &amp; Electrical Items for Making Temporary Bypass Arrangement for HT (33kV and 11kV) &amp; LT (415V) line crossings during stringing of 765KV Kurnool-III -Maheshwaram D/c Transmission Line</v>
      </c>
      <c r="C11" s="337"/>
      <c r="D11" s="246">
        <f>'Schedule-I'!N16</f>
        <v>0</v>
      </c>
    </row>
    <row r="12" spans="1:4" ht="15">
      <c r="A12" s="162">
        <v>1.2</v>
      </c>
      <c r="B12" s="338" t="s">
        <v>282</v>
      </c>
      <c r="C12" s="338"/>
      <c r="D12" s="246"/>
    </row>
    <row r="13" spans="1:4" ht="58.5" customHeight="1">
      <c r="A13" s="162"/>
      <c r="B13" s="337" t="str">
        <f>"Supply &amp; Installation Charges- Non-Schedule Civil &amp; Electrical Items for " &amp; A1</f>
        <v>Supply &amp; Installation Charges- Non-Schedule Civil &amp; Electrical Items for Making Temporary Bypass Arrangement for HT (33kV and 11kV) &amp; LT (415V) line crossings during stringing of 765KV Kurnool-III -Maheshwaram D/c Transmission Line</v>
      </c>
      <c r="C13" s="337"/>
      <c r="D13" s="247" t="str">
        <f>'Schedule-II'!K17</f>
        <v/>
      </c>
    </row>
    <row r="14" spans="1:4" ht="15">
      <c r="A14" s="162"/>
      <c r="B14" s="333"/>
      <c r="C14" s="334"/>
      <c r="D14" s="247"/>
    </row>
    <row r="15" spans="1:4" ht="33.75" customHeight="1">
      <c r="A15" s="162" t="s">
        <v>283</v>
      </c>
      <c r="B15" s="335" t="s">
        <v>341</v>
      </c>
      <c r="C15" s="336"/>
      <c r="D15" s="163" t="str">
        <f>IF(OR(D11="",D13=""),"Non-responsive Bid",D11+D13)</f>
        <v>Non-responsive Bid</v>
      </c>
    </row>
    <row r="16" spans="1:4" ht="15">
      <c r="A16" s="162"/>
      <c r="B16" s="339"/>
      <c r="C16" s="340"/>
      <c r="D16" s="163"/>
    </row>
    <row r="17" spans="1:4" ht="15">
      <c r="A17" s="162" t="s">
        <v>284</v>
      </c>
      <c r="B17" s="338" t="s">
        <v>285</v>
      </c>
      <c r="C17" s="338"/>
      <c r="D17" s="163"/>
    </row>
    <row r="18" spans="1:4" ht="15">
      <c r="A18" s="162"/>
      <c r="B18" s="337" t="s">
        <v>286</v>
      </c>
      <c r="C18" s="337"/>
      <c r="D18" s="163">
        <f>'Schedule-I'!O17</f>
        <v>0</v>
      </c>
    </row>
    <row r="19" spans="1:4" ht="15">
      <c r="A19" s="162"/>
      <c r="B19" s="337" t="s">
        <v>287</v>
      </c>
      <c r="C19" s="337"/>
      <c r="D19" s="163" t="str">
        <f>'Schedule-II'!L17</f>
        <v/>
      </c>
    </row>
    <row r="20" spans="1:4" ht="35.25" customHeight="1">
      <c r="A20" s="162"/>
      <c r="B20" s="330" t="s">
        <v>288</v>
      </c>
      <c r="C20" s="330"/>
      <c r="D20" s="163" t="str">
        <f>IF(OR(D11="",D13=""),"Non-responsive Bid",D18+D19)</f>
        <v>Non-responsive Bid</v>
      </c>
    </row>
    <row r="21" spans="1:4" ht="15.75">
      <c r="A21" s="162"/>
      <c r="B21" s="331"/>
      <c r="C21" s="332"/>
      <c r="D21" s="164"/>
    </row>
    <row r="22" spans="1:4" ht="16.5">
      <c r="A22" s="162" t="s">
        <v>289</v>
      </c>
      <c r="B22" s="330" t="s">
        <v>290</v>
      </c>
      <c r="C22" s="330"/>
      <c r="D22" s="163" t="str">
        <f>IF(OR(D11="",D13=""),"Non-responsive Bid",D15+D20)</f>
        <v>Non-responsive Bid</v>
      </c>
    </row>
    <row r="23" spans="1:4">
      <c r="A23" s="248"/>
      <c r="B23" s="249"/>
      <c r="C23" s="249"/>
      <c r="D23" s="250"/>
    </row>
    <row r="24" spans="1:4">
      <c r="A24" s="251"/>
      <c r="B24" s="252"/>
      <c r="C24" s="252"/>
      <c r="D24" s="253"/>
    </row>
    <row r="25" spans="1:4">
      <c r="A25" s="254" t="s">
        <v>291</v>
      </c>
      <c r="B25" s="252">
        <f>'Name of Bidder'!C20</f>
        <v>0</v>
      </c>
      <c r="C25" s="241" t="s">
        <v>292</v>
      </c>
      <c r="D25" s="253">
        <f>'Name of Bidder'!C17</f>
        <v>0</v>
      </c>
    </row>
    <row r="26" spans="1:4">
      <c r="A26" s="255" t="s">
        <v>293</v>
      </c>
      <c r="B26" s="256">
        <f>'Name of Bidder'!C21</f>
        <v>0</v>
      </c>
      <c r="C26" s="257" t="s">
        <v>294</v>
      </c>
      <c r="D26" s="258">
        <f>'Name of Bidder'!C18</f>
        <v>0</v>
      </c>
    </row>
  </sheetData>
  <sheetProtection algorithmName="SHA-512" hashValue="IudjcC8roQKWpZk0LqKSBBM7Aypz3W8n62GQ5DuDpzxOa7/iprcxvkKLGOkMlxy9ciw6Fo7DVa1DOqC17vPSqw==" saltValue="zc7VTyt+7p+wdOmUtUAv2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SR-I/C&amp;M/WC-4091/2025/Rfx-5002004295 (SR1/NT/W-TW/DOM/B00/25/02800)    </v>
      </c>
      <c r="B1" s="166"/>
      <c r="C1" s="167"/>
      <c r="D1" s="167"/>
      <c r="E1" s="167"/>
      <c r="F1" s="168" t="s">
        <v>295</v>
      </c>
    </row>
    <row r="2" spans="1:6" ht="16.5">
      <c r="A2" s="170"/>
      <c r="B2" s="170"/>
      <c r="C2" s="170"/>
      <c r="D2" s="170"/>
      <c r="E2" s="170"/>
      <c r="F2" s="170"/>
    </row>
    <row r="3" spans="1:6" ht="15">
      <c r="A3" s="357" t="s">
        <v>296</v>
      </c>
      <c r="B3" s="357"/>
      <c r="C3" s="357"/>
      <c r="D3" s="357"/>
      <c r="E3" s="357"/>
      <c r="F3" s="357"/>
    </row>
    <row r="4" spans="1:6" ht="15">
      <c r="A4" s="171"/>
      <c r="B4" s="171"/>
      <c r="C4" s="171"/>
      <c r="D4" s="171"/>
      <c r="E4" s="171"/>
      <c r="F4" s="171"/>
    </row>
    <row r="5" spans="1:6" ht="16.5">
      <c r="A5" s="172" t="s">
        <v>297</v>
      </c>
      <c r="B5" s="172"/>
      <c r="C5" s="358"/>
      <c r="D5" s="358"/>
      <c r="E5" s="358"/>
      <c r="F5" s="358"/>
    </row>
    <row r="6" spans="1:6" ht="16.5">
      <c r="A6" s="172" t="s">
        <v>18</v>
      </c>
      <c r="B6" s="359"/>
      <c r="C6" s="35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60" t="str">
        <f>'Name of Bidder'!A1</f>
        <v>Making Temporary Bypass Arrangement for HT (33kV and 11kV) &amp; LT (415V) line crossings during stringing of 765KV Kurnool-III -Maheshwaram D/c Transmission Line</v>
      </c>
      <c r="D15" s="360"/>
      <c r="E15" s="360"/>
      <c r="F15" s="360"/>
    </row>
    <row r="16" spans="1:6" ht="45.75" customHeight="1">
      <c r="A16" s="170" t="s">
        <v>300</v>
      </c>
      <c r="B16" s="170"/>
      <c r="C16" s="176"/>
      <c r="D16" s="176"/>
      <c r="E16" s="176"/>
      <c r="F16" s="176"/>
    </row>
    <row r="17" spans="1:28" ht="113.25" customHeight="1">
      <c r="A17" s="179">
        <v>1</v>
      </c>
      <c r="B17" s="35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1"/>
      <c r="D17" s="351"/>
      <c r="E17" s="351"/>
      <c r="F17" s="351"/>
      <c r="Z17" s="181" t="s">
        <v>301</v>
      </c>
      <c r="AA17" s="182" t="s">
        <v>302</v>
      </c>
      <c r="AB17" s="183" t="str">
        <f>'Schedule-III-Summary'!D22</f>
        <v>Non-responsive Bid</v>
      </c>
    </row>
    <row r="18" spans="1:28" ht="42" customHeight="1">
      <c r="A18" s="170"/>
      <c r="B18" s="356" t="s">
        <v>303</v>
      </c>
      <c r="C18" s="356"/>
      <c r="D18" s="356"/>
      <c r="E18" s="356"/>
      <c r="F18" s="356"/>
    </row>
    <row r="19" spans="1:28" ht="16.5">
      <c r="A19" s="184">
        <v>2</v>
      </c>
      <c r="B19" s="355" t="s">
        <v>304</v>
      </c>
      <c r="C19" s="355"/>
      <c r="D19" s="355"/>
      <c r="E19" s="355"/>
      <c r="F19" s="355"/>
    </row>
    <row r="20" spans="1:28" ht="33.75" customHeight="1">
      <c r="A20" s="179">
        <v>2.1</v>
      </c>
      <c r="B20" s="351" t="s">
        <v>305</v>
      </c>
      <c r="C20" s="351"/>
      <c r="D20" s="351"/>
      <c r="E20" s="351"/>
      <c r="F20" s="351"/>
    </row>
    <row r="21" spans="1:28" ht="16.5">
      <c r="A21" s="179"/>
      <c r="B21" s="180" t="s">
        <v>306</v>
      </c>
      <c r="C21" s="353" t="s">
        <v>307</v>
      </c>
      <c r="D21" s="353"/>
      <c r="E21" s="353"/>
      <c r="F21" s="353"/>
    </row>
    <row r="22" spans="1:28" ht="16.5">
      <c r="A22" s="179"/>
      <c r="B22" s="180" t="s">
        <v>308</v>
      </c>
      <c r="C22" s="353" t="s">
        <v>309</v>
      </c>
      <c r="D22" s="353"/>
      <c r="E22" s="353"/>
      <c r="F22" s="353"/>
    </row>
    <row r="23" spans="1:28" ht="16.5" customHeight="1">
      <c r="A23" s="179"/>
      <c r="B23" s="180" t="s">
        <v>310</v>
      </c>
      <c r="C23" s="353" t="s">
        <v>311</v>
      </c>
      <c r="D23" s="353"/>
      <c r="E23" s="353"/>
      <c r="F23" s="353"/>
    </row>
    <row r="24" spans="1:28" ht="16.5">
      <c r="A24" s="170"/>
      <c r="B24" s="354"/>
      <c r="C24" s="354"/>
      <c r="D24" s="178"/>
      <c r="E24" s="178"/>
      <c r="F24" s="178"/>
    </row>
    <row r="25" spans="1:28" ht="87.75" customHeight="1">
      <c r="A25" s="185">
        <v>2.2000000000000002</v>
      </c>
      <c r="B25" s="351" t="s">
        <v>312</v>
      </c>
      <c r="C25" s="351"/>
      <c r="D25" s="351"/>
      <c r="E25" s="351"/>
      <c r="F25" s="351"/>
    </row>
    <row r="26" spans="1:28" ht="51" customHeight="1">
      <c r="A26" s="185">
        <v>2.2999999999999998</v>
      </c>
      <c r="B26" s="351" t="s">
        <v>313</v>
      </c>
      <c r="C26" s="351"/>
      <c r="D26" s="351"/>
      <c r="E26" s="351"/>
      <c r="F26" s="351"/>
    </row>
    <row r="27" spans="1:28" ht="120" customHeight="1">
      <c r="A27" s="185">
        <v>2.4</v>
      </c>
      <c r="B27" s="351" t="s">
        <v>314</v>
      </c>
      <c r="C27" s="351"/>
      <c r="D27" s="351"/>
      <c r="E27" s="351"/>
      <c r="F27" s="351"/>
    </row>
    <row r="28" spans="1:28" ht="97.5" customHeight="1">
      <c r="A28" s="179">
        <v>3</v>
      </c>
      <c r="B28" s="351" t="s">
        <v>315</v>
      </c>
      <c r="C28" s="351"/>
      <c r="D28" s="351"/>
      <c r="E28" s="351"/>
      <c r="F28" s="351"/>
    </row>
    <row r="29" spans="1:28" ht="62.25" customHeight="1">
      <c r="A29" s="185">
        <v>3.1</v>
      </c>
      <c r="B29" s="353" t="s">
        <v>316</v>
      </c>
      <c r="C29" s="353"/>
      <c r="D29" s="353"/>
      <c r="E29" s="353"/>
      <c r="F29" s="353"/>
    </row>
    <row r="30" spans="1:28" ht="57" customHeight="1">
      <c r="A30" s="185">
        <v>3.2</v>
      </c>
      <c r="B30" s="351" t="s">
        <v>317</v>
      </c>
      <c r="C30" s="351"/>
      <c r="D30" s="351"/>
      <c r="E30" s="351"/>
      <c r="F30" s="351"/>
    </row>
    <row r="31" spans="1:28" ht="62.25" customHeight="1">
      <c r="A31" s="185">
        <v>3.3</v>
      </c>
      <c r="B31" s="351" t="s">
        <v>318</v>
      </c>
      <c r="C31" s="351"/>
      <c r="D31" s="351"/>
      <c r="E31" s="351"/>
      <c r="F31" s="351"/>
    </row>
    <row r="32" spans="1:28" ht="79.5" customHeight="1">
      <c r="A32" s="179">
        <v>4</v>
      </c>
      <c r="B32" s="351" t="s">
        <v>319</v>
      </c>
      <c r="C32" s="351"/>
      <c r="D32" s="351"/>
      <c r="E32" s="351"/>
      <c r="F32" s="351"/>
    </row>
    <row r="33" spans="1:6" ht="89.25" customHeight="1">
      <c r="A33" s="179">
        <v>5</v>
      </c>
      <c r="B33" s="351" t="s">
        <v>320</v>
      </c>
      <c r="C33" s="351"/>
      <c r="D33" s="351"/>
      <c r="E33" s="351"/>
      <c r="F33" s="35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2">
        <f>'Name of Bidder'!C20</f>
        <v>0</v>
      </c>
      <c r="C39" s="352"/>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48" t="s">
        <v>325</v>
      </c>
      <c r="B43" s="348"/>
      <c r="C43" s="348"/>
      <c r="D43" s="347"/>
      <c r="E43" s="347"/>
      <c r="F43" s="347"/>
    </row>
    <row r="44" spans="1:6" ht="16.5">
      <c r="A44" s="349"/>
      <c r="B44" s="349"/>
      <c r="C44" s="349"/>
      <c r="D44" s="125"/>
      <c r="E44" s="125"/>
      <c r="F44" s="125"/>
    </row>
    <row r="45" spans="1:6" ht="16.5">
      <c r="A45" s="345"/>
      <c r="B45" s="345"/>
      <c r="C45" s="345"/>
      <c r="D45" s="125"/>
      <c r="E45" s="125"/>
      <c r="F45" s="125"/>
    </row>
    <row r="46" spans="1:6" ht="16.5">
      <c r="A46" s="346" t="s">
        <v>326</v>
      </c>
      <c r="B46" s="346"/>
      <c r="C46" s="346"/>
      <c r="D46" s="347"/>
      <c r="E46" s="347"/>
      <c r="F46" s="347"/>
    </row>
    <row r="47" spans="1:6" ht="16.5">
      <c r="A47" s="346" t="s">
        <v>327</v>
      </c>
      <c r="B47" s="346"/>
      <c r="C47" s="346"/>
      <c r="D47" s="347"/>
      <c r="E47" s="347"/>
      <c r="F47" s="347"/>
    </row>
    <row r="48" spans="1:6" ht="16.5">
      <c r="A48" s="346" t="s">
        <v>328</v>
      </c>
      <c r="B48" s="346"/>
      <c r="C48" s="346"/>
      <c r="D48" s="347"/>
      <c r="E48" s="347"/>
      <c r="F48" s="347"/>
    </row>
    <row r="49" spans="1:6" ht="16.5">
      <c r="A49" s="348" t="s">
        <v>329</v>
      </c>
      <c r="B49" s="348"/>
      <c r="C49" s="348"/>
      <c r="D49" s="347"/>
      <c r="E49" s="347"/>
      <c r="F49" s="347"/>
    </row>
    <row r="50" spans="1:6" ht="16.5">
      <c r="A50" s="349"/>
      <c r="B50" s="349"/>
      <c r="C50" s="349"/>
      <c r="D50" s="125"/>
      <c r="E50" s="125"/>
      <c r="F50" s="125"/>
    </row>
    <row r="51" spans="1:6" ht="16.5">
      <c r="A51" s="345"/>
      <c r="B51" s="345"/>
      <c r="C51" s="345"/>
      <c r="D51" s="125"/>
      <c r="E51" s="125"/>
      <c r="F51" s="125"/>
    </row>
    <row r="52" spans="1:6" ht="37.5" customHeight="1">
      <c r="A52" s="35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0"/>
      <c r="C52" s="350"/>
      <c r="D52" s="350"/>
      <c r="E52" s="350"/>
      <c r="F52" s="350"/>
    </row>
    <row r="53" spans="1:6" ht="18.75">
      <c r="A53" s="344" t="s">
        <v>330</v>
      </c>
      <c r="B53" s="344"/>
      <c r="C53" s="344"/>
      <c r="D53" s="344"/>
      <c r="E53" s="344"/>
      <c r="F53" s="344"/>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2025-03-07T12:26:48Z</dcterms:modified>
  <cp:category/>
  <cp:contentStatus/>
</cp:coreProperties>
</file>