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405" documentId="13_ncr:1_{DDEAA8BD-2FF1-4A53-A1D7-BD6A40EE8846}" xr6:coauthVersionLast="47" xr6:coauthVersionMax="47" xr10:uidLastSave="{7F1C7DBF-4D12-4F91-B481-F1F6CC1C0C80}"/>
  <workbookProtection workbookAlgorithmName="SHA-512" workbookHashValue="MbUiaagJjBMsJOzR4fNSFR9ImwqM4DrH+LznX/YgKTHTGsllJmmSwZKxxBvogGEGNT1V65h+DTsCOvfbgEnGWQ==" workbookSaltValue="SJ8n2BGC9RmPZyQC0OSHKw=="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8" r:id="rId4"/>
    <sheet name="Summary" sheetId="5" r:id="rId5"/>
    <sheet name="Bid form 2nd envelope" sheetId="6" r:id="rId6"/>
  </sheets>
  <externalReferences>
    <externalReference r:id="rId7"/>
  </externalReferences>
  <definedNames>
    <definedName name="_xlnm.Print_Area" localSheetId="3">'Schedule-I'!$A$8:$H$32</definedName>
    <definedName name="_xlnm.Print_Titles" localSheetId="3">'Schedule-I'!$10:$12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8" l="1"/>
  <c r="F26" i="8"/>
  <c r="H25" i="8"/>
  <c r="E24" i="8"/>
  <c r="F24" i="8" s="1"/>
  <c r="F23" i="8"/>
  <c r="F22" i="8"/>
  <c r="H22" i="8" s="1"/>
  <c r="F21" i="8"/>
  <c r="F20" i="8"/>
  <c r="F19" i="8"/>
  <c r="F18" i="8"/>
  <c r="F17" i="8"/>
  <c r="F16" i="8"/>
  <c r="F15" i="8"/>
  <c r="H15" i="8" s="1"/>
  <c r="F14" i="8"/>
  <c r="E13" i="8"/>
  <c r="F13" i="8" s="1"/>
  <c r="H26" i="8" l="1"/>
  <c r="H19" i="8"/>
  <c r="H18" i="8"/>
  <c r="H14" i="8"/>
  <c r="H20" i="8"/>
  <c r="H27" i="8"/>
  <c r="H21" i="8"/>
  <c r="H17" i="8"/>
  <c r="H23" i="8"/>
  <c r="H24" i="8"/>
  <c r="H16" i="8"/>
  <c r="H13" i="8"/>
  <c r="H28" i="8" s="1"/>
  <c r="H39" i="8" l="1"/>
  <c r="B39" i="8"/>
  <c r="H37" i="8"/>
  <c r="B37" i="8"/>
  <c r="C7" i="8" l="1"/>
  <c r="C6" i="8"/>
  <c r="C5" i="8"/>
  <c r="C4" i="8"/>
  <c r="A2" i="8"/>
  <c r="A1" i="8"/>
  <c r="C7" i="5" l="1"/>
  <c r="C6" i="5"/>
  <c r="C5" i="5"/>
  <c r="C4" i="5"/>
  <c r="C15" i="6"/>
  <c r="F43" i="6"/>
  <c r="F42" i="6"/>
  <c r="B43" i="6"/>
  <c r="B42" i="6"/>
  <c r="H30" i="8" l="1"/>
  <c r="H14" i="5" s="1"/>
  <c r="A1" i="6"/>
  <c r="F40" i="6"/>
  <c r="B17" i="6"/>
  <c r="A13" i="6"/>
  <c r="A12" i="6"/>
  <c r="A11" i="6"/>
  <c r="A10" i="6"/>
  <c r="A9" i="6"/>
  <c r="A8" i="6"/>
  <c r="G20" i="5"/>
  <c r="G19" i="5"/>
  <c r="B20" i="5"/>
  <c r="B19" i="5"/>
  <c r="H31" i="8" l="1"/>
  <c r="H15" i="5" s="1"/>
  <c r="H16" i="5" s="1"/>
  <c r="A2" i="5"/>
  <c r="A1" i="5"/>
  <c r="A2" i="3"/>
  <c r="A1" i="3"/>
  <c r="A2" i="2"/>
  <c r="A1" i="2"/>
  <c r="H32" i="8" l="1"/>
</calcChain>
</file>

<file path=xl/sharedStrings.xml><?xml version="1.0" encoding="utf-8"?>
<sst xmlns="http://schemas.openxmlformats.org/spreadsheetml/2006/main" count="135" uniqueCount="113">
  <si>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</si>
  <si>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</si>
  <si>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</si>
  <si>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</si>
  <si>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</si>
  <si>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</si>
  <si>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</si>
  <si>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</si>
  <si>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</si>
  <si>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</si>
  <si>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</si>
  <si>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</si>
  <si>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</si>
  <si>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</si>
  <si>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</si>
  <si>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</si>
  <si>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</si>
  <si>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</si>
  <si>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</si>
  <si>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</si>
  <si>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</si>
  <si>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</si>
  <si>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</si>
  <si>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</si>
  <si>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</si>
  <si>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</si>
  <si>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</si>
  <si>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</si>
  <si>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</si>
  <si>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</si>
  <si>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</si>
  <si>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Bid Form 2nd Envelope</t>
  </si>
  <si>
    <t>BID FORM (Second Envelope)</t>
  </si>
  <si>
    <t>Bid Proposal Ref. No.</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</si>
  <si>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</si>
  <si>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</si>
  <si>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</si>
  <si>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</si>
  <si>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</si>
  <si>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</si>
  <si>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</si>
  <si>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</si>
  <si>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</si>
  <si>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</si>
  <si>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</si>
  <si>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</si>
  <si>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</si>
  <si>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</si>
  <si>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</si>
  <si>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</si>
  <si>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</si>
  <si>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</si>
  <si>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</si>
  <si>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</si>
  <si>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</si>
  <si>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Schedule-I</t>
  </si>
  <si>
    <t>Service/Installation charges</t>
  </si>
  <si>
    <t>We are aware that the Price Schedules do not generally give a full description of the Work to be performed under each item and we shall be deemed to have read the Technical Specifications and other sections of the Bidding Documents  to ascertain the full scope of Work included in each item while filling-in the rates and prices. We agree that the entered rates and prices shall be deemed to include for the full scope as aforesaid, including overheads and profit.</t>
  </si>
  <si>
    <t>We confirm that we shall also get registered with the concerned Goods and Service  Tax Authorities, in all the states where the project is located.</t>
  </si>
  <si>
    <t>Schedule-I of Price Bid</t>
  </si>
  <si>
    <t>Kg</t>
  </si>
  <si>
    <t>Above and below (in %): To be quoted by bidder</t>
  </si>
  <si>
    <t>Quoted Price</t>
  </si>
  <si>
    <t>GST (in percentage )@</t>
  </si>
  <si>
    <t>Printed name</t>
  </si>
  <si>
    <t>on Quoted Price</t>
  </si>
  <si>
    <t>Total for Installation/Services as per Schedule-I</t>
  </si>
  <si>
    <t>Note: If any part of price which required to be filled by bidder kept blank, the bid price shall be considered as inclusive and evaluation shall be done accordingly</t>
  </si>
  <si>
    <t>4.1.3</t>
  </si>
  <si>
    <t>Each</t>
  </si>
  <si>
    <t>Unit</t>
  </si>
  <si>
    <t>A</t>
  </si>
  <si>
    <t>Sl No</t>
  </si>
  <si>
    <t>REF. DSR-2023</t>
  </si>
  <si>
    <t>Item Description</t>
  </si>
  <si>
    <t>Rate      incl GST</t>
  </si>
  <si>
    <t>Rate Excl GST</t>
  </si>
  <si>
    <t>Qty.</t>
  </si>
  <si>
    <t>Amount</t>
  </si>
  <si>
    <t>2.8.1</t>
  </si>
  <si>
    <t>Cum</t>
  </si>
  <si>
    <t>Sqm</t>
  </si>
  <si>
    <t>DSR ITEMS</t>
  </si>
  <si>
    <t>TOTAL  AMOUNT for DSR Items excl. taxes</t>
  </si>
  <si>
    <t>Total amount for DSR Items including taxes</t>
  </si>
  <si>
    <t>RFX. No. 5002004437 NIT-466</t>
  </si>
  <si>
    <t>Providing protection wall at loc no.3,12,13 and 14 of 400kV D/C Jamshedpur-Baripada line under Jamshedpur substation</t>
  </si>
  <si>
    <t>DSR'23- Item no.0020</t>
  </si>
  <si>
    <t>Hiring of Hydraulic excavator (inclusive of driver and fuel charge) which also included contractor profit and overhead charge .</t>
  </si>
  <si>
    <t>Day</t>
  </si>
  <si>
    <t>13.52.1</t>
  </si>
  <si>
    <t>Finishing with Epoxy paint/Zinc rich paint (two or more coats) at all locations prepared and applied as per manufacturer's specifications including appropriate priming coat, preparation of surface, etc. complete. On steel work</t>
  </si>
  <si>
    <t>2.25(a)</t>
  </si>
  <si>
    <t xml:space="preserve">Excavating, supplying and filling of local earth (including royalty) by mechanical transport upto a lead of 5km also including ramming and watering of the earth in layers not exceeding 20 cm in trenches, plinth, sides of foundation etc. complete. </t>
  </si>
  <si>
    <t>7.1.1</t>
  </si>
  <si>
    <t>Random rubble masonry with hard stone in foundation and plinth including levelling up with cement concrete 1:6:12 (1 cement : 6 coarse sand : 12 graded stone aggregate 20 mm nominal size) upto plinth level with : Cement mortar 1:6 (1 cement : 6 coarse sand).</t>
  </si>
  <si>
    <t>Providing &amp; making Gabion structure with Mechanically Woven Double Twisted Hexagonal Shaped Wire mesh Gabion Boxes as per IS 16014:2012,MORTH Clause 2500, of required size, Mesh Type 10x12(D=100 mm with tolerance of ±2%), Zinic+10% Al alloy+PVC coated, Mesh wire diameter 2.7/3.7mm (ID/OD), mechanically edged/selvedged with partitions at every 1m interval and shall have minimum 10 numbers of openings per meter of mesh perpendicular to twist, tying with lacing wire of diameter 2.2/3.2mm(ID/OD), supplied @3% by weight of Gabion boxes, filled with boulders with least dimension of 200 mm, as per drawing, all complete as per directions of Engineer_x0002_in-charge.</t>
  </si>
  <si>
    <t xml:space="preserve">Providing and laying in position cement concrete of specified grade excluding the cost of centering and shuttering - All work up to plinth level :1:2:4 (1 cement : 2 coarse sand (zone-III) derived from natural sources : 4 graded stone aggregate 20 mm nominal size derived from natural sources). </t>
  </si>
  <si>
    <t>cum</t>
  </si>
  <si>
    <t>12.41.1</t>
  </si>
  <si>
    <t>Providing and fixing on wall face unplasticised Rigid PVC rain water pipes conforming to IS : 13592 Type A, including jointing with seal ring conforming to IS : 5382, leaving 10 mm gap for thermal expansion,(i) Single socketed pipes.75 mm diameter</t>
  </si>
  <si>
    <t>Mtr.</t>
  </si>
  <si>
    <t>Earth work in excavation by mechanical means (Hydraulic excavator)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</si>
  <si>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Filling available excavated earth (excluding rock) in trenches, plinth, sides of foundations etc. in layers not exceeding 20cm in depth, consolidating each deposited layer by ramming and watering, lead up to 50 m and lift upto 1.5 m.</t>
  </si>
  <si>
    <t>5.9.1</t>
  </si>
  <si>
    <t xml:space="preserve">Centering and shuttering including strutting, propping etc. and removal of form for Foundations, footings, bases of columns, etc. for mass concrete. </t>
  </si>
  <si>
    <t>19.35.2</t>
  </si>
  <si>
    <t xml:space="preserve">Providing and laying Non Pressure NP-3 class (Medium duty) R.C.C. pipes including collars/spigot jointed with stiff mixture of cement mortar in the proportion of 1:2 (1 cement : 2 fine sand) including testing of joints etc. complete 600 mm dia RCC pipes. </t>
  </si>
  <si>
    <t>Hire charges of Pump set of capacity 4000 litres/hour</t>
  </si>
  <si>
    <t xml:space="preserve">Supplying and erecting dewatering pumps- 2 HP </t>
  </si>
  <si>
    <t>Dismantling and re-erection of existing chain link fencing as per direction of Engineer-in-charge.</t>
  </si>
  <si>
    <t>Structural steel work in single section, fixed with or without connecting plate, including cutting,hoisting, fixing in position and applying a priming coat of approved steel primer all complete.</t>
  </si>
  <si>
    <t>NAME OF WORK CONTRACT : Providing protection wall at loc no.3,12,13 and 14 of 400kV D/C Jamshedpur-Baripada line under Jamshedpur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</si>
</sst>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0.00_);_(* \(#,##0.00\);_(* &quot;-&quot;??_);_(@_)"/>
    <numFmt numFmtId="165" formatCode="[$-409]d\-mmm\-yyyy;@"/>
    <numFmt numFmtId="166" formatCode="0.0"/>
    <numFmt numFmtId="167" formatCode="[$-409]dd\-mmm\-yy;@"/>
  </numFmts>
  <fonts count="22"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0"/>
      <name val="Book Antiqua"/>
      <family val="1"/>
    </font>
    <font>
      <b/>
      <sz val="11"/>
      <name val="Book Antiqua"/>
      <family val="1"/>
    </font>
    <font>
      <sz val="11"/>
      <name val="Book Antiqua"/>
      <family val="1"/>
    </font>
    <font>
      <sz val="12"/>
      <name val="Book Antiqua"/>
      <family val="1"/>
    </font>
    <font>
      <b/>
      <sz val="12"/>
      <name val="Book Antiqua"/>
      <family val="1"/>
    </font>
    <font>
      <sz val="11"/>
      <name val="Calibri"/>
      <family val="2"/>
      <scheme val="minor"/>
    </font>
    <font>
      <sz val="10"/>
      <name val="Arial"/>
      <family val="2"/>
    </font>
    <font>
      <u/>
      <sz val="10"/>
      <color theme="10"/>
      <name val="Arial"/>
      <family val="2"/>
    </font>
    <font>
      <b/>
      <u/>
      <sz val="12"/>
      <color rgb="FF0070C0"/>
      <name val="Times New Roman"/>
      <family val="1"/>
    </font>
    <font>
      <sz val="11"/>
      <color theme="1"/>
      <name val="Calibri"/>
      <family val="2"/>
      <scheme val="minor"/>
    </font>
    <font>
      <b/>
      <sz val="11"/>
      <name val="Times New Roman"/>
      <family val="1"/>
    </font>
    <font>
      <b/>
      <u/>
      <sz val="11"/>
      <name val="Times New Roman"/>
      <family val="1"/>
    </font>
    <font>
      <sz val="11"/>
      <color rgb="FF000000"/>
      <name val="Times New Roman"/>
      <family val="1"/>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9" fillId="0" borderId="0"/>
    <xf numFmtId="0" fontId="11" fillId="0" borderId="0"/>
    <xf numFmtId="0" fontId="11" fillId="0" borderId="0"/>
    <xf numFmtId="0" fontId="15" fillId="0" borderId="0"/>
    <xf numFmtId="43" fontId="2" fillId="0" borderId="0" applyFont="0" applyFill="0" applyBorder="0" applyAlignment="0" applyProtection="0"/>
    <xf numFmtId="0" fontId="16" fillId="0" borderId="0" applyNumberFormat="0" applyFill="0" applyBorder="0" applyAlignment="0" applyProtection="0"/>
    <xf numFmtId="1" fontId="18" fillId="0" borderId="10">
      <alignment horizontal="center" vertical="center"/>
    </xf>
    <xf numFmtId="0" fontId="2" fillId="0" borderId="0"/>
    <xf numFmtId="164" fontId="18" fillId="0" borderId="0" applyFont="0" applyFill="0" applyBorder="0" applyAlignment="0" applyProtection="0"/>
    <xf numFmtId="44" fontId="18" fillId="0" borderId="0" applyFont="0" applyFill="0" applyBorder="0" applyAlignment="0" applyProtection="0"/>
  </cellStyleXfs>
  <cellXfs count="184">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10" fillId="0" borderId="1" xfId="3" applyFont="1" applyBorder="1" applyAlignment="1" applyProtection="1">
      <alignment vertical="center"/>
      <protection hidden="1"/>
    </xf>
    <xf numFmtId="0" fontId="11" fillId="0" borderId="1" xfId="3" applyFont="1" applyBorder="1" applyAlignment="1" applyProtection="1">
      <alignment vertical="center"/>
      <protection hidden="1"/>
    </xf>
    <xf numFmtId="0" fontId="10" fillId="0" borderId="1" xfId="3" applyFont="1" applyBorder="1" applyAlignment="1" applyProtection="1">
      <alignment horizontal="right" vertical="center"/>
      <protection hidden="1"/>
    </xf>
    <xf numFmtId="0" fontId="11" fillId="0" borderId="0" xfId="3" applyFont="1" applyAlignment="1" applyProtection="1">
      <alignment vertical="center"/>
      <protection hidden="1"/>
    </xf>
    <xf numFmtId="0" fontId="10" fillId="0" borderId="0" xfId="3" applyFont="1" applyAlignment="1" applyProtection="1">
      <alignment horizontal="center" vertical="center"/>
      <protection hidden="1"/>
    </xf>
    <xf numFmtId="0" fontId="11" fillId="0" borderId="0" xfId="3" applyFont="1" applyAlignment="1" applyProtection="1">
      <alignment horizontal="left" vertical="center"/>
      <protection hidden="1"/>
    </xf>
    <xf numFmtId="167" fontId="11" fillId="0" borderId="0" xfId="3" applyNumberFormat="1" applyFont="1" applyAlignment="1" applyProtection="1">
      <alignment horizontal="left" vertical="center"/>
      <protection hidden="1"/>
    </xf>
    <xf numFmtId="0" fontId="11" fillId="0" borderId="0" xfId="4" applyAlignment="1" applyProtection="1">
      <alignment horizontal="left" vertical="center"/>
      <protection hidden="1"/>
    </xf>
    <xf numFmtId="0" fontId="10" fillId="0" borderId="0" xfId="5" applyFont="1" applyAlignment="1" applyProtection="1">
      <alignment horizontal="left" vertical="center"/>
      <protection hidden="1"/>
    </xf>
    <xf numFmtId="0" fontId="11" fillId="0" borderId="0" xfId="3" applyFont="1" applyAlignment="1" applyProtection="1">
      <alignment horizontal="justify" vertical="center"/>
      <protection hidden="1"/>
    </xf>
    <xf numFmtId="0" fontId="11" fillId="0" borderId="0" xfId="3" applyFont="1" applyAlignment="1" applyProtection="1">
      <alignment vertical="top"/>
      <protection hidden="1"/>
    </xf>
    <xf numFmtId="166" fontId="12" fillId="0" borderId="0" xfId="3" applyNumberFormat="1" applyFont="1" applyAlignment="1" applyProtection="1">
      <alignment horizontal="center" vertical="top"/>
      <protection hidden="1"/>
    </xf>
    <xf numFmtId="0" fontId="12" fillId="0" borderId="0" xfId="3" applyFont="1" applyAlignment="1" applyProtection="1">
      <alignment vertical="top"/>
      <protection hidden="1"/>
    </xf>
    <xf numFmtId="0" fontId="0" fillId="0" borderId="0" xfId="3" applyFont="1" applyAlignment="1" applyProtection="1">
      <alignment vertical="top"/>
      <protection hidden="1"/>
    </xf>
    <xf numFmtId="0" fontId="9" fillId="0" borderId="0" xfId="3" applyAlignment="1" applyProtection="1">
      <alignment vertical="top"/>
      <protection hidden="1"/>
    </xf>
    <xf numFmtId="0" fontId="12" fillId="0" borderId="0" xfId="3" applyFont="1" applyAlignment="1" applyProtection="1">
      <alignment horizontal="center" vertical="top"/>
      <protection hidden="1"/>
    </xf>
    <xf numFmtId="0" fontId="11" fillId="0" borderId="0" xfId="0" applyFont="1" applyAlignment="1" applyProtection="1">
      <alignment vertical="center"/>
      <protection hidden="1"/>
    </xf>
    <xf numFmtId="0" fontId="11" fillId="0" borderId="0" xfId="0" applyFont="1" applyAlignment="1" applyProtection="1">
      <alignment horizontal="center" vertical="center" wrapText="1"/>
      <protection hidden="1"/>
    </xf>
    <xf numFmtId="0" fontId="0" fillId="0" borderId="0" xfId="0" applyProtection="1">
      <protection hidden="1"/>
    </xf>
    <xf numFmtId="0" fontId="11" fillId="0" borderId="0" xfId="0" applyFont="1" applyAlignment="1" applyProtection="1">
      <alignment horizontal="justify" vertical="center"/>
      <protection hidden="1"/>
    </xf>
    <xf numFmtId="166"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9" fillId="0" borderId="0" xfId="3" applyProtection="1">
      <protection hidden="1"/>
    </xf>
    <xf numFmtId="167" fontId="10" fillId="0" borderId="0" xfId="3" applyNumberFormat="1" applyFont="1" applyAlignment="1" applyProtection="1">
      <alignment vertical="center"/>
      <protection hidden="1"/>
    </xf>
    <xf numFmtId="0" fontId="10" fillId="0" borderId="0" xfId="3" applyFont="1" applyAlignment="1" applyProtection="1">
      <alignment horizontal="right" vertical="center"/>
      <protection hidden="1"/>
    </xf>
    <xf numFmtId="0" fontId="10" fillId="0" borderId="0" xfId="3"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0" fillId="0" borderId="0" xfId="0" applyFont="1" applyAlignment="1" applyProtection="1">
      <alignment horizontal="left" vertical="center"/>
      <protection hidden="1"/>
    </xf>
    <xf numFmtId="167" fontId="10" fillId="0" borderId="0" xfId="0" applyNumberFormat="1" applyFont="1" applyAlignment="1" applyProtection="1">
      <alignment horizontal="left" vertical="center" indent="1"/>
      <protection hidden="1"/>
    </xf>
    <xf numFmtId="0" fontId="11" fillId="0" borderId="14" xfId="0" applyFont="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9" fillId="0" borderId="0" xfId="3" applyAlignment="1" applyProtection="1">
      <alignment vertical="center"/>
      <protection hidden="1"/>
    </xf>
    <xf numFmtId="0" fontId="11" fillId="0" borderId="0" xfId="3" applyFont="1" applyAlignment="1" applyProtection="1">
      <alignment horizontal="center" vertical="top"/>
      <protection hidden="1"/>
    </xf>
    <xf numFmtId="0" fontId="10" fillId="6" borderId="10" xfId="3" applyFont="1" applyFill="1" applyBorder="1" applyAlignment="1" applyProtection="1">
      <alignment horizontal="left" vertical="center" indent="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6" borderId="15" xfId="0" applyFont="1" applyFill="1" applyBorder="1" applyAlignment="1" applyProtection="1">
      <alignment vertical="center"/>
      <protection locked="0" hidden="1"/>
    </xf>
    <xf numFmtId="0" fontId="14" fillId="0" borderId="0" xfId="0" applyFont="1"/>
    <xf numFmtId="0" fontId="14" fillId="6" borderId="10" xfId="0" applyFont="1" applyFill="1" applyBorder="1" applyProtection="1">
      <protection locked="0" hidden="1"/>
    </xf>
    <xf numFmtId="4" fontId="8" fillId="0" borderId="10" xfId="0" applyNumberFormat="1" applyFont="1" applyBorder="1" applyAlignment="1" applyProtection="1">
      <alignment horizontal="center"/>
      <protection hidden="1"/>
    </xf>
    <xf numFmtId="0" fontId="5" fillId="5" borderId="0" xfId="0" applyFont="1" applyFill="1" applyAlignment="1" applyProtection="1">
      <alignment horizontal="center" vertical="center"/>
      <protection hidden="1"/>
    </xf>
    <xf numFmtId="0" fontId="5" fillId="5" borderId="0" xfId="0" applyFont="1" applyFill="1" applyAlignment="1" applyProtection="1">
      <alignment wrapText="1"/>
      <protection hidden="1"/>
    </xf>
    <xf numFmtId="0" fontId="5" fillId="0" borderId="0" xfId="0" applyFont="1" applyAlignment="1" applyProtection="1">
      <alignment horizontal="center" vertical="center"/>
      <protection hidden="1"/>
    </xf>
    <xf numFmtId="0" fontId="5" fillId="0" borderId="0" xfId="0" applyFont="1" applyAlignment="1" applyProtection="1">
      <alignment wrapText="1"/>
      <protection hidden="1"/>
    </xf>
    <xf numFmtId="0" fontId="6" fillId="0" borderId="0" xfId="0" applyFont="1" applyAlignment="1" applyProtection="1">
      <alignment horizontal="center" vertical="center"/>
      <protection hidden="1"/>
    </xf>
    <xf numFmtId="0" fontId="6" fillId="0" borderId="0" xfId="0" applyFont="1" applyAlignment="1">
      <alignment horizontal="center" vertical="top"/>
    </xf>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vertical="top"/>
    </xf>
    <xf numFmtId="0" fontId="19" fillId="0" borderId="10" xfId="0" applyFont="1" applyBorder="1" applyAlignment="1">
      <alignment horizontal="center" vertical="top" wrapText="1"/>
    </xf>
    <xf numFmtId="0" fontId="5" fillId="7" borderId="10" xfId="0" applyFont="1" applyFill="1" applyBorder="1" applyAlignment="1">
      <alignment horizontal="center" vertical="center"/>
    </xf>
    <xf numFmtId="0" fontId="21" fillId="7" borderId="10" xfId="0" applyFont="1" applyFill="1" applyBorder="1" applyAlignment="1">
      <alignment horizontal="center" vertical="center" wrapText="1"/>
    </xf>
    <xf numFmtId="0" fontId="5" fillId="7" borderId="10" xfId="0" applyFont="1" applyFill="1" applyBorder="1" applyAlignment="1">
      <alignment vertical="center"/>
    </xf>
    <xf numFmtId="2" fontId="5" fillId="7" borderId="10" xfId="0" applyNumberFormat="1" applyFont="1" applyFill="1" applyBorder="1" applyAlignment="1">
      <alignment horizontal="center" vertical="center"/>
    </xf>
    <xf numFmtId="0" fontId="5" fillId="7" borderId="0" xfId="0" applyFont="1" applyFill="1"/>
    <xf numFmtId="2" fontId="5" fillId="7" borderId="0" xfId="0" applyNumberFormat="1" applyFont="1" applyFill="1"/>
    <xf numFmtId="0" fontId="5" fillId="7" borderId="10" xfId="0" applyFont="1" applyFill="1" applyBorder="1" applyAlignment="1">
      <alignment horizontal="center" vertical="center" wrapText="1"/>
    </xf>
    <xf numFmtId="0" fontId="5" fillId="7" borderId="10" xfId="0" applyFont="1" applyFill="1" applyBorder="1" applyAlignment="1">
      <alignment wrapText="1"/>
    </xf>
    <xf numFmtId="0" fontId="5" fillId="7" borderId="10" xfId="0" applyFont="1" applyFill="1" applyBorder="1" applyAlignment="1">
      <alignment horizontal="left" vertical="center" wrapText="1"/>
    </xf>
    <xf numFmtId="0" fontId="5" fillId="7" borderId="10" xfId="0" applyFont="1" applyFill="1" applyBorder="1" applyAlignment="1">
      <alignment vertical="top" wrapText="1"/>
    </xf>
    <xf numFmtId="2" fontId="5" fillId="7" borderId="10" xfId="0" applyNumberFormat="1" applyFont="1" applyFill="1" applyBorder="1" applyAlignment="1">
      <alignment horizontal="right" vertical="center"/>
    </xf>
    <xf numFmtId="0" fontId="5" fillId="7" borderId="10" xfId="0" applyFont="1" applyFill="1" applyBorder="1" applyAlignment="1">
      <alignment horizontal="left" vertical="top" wrapText="1"/>
    </xf>
    <xf numFmtId="0" fontId="5" fillId="7" borderId="10" xfId="0" applyFont="1" applyFill="1" applyBorder="1" applyAlignment="1">
      <alignment vertical="center" wrapText="1"/>
    </xf>
    <xf numFmtId="4" fontId="19" fillId="0" borderId="10" xfId="6" applyNumberFormat="1" applyFont="1" applyBorder="1" applyAlignment="1" applyProtection="1">
      <alignment horizontal="center" vertical="center"/>
      <protection hidden="1"/>
    </xf>
    <xf numFmtId="9" fontId="19" fillId="8" borderId="10" xfId="6" applyNumberFormat="1" applyFont="1" applyFill="1" applyBorder="1" applyAlignment="1" applyProtection="1">
      <alignment horizontal="center" vertical="center"/>
      <protection locked="0"/>
    </xf>
    <xf numFmtId="3" fontId="19" fillId="0" borderId="10" xfId="6" applyNumberFormat="1" applyFont="1" applyBorder="1" applyAlignment="1" applyProtection="1">
      <alignment horizontal="center" vertical="center"/>
      <protection hidden="1"/>
    </xf>
    <xf numFmtId="10" fontId="5" fillId="0" borderId="10" xfId="0" applyNumberFormat="1" applyFont="1" applyBorder="1" applyAlignment="1" applyProtection="1">
      <alignment horizontal="center" vertical="center"/>
      <protection hidden="1"/>
    </xf>
    <xf numFmtId="2" fontId="8" fillId="7" borderId="10" xfId="0" applyNumberFormat="1" applyFont="1" applyFill="1" applyBorder="1" applyAlignment="1" applyProtection="1">
      <alignment horizontal="center" vertical="center"/>
      <protection hidden="1"/>
    </xf>
    <xf numFmtId="4" fontId="5" fillId="0" borderId="10" xfId="0" applyNumberFormat="1" applyFont="1" applyBorder="1" applyAlignment="1" applyProtection="1">
      <alignment horizontal="center" vertical="center"/>
      <protection hidden="1"/>
    </xf>
    <xf numFmtId="0" fontId="5" fillId="6" borderId="0" xfId="0" applyFont="1" applyFill="1" applyAlignment="1" applyProtection="1">
      <alignment horizontal="center" vertical="center"/>
      <protection hidden="1"/>
    </xf>
    <xf numFmtId="0" fontId="6" fillId="7" borderId="10" xfId="0" quotePrefix="1" applyFont="1" applyFill="1" applyBorder="1" applyAlignment="1">
      <alignment horizontal="center" vertical="center" wrapText="1"/>
    </xf>
    <xf numFmtId="0" fontId="6" fillId="7" borderId="10" xfId="0" applyFont="1" applyFill="1" applyBorder="1" applyAlignment="1">
      <alignment horizontal="left" vertical="center" wrapText="1"/>
    </xf>
    <xf numFmtId="2" fontId="6" fillId="7" borderId="10" xfId="12" applyNumberFormat="1" applyFont="1" applyFill="1" applyBorder="1" applyAlignment="1">
      <alignment horizontal="center" vertical="center" wrapText="1"/>
    </xf>
    <xf numFmtId="2" fontId="5" fillId="7" borderId="10" xfId="0" applyNumberFormat="1" applyFont="1" applyFill="1" applyBorder="1" applyAlignment="1">
      <alignment horizontal="center" vertical="center" wrapText="1"/>
    </xf>
    <xf numFmtId="2" fontId="5" fillId="7" borderId="10" xfId="0" applyNumberFormat="1" applyFont="1" applyFill="1" applyBorder="1" applyAlignment="1">
      <alignment horizontal="right" vertical="center" wrapText="1"/>
    </xf>
    <xf numFmtId="0" fontId="17" fillId="0" borderId="0" xfId="0" applyFont="1" applyAlignment="1">
      <alignment horizont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0" borderId="10" xfId="0" applyBorder="1" applyAlignment="1">
      <alignment horizontal="center"/>
    </xf>
    <xf numFmtId="0" fontId="14" fillId="6" borderId="10" xfId="0" applyFont="1" applyFill="1" applyBorder="1" applyAlignment="1" applyProtection="1">
      <alignment horizontal="center"/>
      <protection locked="0" hidden="1"/>
    </xf>
    <xf numFmtId="165" fontId="14"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14" fillId="6" borderId="10" xfId="0" applyFont="1" applyFill="1" applyBorder="1" applyAlignment="1" applyProtection="1">
      <alignment horizontal="center" vertical="center"/>
      <protection locked="0"/>
    </xf>
    <xf numFmtId="0" fontId="14" fillId="6" borderId="10"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5" fillId="0" borderId="11"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19" fillId="0" borderId="0" xfId="0" applyFont="1" applyAlignment="1">
      <alignment horizontal="right" vertical="top"/>
    </xf>
    <xf numFmtId="0" fontId="20" fillId="0" borderId="1" xfId="0" applyFont="1" applyBorder="1" applyAlignment="1">
      <alignment horizontal="center" vertical="top"/>
    </xf>
    <xf numFmtId="0" fontId="19" fillId="0" borderId="11" xfId="0" applyFont="1" applyBorder="1" applyAlignment="1">
      <alignment horizontal="left" vertical="center" wrapText="1"/>
    </xf>
    <xf numFmtId="0" fontId="19" fillId="0" borderId="18"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2" xfId="0" applyFont="1" applyBorder="1" applyAlignment="1">
      <alignment horizontal="left" vertical="top" wrapText="1"/>
    </xf>
    <xf numFmtId="0" fontId="19" fillId="0" borderId="19" xfId="0" applyFont="1" applyBorder="1" applyAlignment="1">
      <alignment horizontal="left" vertical="top" wrapText="1"/>
    </xf>
    <xf numFmtId="0" fontId="5" fillId="0" borderId="0" xfId="0" applyFont="1" applyAlignment="1" applyProtection="1">
      <alignment horizontal="center"/>
      <protection hidden="1"/>
    </xf>
    <xf numFmtId="0" fontId="5" fillId="0" borderId="17" xfId="0" applyFont="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6" fillId="0" borderId="0" xfId="0" applyFont="1" applyAlignment="1" applyProtection="1">
      <alignment horizontal="center" vertical="center"/>
      <protection hidden="1"/>
    </xf>
    <xf numFmtId="0" fontId="5" fillId="2" borderId="0" xfId="0" applyFont="1" applyFill="1" applyAlignment="1" applyProtection="1">
      <alignment horizontal="center"/>
      <protection hidden="1"/>
    </xf>
    <xf numFmtId="0" fontId="5" fillId="6" borderId="0" xfId="0" applyFont="1" applyFill="1" applyAlignment="1" applyProtection="1">
      <alignment horizontal="center"/>
      <protection hidden="1"/>
    </xf>
    <xf numFmtId="0" fontId="6" fillId="0" borderId="0" xfId="0" applyFont="1" applyAlignment="1" applyProtection="1">
      <alignment horizontal="center" vertical="center" wrapText="1"/>
      <protection hidden="1"/>
    </xf>
    <xf numFmtId="0" fontId="6" fillId="7" borderId="0" xfId="0" applyFont="1" applyFill="1" applyAlignment="1" applyProtection="1">
      <alignment horizontal="center"/>
      <protection hidden="1"/>
    </xf>
    <xf numFmtId="0" fontId="6" fillId="7" borderId="17" xfId="0" applyFont="1" applyFill="1" applyBorder="1" applyAlignment="1" applyProtection="1">
      <alignment horizontal="center"/>
      <protection hidden="1"/>
    </xf>
    <xf numFmtId="0" fontId="5" fillId="0" borderId="11" xfId="0" applyFont="1" applyBorder="1" applyAlignment="1" applyProtection="1">
      <alignment horizontal="right"/>
      <protection hidden="1"/>
    </xf>
    <xf numFmtId="0" fontId="5" fillId="0" borderId="18" xfId="0" applyFont="1" applyBorder="1" applyAlignment="1" applyProtection="1">
      <alignment horizontal="right"/>
      <protection hidden="1"/>
    </xf>
    <xf numFmtId="0" fontId="19" fillId="0" borderId="11" xfId="6" applyFont="1" applyBorder="1" applyAlignment="1" applyProtection="1">
      <alignment horizontal="right" vertical="center"/>
      <protection hidden="1"/>
    </xf>
    <xf numFmtId="0" fontId="19" fillId="0" borderId="18" xfId="6" applyFont="1" applyBorder="1" applyAlignment="1" applyProtection="1">
      <alignment horizontal="right" vertical="center"/>
      <protection hidden="1"/>
    </xf>
    <xf numFmtId="0" fontId="19" fillId="0" borderId="13" xfId="6" applyFont="1" applyBorder="1" applyAlignment="1" applyProtection="1">
      <alignment horizontal="right" vertical="center"/>
      <protection hidden="1"/>
    </xf>
    <xf numFmtId="0" fontId="6" fillId="0" borderId="11" xfId="6" applyFont="1" applyBorder="1" applyAlignment="1" applyProtection="1">
      <alignment horizontal="right" vertical="center"/>
      <protection hidden="1"/>
    </xf>
    <xf numFmtId="0" fontId="6" fillId="0" borderId="18" xfId="6" applyFont="1" applyBorder="1" applyAlignment="1" applyProtection="1">
      <alignment horizontal="right" vertical="center"/>
      <protection hidden="1"/>
    </xf>
    <xf numFmtId="0" fontId="6" fillId="0" borderId="13" xfId="6" applyFont="1" applyBorder="1" applyAlignment="1" applyProtection="1">
      <alignment horizontal="right" vertical="center"/>
      <protection hidden="1"/>
    </xf>
    <xf numFmtId="0" fontId="5" fillId="0" borderId="13" xfId="0" applyFont="1" applyBorder="1" applyAlignment="1" applyProtection="1">
      <alignment horizontal="right"/>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10" fillId="6" borderId="10" xfId="3" applyFont="1" applyFill="1" applyBorder="1" applyAlignment="1" applyProtection="1">
      <alignment horizontal="center" vertical="center"/>
      <protection hidden="1"/>
    </xf>
    <xf numFmtId="0" fontId="11" fillId="6" borderId="15" xfId="0" applyFont="1" applyFill="1" applyBorder="1" applyAlignment="1" applyProtection="1">
      <alignment horizontal="center" vertical="center"/>
      <protection locked="0" hidden="1"/>
    </xf>
    <xf numFmtId="0" fontId="11" fillId="0" borderId="16" xfId="0" applyFont="1" applyBorder="1" applyAlignment="1" applyProtection="1">
      <alignment horizontal="left" vertical="center" indent="2"/>
      <protection hidden="1"/>
    </xf>
    <xf numFmtId="0" fontId="12" fillId="0" borderId="0" xfId="3" applyFont="1" applyAlignment="1" applyProtection="1">
      <alignment horizontal="justify" vertical="top"/>
      <protection hidden="1"/>
    </xf>
    <xf numFmtId="167" fontId="10" fillId="6" borderId="10" xfId="3" applyNumberFormat="1" applyFont="1" applyFill="1" applyBorder="1" applyAlignment="1" applyProtection="1">
      <alignment horizontal="left" vertical="center" indent="1"/>
      <protection hidden="1"/>
    </xf>
    <xf numFmtId="0" fontId="11" fillId="0" borderId="14" xfId="0" applyFont="1" applyBorder="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0" borderId="15" xfId="0" applyFont="1" applyBorder="1" applyAlignment="1" applyProtection="1">
      <alignment horizontal="left" vertical="center" indent="2"/>
      <protection hidden="1"/>
    </xf>
    <xf numFmtId="0" fontId="13" fillId="0" borderId="0" xfId="3" applyFont="1" applyAlignment="1" applyProtection="1">
      <alignment horizontal="justify" vertical="center"/>
      <protection hidden="1"/>
    </xf>
    <xf numFmtId="0" fontId="0" fillId="0" borderId="0" xfId="3" applyFont="1" applyAlignment="1" applyProtection="1">
      <alignment horizontal="justify" vertical="top"/>
      <protection hidden="1"/>
    </xf>
    <xf numFmtId="0" fontId="11" fillId="0" borderId="0" xfId="3" applyFont="1" applyAlignment="1" applyProtection="1">
      <alignment horizontal="justify" vertical="top"/>
      <protection hidden="1"/>
    </xf>
    <xf numFmtId="0" fontId="0" fillId="0" borderId="0" xfId="3" applyFont="1" applyAlignment="1" applyProtection="1">
      <alignment vertical="top" wrapText="1"/>
      <protection hidden="1"/>
    </xf>
    <xf numFmtId="0" fontId="0" fillId="0" borderId="0" xfId="0" applyAlignment="1" applyProtection="1">
      <alignment vertical="top" wrapText="1"/>
      <protection hidden="1"/>
    </xf>
    <xf numFmtId="0" fontId="12" fillId="0" borderId="0" xfId="3" applyFont="1" applyAlignment="1" applyProtection="1">
      <alignment horizontal="justify" vertical="center"/>
      <protection hidden="1"/>
    </xf>
    <xf numFmtId="0" fontId="10" fillId="0" borderId="0" xfId="3" applyFont="1" applyAlignment="1" applyProtection="1">
      <alignment horizontal="center" vertical="center"/>
      <protection hidden="1"/>
    </xf>
    <xf numFmtId="0" fontId="0" fillId="6" borderId="0" xfId="3" applyFont="1" applyFill="1" applyAlignment="1" applyProtection="1">
      <alignment horizontal="left" vertical="center"/>
      <protection locked="0" hidden="1"/>
    </xf>
    <xf numFmtId="0" fontId="11" fillId="6" borderId="0" xfId="3" applyFont="1" applyFill="1" applyAlignment="1" applyProtection="1">
      <alignment horizontal="left" vertical="center"/>
      <protection locked="0" hidden="1"/>
    </xf>
    <xf numFmtId="167" fontId="11" fillId="0" borderId="0" xfId="3" applyNumberFormat="1" applyFont="1" applyAlignment="1" applyProtection="1">
      <alignment horizontal="left" vertical="center"/>
      <protection hidden="1"/>
    </xf>
    <xf numFmtId="0" fontId="12" fillId="2" borderId="0" xfId="3" applyFont="1" applyFill="1" applyAlignment="1" applyProtection="1">
      <alignment horizontal="justify" vertical="top"/>
      <protection hidden="1"/>
    </xf>
  </cellXfs>
  <cellStyles count="13">
    <cellStyle name="Comma 2" xfId="7" xr:uid="{00000000-0005-0000-0000-000000000000}"/>
    <cellStyle name="Comma 3" xfId="11" xr:uid="{55A06194-6D43-4A1D-824C-A4E937AEA9C3}"/>
    <cellStyle name="Currency" xfId="12" builtinId="4"/>
    <cellStyle name="Hyperlink" xfId="1" builtinId="8"/>
    <cellStyle name="Hyperlink 2" xfId="8" xr:uid="{00000000-0005-0000-0000-000002000000}"/>
    <cellStyle name="Normal" xfId="0" builtinId="0"/>
    <cellStyle name="Normal 2" xfId="6" xr:uid="{00000000-0005-0000-0000-000004000000}"/>
    <cellStyle name="Normal 2 3" xfId="10" xr:uid="{1CDCF048-DFC9-424E-A4C6-CD0864F51826}"/>
    <cellStyle name="Normal_Annexures TW 04" xfId="3" xr:uid="{00000000-0005-0000-0000-000005000000}"/>
    <cellStyle name="Normal_Attach 3(JV)" xfId="5" xr:uid="{00000000-0005-0000-0000-000006000000}"/>
    <cellStyle name="Normal_Price_Schedules for Insulator Package Rev-01" xfId="2" xr:uid="{00000000-0005-0000-0000-000007000000}"/>
    <cellStyle name="Normal_PRICE-SCHE Bihar-Rev-2-corrections_Annexures TW 04" xfId="4" xr:uid="{00000000-0005-0000-0000-000008000000}"/>
    <cellStyle name="Style 1" xfId="9" xr:uid="{00000000-0005-0000-0000-000003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nudeep/Price%20P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Names of Bidder"/>
      <sheetName val="Sch-1"/>
      <sheetName val="Sch-1 Dis"/>
      <sheetName val="Sch-2"/>
      <sheetName val="Sch-2 Dis"/>
      <sheetName val="Sch-3 "/>
      <sheetName val="Sch-3 Dis"/>
      <sheetName val="Sch-4(Buyback)"/>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row r="6">
          <cell r="E6" t="str">
            <v>To:</v>
          </cell>
        </row>
        <row r="7">
          <cell r="E7" t="str">
            <v>Contract Services</v>
          </cell>
        </row>
        <row r="8">
          <cell r="B8" t="str">
            <v/>
          </cell>
          <cell r="E8" t="str">
            <v>Power Grid Corporation of India Ltd.,</v>
          </cell>
        </row>
        <row r="9">
          <cell r="E9" t="str">
            <v>Eastern Region Transmission System-I</v>
          </cell>
        </row>
        <row r="10">
          <cell r="E10" t="str">
            <v>Vidyut Board Colony Shastri Nagar</v>
          </cell>
        </row>
        <row r="11">
          <cell r="E11" t="str">
            <v>Patna 800023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
  <sheetViews>
    <sheetView workbookViewId="0">
      <selection activeCell="G12" sqref="G12"/>
    </sheetView>
  </sheetViews>
  <sheetFormatPr defaultRowHeight="15" x14ac:dyDescent="0.25"/>
  <cols>
    <col min="1" max="1" width="19.85546875" customWidth="1"/>
    <col min="11" max="11" width="27.140625" customWidth="1"/>
  </cols>
  <sheetData>
    <row r="2" spans="1:11" x14ac:dyDescent="0.25">
      <c r="A2" t="s">
        <v>85</v>
      </c>
    </row>
    <row r="3" spans="1:11" ht="15.75" x14ac:dyDescent="0.25">
      <c r="A3" t="s">
        <v>0</v>
      </c>
      <c r="B3" s="91" t="s">
        <v>86</v>
      </c>
      <c r="C3" s="91"/>
      <c r="D3" s="91"/>
      <c r="E3" s="91"/>
      <c r="F3" s="91"/>
      <c r="G3" s="91"/>
      <c r="H3" s="91"/>
      <c r="I3" s="91"/>
      <c r="J3" s="91"/>
      <c r="K3" s="91"/>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A12" sqref="A12:L12"/>
    </sheetView>
  </sheetViews>
  <sheetFormatPr defaultRowHeight="15" x14ac:dyDescent="0.25"/>
  <cols>
    <col min="10" max="10" width="13.140625" customWidth="1"/>
  </cols>
  <sheetData>
    <row r="1" spans="1:12" ht="21.75" customHeight="1" x14ac:dyDescent="0.25">
      <c r="A1" s="2" t="str">
        <f>Sheet1!A2</f>
        <v>RFX. No. 5002004437 NIT-466</v>
      </c>
      <c r="B1" s="3"/>
      <c r="C1" s="3"/>
      <c r="D1" s="4"/>
      <c r="E1" s="4"/>
      <c r="F1" s="4"/>
      <c r="G1" s="4"/>
      <c r="H1" s="4"/>
      <c r="I1" s="4"/>
      <c r="J1" s="4"/>
      <c r="K1" s="4"/>
      <c r="L1" s="5"/>
    </row>
    <row r="2" spans="1:12" ht="34.5" customHeight="1" x14ac:dyDescent="0.25">
      <c r="A2" s="95" t="str">
        <f>Sheet1!B3</f>
        <v>Providing protection wall at loc no.3,12,13 and 14 of 400kV D/C Jamshedpur-Baripada line under Jamshedpur substation</v>
      </c>
      <c r="B2" s="96"/>
      <c r="C2" s="96"/>
      <c r="D2" s="96"/>
      <c r="E2" s="96"/>
      <c r="F2" s="96"/>
      <c r="G2" s="96"/>
      <c r="H2" s="96"/>
      <c r="I2" s="96"/>
      <c r="J2" s="96"/>
      <c r="K2" s="96"/>
      <c r="L2" s="97"/>
    </row>
    <row r="3" spans="1:12" ht="15" hidden="1" customHeight="1" x14ac:dyDescent="0.25">
      <c r="A3" s="95"/>
      <c r="B3" s="96"/>
      <c r="C3" s="96"/>
      <c r="D3" s="96"/>
      <c r="E3" s="96"/>
      <c r="F3" s="96"/>
      <c r="G3" s="96"/>
      <c r="H3" s="96"/>
      <c r="I3" s="96"/>
      <c r="J3" s="96"/>
      <c r="K3" s="96"/>
      <c r="L3" s="97"/>
    </row>
    <row r="4" spans="1:12" x14ac:dyDescent="0.25">
      <c r="A4" s="92" t="s">
        <v>1</v>
      </c>
      <c r="B4" s="93"/>
      <c r="C4" s="93"/>
      <c r="D4" s="93"/>
      <c r="E4" s="93"/>
      <c r="F4" s="93"/>
      <c r="G4" s="93"/>
      <c r="H4" s="93"/>
      <c r="I4" s="93"/>
      <c r="J4" s="93"/>
      <c r="K4" s="93"/>
      <c r="L4" s="94"/>
    </row>
    <row r="5" spans="1:12" x14ac:dyDescent="0.25">
      <c r="A5" s="6"/>
      <c r="L5" s="7"/>
    </row>
    <row r="6" spans="1:12" ht="44.25" customHeight="1" x14ac:dyDescent="0.25">
      <c r="A6" s="8">
        <v>1</v>
      </c>
      <c r="B6" s="105" t="s">
        <v>5</v>
      </c>
      <c r="C6" s="105"/>
      <c r="D6" s="105"/>
      <c r="E6" s="105"/>
      <c r="F6" s="105"/>
      <c r="G6" s="105"/>
      <c r="H6" s="105"/>
      <c r="I6" s="105"/>
      <c r="J6" s="105"/>
      <c r="K6" s="105"/>
      <c r="L6" s="106"/>
    </row>
    <row r="7" spans="1:12" ht="51" customHeight="1" x14ac:dyDescent="0.25">
      <c r="A7" s="8">
        <v>2</v>
      </c>
      <c r="B7" s="105" t="s">
        <v>2</v>
      </c>
      <c r="C7" s="105"/>
      <c r="D7" s="105"/>
      <c r="E7" s="105"/>
      <c r="F7" s="105"/>
      <c r="G7" s="105"/>
      <c r="H7" s="105"/>
      <c r="I7" s="105"/>
      <c r="J7" s="105"/>
      <c r="K7" s="105"/>
      <c r="L7" s="106"/>
    </row>
    <row r="8" spans="1:12" ht="48" customHeight="1" x14ac:dyDescent="0.25">
      <c r="A8" s="8">
        <v>3</v>
      </c>
      <c r="B8" s="105" t="s">
        <v>3</v>
      </c>
      <c r="C8" s="105"/>
      <c r="D8" s="105"/>
      <c r="E8" s="105"/>
      <c r="F8" s="105"/>
      <c r="G8" s="105"/>
      <c r="H8" s="105"/>
      <c r="I8" s="105"/>
      <c r="J8" s="105"/>
      <c r="K8" s="105"/>
      <c r="L8" s="106"/>
    </row>
    <row r="9" spans="1:12" x14ac:dyDescent="0.25">
      <c r="A9" s="6"/>
      <c r="L9" s="7"/>
    </row>
    <row r="10" spans="1:12" ht="12.75" customHeight="1" x14ac:dyDescent="0.25">
      <c r="A10" s="6"/>
      <c r="L10" s="7"/>
    </row>
    <row r="11" spans="1:12" x14ac:dyDescent="0.25">
      <c r="A11" s="6"/>
      <c r="L11" s="7"/>
    </row>
    <row r="12" spans="1:12" x14ac:dyDescent="0.25">
      <c r="A12" s="102" t="s">
        <v>4</v>
      </c>
      <c r="B12" s="103"/>
      <c r="C12" s="103"/>
      <c r="D12" s="103"/>
      <c r="E12" s="103"/>
      <c r="F12" s="103"/>
      <c r="G12" s="103"/>
      <c r="H12" s="103"/>
      <c r="I12" s="103"/>
      <c r="J12" s="103"/>
      <c r="K12" s="103"/>
      <c r="L12" s="104"/>
    </row>
    <row r="13" spans="1:12" x14ac:dyDescent="0.25">
      <c r="A13" s="6"/>
      <c r="L13" s="7"/>
    </row>
    <row r="14" spans="1:12" ht="20.25" x14ac:dyDescent="0.25">
      <c r="A14" s="98" t="s">
        <v>6</v>
      </c>
      <c r="B14" s="99"/>
      <c r="C14" s="99"/>
      <c r="D14" s="99"/>
      <c r="E14" s="99"/>
      <c r="F14" s="99"/>
      <c r="G14" s="99"/>
      <c r="H14" s="99"/>
      <c r="L14" s="7"/>
    </row>
    <row r="15" spans="1:12" ht="16.5" x14ac:dyDescent="0.25">
      <c r="A15" s="100" t="s">
        <v>7</v>
      </c>
      <c r="B15" s="101"/>
      <c r="C15" s="101"/>
      <c r="D15" s="101"/>
      <c r="E15" s="101"/>
      <c r="F15" s="101"/>
      <c r="G15" s="101"/>
      <c r="H15" s="101"/>
      <c r="L15" s="7"/>
    </row>
    <row r="16" spans="1:12" ht="20.25" x14ac:dyDescent="0.25">
      <c r="A16" s="98" t="s">
        <v>8</v>
      </c>
      <c r="B16" s="99"/>
      <c r="C16" s="99"/>
      <c r="D16" s="99"/>
      <c r="E16" s="99"/>
      <c r="F16" s="99"/>
      <c r="G16" s="99"/>
      <c r="H16" s="99"/>
      <c r="L16" s="7"/>
    </row>
    <row r="17" spans="1:12" ht="16.5" x14ac:dyDescent="0.25">
      <c r="A17" s="100" t="s">
        <v>9</v>
      </c>
      <c r="B17" s="101"/>
      <c r="C17" s="101"/>
      <c r="D17" s="101"/>
      <c r="E17" s="101"/>
      <c r="F17" s="101"/>
      <c r="G17" s="101"/>
      <c r="H17" s="101"/>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topLeftCell="A7" workbookViewId="0">
      <selection activeCell="E10" sqref="E10:I10"/>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5002004437 NIT-466</v>
      </c>
      <c r="B1" s="1"/>
      <c r="C1" s="1"/>
    </row>
    <row r="2" spans="1:12" ht="39" customHeight="1" x14ac:dyDescent="0.25">
      <c r="A2" s="114" t="str">
        <f>Sheet1!B3</f>
        <v>Providing protection wall at loc no.3,12,13 and 14 of 400kV D/C Jamshedpur-Baripada line under Jamshedpur substation</v>
      </c>
      <c r="B2" s="114"/>
      <c r="C2" s="114"/>
      <c r="D2" s="114"/>
      <c r="E2" s="114"/>
      <c r="F2" s="114"/>
      <c r="G2" s="114"/>
      <c r="H2" s="114"/>
      <c r="I2" s="114"/>
      <c r="J2" s="114"/>
      <c r="K2" s="114"/>
      <c r="L2" s="114"/>
    </row>
    <row r="4" spans="1:12" x14ac:dyDescent="0.25">
      <c r="A4" s="93" t="s">
        <v>10</v>
      </c>
      <c r="B4" s="93"/>
      <c r="C4" s="93"/>
      <c r="D4" s="93"/>
      <c r="E4" s="93"/>
      <c r="F4" s="93"/>
      <c r="G4" s="93"/>
      <c r="H4" s="93"/>
      <c r="I4" s="93"/>
      <c r="J4" s="93"/>
      <c r="K4" s="93"/>
      <c r="L4" s="93"/>
    </row>
    <row r="6" spans="1:12" ht="47.25" customHeight="1" x14ac:dyDescent="0.25">
      <c r="A6" s="110" t="s">
        <v>11</v>
      </c>
      <c r="B6" s="110"/>
      <c r="C6" s="110"/>
      <c r="D6" s="110"/>
      <c r="E6" s="111"/>
      <c r="F6" s="111"/>
      <c r="G6" s="111"/>
      <c r="H6" s="111"/>
      <c r="I6" s="111"/>
      <c r="J6" s="53"/>
      <c r="K6" s="53"/>
    </row>
    <row r="7" spans="1:12" ht="45" customHeight="1" x14ac:dyDescent="0.25">
      <c r="A7" s="115" t="s">
        <v>12</v>
      </c>
      <c r="B7" s="115"/>
      <c r="C7" s="115"/>
      <c r="D7" s="116"/>
      <c r="E7" s="117"/>
      <c r="F7" s="117"/>
      <c r="G7" s="117"/>
      <c r="H7" s="117"/>
      <c r="I7" s="117"/>
      <c r="J7" s="53"/>
      <c r="K7" s="53"/>
    </row>
    <row r="8" spans="1:12" ht="42" customHeight="1" x14ac:dyDescent="0.25">
      <c r="E8" s="112"/>
      <c r="F8" s="112"/>
      <c r="G8" s="112"/>
      <c r="H8" s="112"/>
      <c r="I8" s="112"/>
      <c r="J8" s="53"/>
      <c r="K8" s="53"/>
    </row>
    <row r="9" spans="1:12" ht="46.5" customHeight="1" x14ac:dyDescent="0.25">
      <c r="E9" s="113"/>
      <c r="F9" s="113"/>
      <c r="G9" s="113"/>
      <c r="H9" s="113"/>
      <c r="I9" s="113"/>
      <c r="J9" s="53"/>
      <c r="K9" s="53"/>
    </row>
    <row r="10" spans="1:12" ht="30.75" customHeight="1" x14ac:dyDescent="0.25">
      <c r="A10" s="107" t="s">
        <v>13</v>
      </c>
      <c r="B10" s="107"/>
      <c r="C10" s="107"/>
      <c r="D10" s="107"/>
      <c r="E10" s="112"/>
      <c r="F10" s="112"/>
      <c r="G10" s="112"/>
      <c r="H10" s="112"/>
      <c r="I10" s="112"/>
      <c r="J10" s="53"/>
      <c r="K10" s="53"/>
    </row>
    <row r="11" spans="1:12" ht="29.25" customHeight="1" x14ac:dyDescent="0.25">
      <c r="A11" s="110" t="s">
        <v>14</v>
      </c>
      <c r="B11" s="110"/>
      <c r="C11" s="110"/>
      <c r="D11" s="110"/>
      <c r="E11" s="111"/>
      <c r="F11" s="111"/>
      <c r="G11" s="111"/>
      <c r="H11" s="111"/>
      <c r="I11" s="111"/>
      <c r="J11" s="53"/>
      <c r="K11" s="53"/>
    </row>
    <row r="12" spans="1:12" ht="29.25" customHeight="1" x14ac:dyDescent="0.25">
      <c r="A12" s="110" t="s">
        <v>15</v>
      </c>
      <c r="B12" s="110"/>
      <c r="C12" s="110"/>
      <c r="D12" s="110"/>
      <c r="E12" s="111"/>
      <c r="F12" s="111"/>
      <c r="G12" s="111"/>
      <c r="H12" s="111"/>
      <c r="I12" s="111"/>
      <c r="J12" s="53"/>
      <c r="K12" s="53"/>
    </row>
    <row r="13" spans="1:12" ht="29.25" customHeight="1" x14ac:dyDescent="0.25">
      <c r="A13" s="110" t="s">
        <v>16</v>
      </c>
      <c r="B13" s="110"/>
      <c r="C13" s="110"/>
      <c r="D13" s="110"/>
      <c r="E13" s="111"/>
      <c r="F13" s="111"/>
      <c r="G13" s="111"/>
      <c r="H13" s="111"/>
      <c r="I13" s="111"/>
      <c r="J13" s="53"/>
      <c r="K13" s="53"/>
    </row>
    <row r="14" spans="1:12" ht="31.5" customHeight="1" x14ac:dyDescent="0.25">
      <c r="A14" s="110" t="s">
        <v>17</v>
      </c>
      <c r="B14" s="110"/>
      <c r="C14" s="110"/>
      <c r="D14" s="110"/>
      <c r="E14" s="111"/>
      <c r="F14" s="111"/>
      <c r="G14" s="111"/>
      <c r="H14" s="111"/>
      <c r="I14" s="111"/>
      <c r="J14" s="53"/>
      <c r="K14" s="53"/>
    </row>
    <row r="15" spans="1:12" x14ac:dyDescent="0.25">
      <c r="E15" s="53"/>
      <c r="F15" s="53"/>
      <c r="G15" s="53"/>
      <c r="H15" s="53"/>
      <c r="I15" s="53"/>
      <c r="J15" s="53"/>
      <c r="K15" s="53"/>
    </row>
    <row r="16" spans="1:12" x14ac:dyDescent="0.25">
      <c r="E16" s="53"/>
      <c r="F16" s="53"/>
      <c r="G16" s="53"/>
      <c r="H16" s="53"/>
      <c r="I16" s="53"/>
      <c r="J16" s="53"/>
      <c r="K16" s="53"/>
    </row>
    <row r="17" spans="1:11" ht="25.5" customHeight="1" x14ac:dyDescent="0.25">
      <c r="A17" s="107" t="s">
        <v>18</v>
      </c>
      <c r="B17" s="107"/>
      <c r="C17" s="107"/>
      <c r="D17" s="107"/>
      <c r="E17" s="108"/>
      <c r="F17" s="108"/>
      <c r="G17" s="108"/>
      <c r="H17" s="108"/>
      <c r="I17" s="108"/>
      <c r="J17" s="54"/>
      <c r="K17" s="54"/>
    </row>
    <row r="18" spans="1:11" ht="25.5" customHeight="1" x14ac:dyDescent="0.25">
      <c r="A18" s="107" t="s">
        <v>19</v>
      </c>
      <c r="B18" s="107"/>
      <c r="C18" s="107"/>
      <c r="D18" s="107"/>
      <c r="E18" s="109"/>
      <c r="F18" s="109"/>
      <c r="G18" s="109"/>
      <c r="H18" s="109"/>
      <c r="I18" s="109"/>
      <c r="J18" s="109"/>
      <c r="K18" s="109"/>
    </row>
  </sheetData>
  <sheetProtection password="DC1A" sheet="1" objects="1" scenarios="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E8CD-8E82-40D2-B981-2725A054E992}">
  <dimension ref="A1:L39"/>
  <sheetViews>
    <sheetView tabSelected="1" topLeftCell="A23" zoomScaleNormal="100" workbookViewId="0">
      <selection activeCell="H32" sqref="H32"/>
    </sheetView>
  </sheetViews>
  <sheetFormatPr defaultColWidth="9.140625" defaultRowHeight="15" x14ac:dyDescent="0.25"/>
  <cols>
    <col min="1" max="1" width="8.42578125" style="61" customWidth="1"/>
    <col min="2" max="2" width="13.28515625" style="61" customWidth="1"/>
    <col min="3" max="3" width="75.28515625" style="62" customWidth="1"/>
    <col min="4" max="4" width="8.85546875" style="63" bestFit="1" customWidth="1"/>
    <col min="5" max="5" width="11.5703125" style="64" hidden="1" customWidth="1"/>
    <col min="6" max="6" width="13.5703125" style="63" bestFit="1" customWidth="1"/>
    <col min="7" max="7" width="13.7109375" style="63" customWidth="1"/>
    <col min="8" max="8" width="22.140625" style="63" customWidth="1"/>
    <col min="9" max="9" width="9.140625" style="64"/>
    <col min="10" max="10" width="14.28515625" style="64" customWidth="1"/>
    <col min="11" max="11" width="11.42578125" style="64" bestFit="1" customWidth="1"/>
    <col min="12" max="16384" width="9.140625" style="64"/>
  </cols>
  <sheetData>
    <row r="1" spans="1:12" s="48" customFormat="1" ht="21.75" customHeight="1" x14ac:dyDescent="0.25">
      <c r="A1" s="47" t="str">
        <f>Sheet1!A2</f>
        <v>RFX. No. 5002004437 NIT-466</v>
      </c>
      <c r="B1" s="56"/>
      <c r="C1" s="57"/>
      <c r="D1" s="58"/>
      <c r="E1" s="58"/>
      <c r="F1" s="58"/>
      <c r="G1" s="58"/>
      <c r="H1" s="58"/>
    </row>
    <row r="2" spans="1:12" s="48" customFormat="1" ht="30.95" customHeight="1" x14ac:dyDescent="0.25">
      <c r="A2" s="134" t="str">
        <f>Sheet1!B3</f>
        <v>Providing protection wall at loc no.3,12,13 and 14 of 400kV D/C Jamshedpur-Baripada line under Jamshedpur substation</v>
      </c>
      <c r="B2" s="134"/>
      <c r="C2" s="134"/>
      <c r="D2" s="134"/>
      <c r="E2" s="134"/>
      <c r="F2" s="134"/>
      <c r="G2" s="134"/>
      <c r="H2" s="134"/>
    </row>
    <row r="3" spans="1:12" s="48" customFormat="1" x14ac:dyDescent="0.25">
      <c r="B3" s="58"/>
      <c r="C3" s="59"/>
      <c r="D3" s="58"/>
      <c r="E3" s="58"/>
      <c r="F3" s="58"/>
      <c r="G3" s="58"/>
      <c r="H3" s="58" t="s">
        <v>59</v>
      </c>
    </row>
    <row r="4" spans="1:12" s="48" customFormat="1" ht="36" customHeight="1" x14ac:dyDescent="0.25">
      <c r="A4" s="129" t="s">
        <v>11</v>
      </c>
      <c r="B4" s="130"/>
      <c r="C4" s="131">
        <f>Details!E6</f>
        <v>0</v>
      </c>
      <c r="D4" s="132"/>
      <c r="E4" s="58"/>
      <c r="F4" s="58"/>
      <c r="G4" s="60" t="s">
        <v>20</v>
      </c>
      <c r="H4" s="58"/>
    </row>
    <row r="5" spans="1:12" s="48" customFormat="1" ht="33" customHeight="1" x14ac:dyDescent="0.25">
      <c r="A5" s="129" t="s">
        <v>12</v>
      </c>
      <c r="B5" s="130"/>
      <c r="C5" s="131">
        <f>Details!E7</f>
        <v>0</v>
      </c>
      <c r="D5" s="132"/>
      <c r="E5" s="58"/>
      <c r="F5" s="58"/>
      <c r="G5" s="133" t="s">
        <v>21</v>
      </c>
      <c r="H5" s="133"/>
    </row>
    <row r="6" spans="1:12" s="48" customFormat="1" ht="42" customHeight="1" x14ac:dyDescent="0.25">
      <c r="A6" s="137"/>
      <c r="B6" s="138"/>
      <c r="C6" s="131">
        <f>Details!E8</f>
        <v>0</v>
      </c>
      <c r="D6" s="132"/>
      <c r="E6" s="58"/>
      <c r="F6" s="58"/>
      <c r="G6" s="136" t="s">
        <v>22</v>
      </c>
      <c r="H6" s="136"/>
    </row>
    <row r="7" spans="1:12" s="48" customFormat="1" ht="36.950000000000003" customHeight="1" x14ac:dyDescent="0.25">
      <c r="A7" s="129"/>
      <c r="B7" s="130"/>
      <c r="C7" s="131">
        <f>Details!E9</f>
        <v>0</v>
      </c>
      <c r="D7" s="132"/>
      <c r="E7" s="58"/>
      <c r="F7" s="58"/>
      <c r="G7" s="136" t="s">
        <v>23</v>
      </c>
      <c r="H7" s="136"/>
    </row>
    <row r="8" spans="1:12" x14ac:dyDescent="0.25">
      <c r="F8" s="120"/>
      <c r="G8" s="120"/>
      <c r="H8" s="120"/>
    </row>
    <row r="9" spans="1:12" ht="33.75" customHeight="1" x14ac:dyDescent="0.25">
      <c r="A9" s="121" t="s">
        <v>82</v>
      </c>
      <c r="B9" s="121"/>
      <c r="C9" s="121"/>
      <c r="D9" s="121"/>
      <c r="E9" s="121"/>
      <c r="F9" s="121"/>
      <c r="G9" s="121"/>
      <c r="H9" s="121"/>
    </row>
    <row r="10" spans="1:12" ht="31.5" customHeight="1" x14ac:dyDescent="0.25">
      <c r="A10" s="122" t="s">
        <v>112</v>
      </c>
      <c r="B10" s="123"/>
      <c r="C10" s="123"/>
      <c r="D10" s="123"/>
      <c r="E10" s="123"/>
      <c r="F10" s="123"/>
      <c r="G10" s="123"/>
      <c r="H10" s="124"/>
    </row>
    <row r="11" spans="1:12" ht="28.5" x14ac:dyDescent="0.25">
      <c r="A11" s="125" t="s">
        <v>72</v>
      </c>
      <c r="B11" s="125" t="s">
        <v>73</v>
      </c>
      <c r="C11" s="127" t="s">
        <v>74</v>
      </c>
      <c r="D11" s="125" t="s">
        <v>70</v>
      </c>
      <c r="E11" s="65" t="s">
        <v>75</v>
      </c>
      <c r="F11" s="125" t="s">
        <v>76</v>
      </c>
      <c r="G11" s="125" t="s">
        <v>77</v>
      </c>
      <c r="H11" s="125" t="s">
        <v>78</v>
      </c>
    </row>
    <row r="12" spans="1:12" x14ac:dyDescent="0.25">
      <c r="A12" s="126"/>
      <c r="B12" s="126"/>
      <c r="C12" s="128"/>
      <c r="D12" s="126"/>
      <c r="E12" s="65" t="s">
        <v>71</v>
      </c>
      <c r="F12" s="126"/>
      <c r="G12" s="126"/>
      <c r="H12" s="126"/>
    </row>
    <row r="13" spans="1:12" s="70" customFormat="1" ht="30" x14ac:dyDescent="0.25">
      <c r="A13" s="66">
        <v>1</v>
      </c>
      <c r="B13" s="86" t="s">
        <v>87</v>
      </c>
      <c r="C13" s="87" t="s">
        <v>88</v>
      </c>
      <c r="D13" s="67" t="s">
        <v>89</v>
      </c>
      <c r="E13" s="68">
        <f>7850*1.15</f>
        <v>9027.5</v>
      </c>
      <c r="F13" s="69">
        <f>E13</f>
        <v>9027.5</v>
      </c>
      <c r="G13" s="88">
        <v>31</v>
      </c>
      <c r="H13" s="69">
        <f t="shared" ref="H13:H27" si="0">G13*F13</f>
        <v>279852.5</v>
      </c>
      <c r="K13" s="71"/>
      <c r="L13" s="71"/>
    </row>
    <row r="14" spans="1:12" s="70" customFormat="1" ht="45" x14ac:dyDescent="0.25">
      <c r="A14" s="66">
        <v>2</v>
      </c>
      <c r="B14" s="72" t="s">
        <v>90</v>
      </c>
      <c r="C14" s="73" t="s">
        <v>91</v>
      </c>
      <c r="D14" s="66" t="s">
        <v>81</v>
      </c>
      <c r="E14" s="68">
        <v>241.75</v>
      </c>
      <c r="F14" s="69">
        <f>E14/1.18</f>
        <v>204.87288135593221</v>
      </c>
      <c r="G14" s="69">
        <v>400</v>
      </c>
      <c r="H14" s="69">
        <f t="shared" si="0"/>
        <v>81949.152542372889</v>
      </c>
      <c r="K14" s="71"/>
      <c r="L14" s="71"/>
    </row>
    <row r="15" spans="1:12" s="70" customFormat="1" ht="45" x14ac:dyDescent="0.25">
      <c r="A15" s="66">
        <v>3</v>
      </c>
      <c r="B15" s="66" t="s">
        <v>92</v>
      </c>
      <c r="C15" s="74" t="s">
        <v>93</v>
      </c>
      <c r="D15" s="66" t="s">
        <v>80</v>
      </c>
      <c r="E15" s="69">
        <v>700.5</v>
      </c>
      <c r="F15" s="69">
        <f>E15/1.18</f>
        <v>593.64406779661022</v>
      </c>
      <c r="G15" s="69">
        <v>272</v>
      </c>
      <c r="H15" s="69">
        <f t="shared" si="0"/>
        <v>161471.18644067796</v>
      </c>
      <c r="K15" s="71"/>
      <c r="L15" s="71"/>
    </row>
    <row r="16" spans="1:12" s="70" customFormat="1" ht="60" x14ac:dyDescent="0.25">
      <c r="A16" s="66">
        <v>4</v>
      </c>
      <c r="B16" s="66" t="s">
        <v>94</v>
      </c>
      <c r="C16" s="74" t="s">
        <v>95</v>
      </c>
      <c r="D16" s="66" t="s">
        <v>80</v>
      </c>
      <c r="E16" s="69">
        <v>7311.25</v>
      </c>
      <c r="F16" s="69">
        <f t="shared" ref="F16:F22" si="1">E16/1.18</f>
        <v>6195.9745762711864</v>
      </c>
      <c r="G16" s="69">
        <v>402.55122272074885</v>
      </c>
      <c r="H16" s="69">
        <f t="shared" si="0"/>
        <v>2494197.1416246397</v>
      </c>
      <c r="K16" s="71"/>
      <c r="L16" s="71"/>
    </row>
    <row r="17" spans="1:12" s="70" customFormat="1" ht="201.75" customHeight="1" x14ac:dyDescent="0.25">
      <c r="A17" s="66">
        <v>5</v>
      </c>
      <c r="B17" s="66">
        <v>16.96</v>
      </c>
      <c r="C17" s="75" t="s">
        <v>96</v>
      </c>
      <c r="D17" s="66" t="s">
        <v>80</v>
      </c>
      <c r="E17" s="76">
        <v>4882.2</v>
      </c>
      <c r="F17" s="89">
        <f t="shared" si="1"/>
        <v>4137.4576271186443</v>
      </c>
      <c r="G17" s="69">
        <v>455.82074999999998</v>
      </c>
      <c r="H17" s="89">
        <f t="shared" si="0"/>
        <v>1885939.0386864406</v>
      </c>
      <c r="K17" s="71"/>
      <c r="L17" s="71"/>
    </row>
    <row r="18" spans="1:12" s="70" customFormat="1" ht="60" x14ac:dyDescent="0.25">
      <c r="A18" s="66">
        <v>6</v>
      </c>
      <c r="B18" s="72" t="s">
        <v>68</v>
      </c>
      <c r="C18" s="77" t="s">
        <v>97</v>
      </c>
      <c r="D18" s="66" t="s">
        <v>98</v>
      </c>
      <c r="E18" s="90">
        <v>7878.5</v>
      </c>
      <c r="F18" s="89">
        <f t="shared" si="1"/>
        <v>6676.6949152542375</v>
      </c>
      <c r="G18" s="69">
        <v>4.7661600000000002</v>
      </c>
      <c r="H18" s="89">
        <f t="shared" si="0"/>
        <v>31822.196237288139</v>
      </c>
      <c r="K18" s="71"/>
      <c r="L18" s="71"/>
    </row>
    <row r="19" spans="1:12" s="70" customFormat="1" ht="60" x14ac:dyDescent="0.25">
      <c r="A19" s="66">
        <v>7</v>
      </c>
      <c r="B19" s="66" t="s">
        <v>99</v>
      </c>
      <c r="C19" s="75" t="s">
        <v>100</v>
      </c>
      <c r="D19" s="66" t="s">
        <v>101</v>
      </c>
      <c r="E19" s="90">
        <v>248.8</v>
      </c>
      <c r="F19" s="89">
        <f t="shared" si="1"/>
        <v>210.84745762711867</v>
      </c>
      <c r="G19" s="69">
        <v>100</v>
      </c>
      <c r="H19" s="89">
        <f t="shared" si="0"/>
        <v>21084.745762711867</v>
      </c>
      <c r="K19" s="71"/>
      <c r="L19" s="71"/>
    </row>
    <row r="20" spans="1:12" s="70" customFormat="1" ht="75" x14ac:dyDescent="0.25">
      <c r="A20" s="66">
        <v>8</v>
      </c>
      <c r="B20" s="66" t="s">
        <v>79</v>
      </c>
      <c r="C20" s="75" t="s">
        <v>102</v>
      </c>
      <c r="D20" s="66" t="s">
        <v>80</v>
      </c>
      <c r="E20" s="68">
        <v>260.3</v>
      </c>
      <c r="F20" s="89">
        <f t="shared" si="1"/>
        <v>220.59322033898306</v>
      </c>
      <c r="G20" s="69">
        <v>480.20171583463332</v>
      </c>
      <c r="H20" s="89">
        <f t="shared" si="0"/>
        <v>105929.242908267</v>
      </c>
      <c r="K20" s="71"/>
      <c r="L20" s="71"/>
    </row>
    <row r="21" spans="1:12" s="70" customFormat="1" ht="66" customHeight="1" x14ac:dyDescent="0.25">
      <c r="A21" s="66">
        <v>9</v>
      </c>
      <c r="B21" s="66">
        <v>2.25</v>
      </c>
      <c r="C21" s="75" t="s">
        <v>103</v>
      </c>
      <c r="D21" s="66" t="s">
        <v>80</v>
      </c>
      <c r="E21" s="68">
        <v>196</v>
      </c>
      <c r="F21" s="89">
        <f t="shared" si="1"/>
        <v>166.10169491525426</v>
      </c>
      <c r="G21" s="69">
        <v>147.38894999999997</v>
      </c>
      <c r="H21" s="89">
        <f t="shared" si="0"/>
        <v>24481.554406779658</v>
      </c>
      <c r="K21" s="71"/>
      <c r="L21" s="71"/>
    </row>
    <row r="22" spans="1:12" s="70" customFormat="1" ht="66" customHeight="1" x14ac:dyDescent="0.25">
      <c r="A22" s="66">
        <v>10</v>
      </c>
      <c r="B22" s="66" t="s">
        <v>104</v>
      </c>
      <c r="C22" s="75" t="s">
        <v>105</v>
      </c>
      <c r="D22" s="66" t="s">
        <v>81</v>
      </c>
      <c r="E22" s="68">
        <v>392.15</v>
      </c>
      <c r="F22" s="89">
        <f t="shared" si="1"/>
        <v>332.33050847457628</v>
      </c>
      <c r="G22" s="69">
        <v>15.8872</v>
      </c>
      <c r="H22" s="89">
        <f t="shared" si="0"/>
        <v>5279.801254237288</v>
      </c>
      <c r="K22" s="71"/>
      <c r="L22" s="71"/>
    </row>
    <row r="23" spans="1:12" s="70" customFormat="1" ht="66" customHeight="1" x14ac:dyDescent="0.25">
      <c r="A23" s="66">
        <v>11</v>
      </c>
      <c r="B23" s="66" t="s">
        <v>106</v>
      </c>
      <c r="C23" s="75" t="s">
        <v>107</v>
      </c>
      <c r="D23" s="66" t="s">
        <v>101</v>
      </c>
      <c r="E23" s="68">
        <v>3401.25</v>
      </c>
      <c r="F23" s="89">
        <f>E23/1.18</f>
        <v>2882.4152542372881</v>
      </c>
      <c r="G23" s="69">
        <v>30</v>
      </c>
      <c r="H23" s="89">
        <f t="shared" si="0"/>
        <v>86472.457627118638</v>
      </c>
      <c r="K23" s="71"/>
      <c r="L23" s="71"/>
    </row>
    <row r="24" spans="1:12" s="70" customFormat="1" x14ac:dyDescent="0.25">
      <c r="A24" s="66">
        <v>12</v>
      </c>
      <c r="B24" s="72"/>
      <c r="C24" s="75" t="s">
        <v>108</v>
      </c>
      <c r="D24" s="66" t="s">
        <v>89</v>
      </c>
      <c r="E24" s="68">
        <f>800*1.15</f>
        <v>919.99999999999989</v>
      </c>
      <c r="F24" s="89">
        <f>E24</f>
        <v>919.99999999999989</v>
      </c>
      <c r="G24" s="69">
        <v>25</v>
      </c>
      <c r="H24" s="89">
        <f t="shared" si="0"/>
        <v>22999.999999999996</v>
      </c>
      <c r="K24" s="71"/>
      <c r="L24" s="71"/>
    </row>
    <row r="25" spans="1:12" s="70" customFormat="1" x14ac:dyDescent="0.25">
      <c r="A25" s="66">
        <v>13</v>
      </c>
      <c r="B25" s="72"/>
      <c r="C25" s="78" t="s">
        <v>109</v>
      </c>
      <c r="D25" s="66" t="s">
        <v>69</v>
      </c>
      <c r="E25" s="68"/>
      <c r="F25" s="89">
        <v>23332</v>
      </c>
      <c r="G25" s="69">
        <v>1</v>
      </c>
      <c r="H25" s="89">
        <f t="shared" si="0"/>
        <v>23332</v>
      </c>
      <c r="K25" s="71"/>
      <c r="L25" s="71"/>
    </row>
    <row r="26" spans="1:12" s="70" customFormat="1" ht="30" x14ac:dyDescent="0.25">
      <c r="A26" s="66">
        <v>14</v>
      </c>
      <c r="B26" s="72"/>
      <c r="C26" s="75" t="s">
        <v>110</v>
      </c>
      <c r="D26" s="66" t="s">
        <v>101</v>
      </c>
      <c r="E26" s="68"/>
      <c r="F26" s="89">
        <f>2*1447</f>
        <v>2894</v>
      </c>
      <c r="G26" s="69">
        <v>10</v>
      </c>
      <c r="H26" s="89">
        <f t="shared" si="0"/>
        <v>28940</v>
      </c>
      <c r="K26" s="71"/>
      <c r="L26" s="71"/>
    </row>
    <row r="27" spans="1:12" s="70" customFormat="1" ht="45" x14ac:dyDescent="0.25">
      <c r="A27" s="66">
        <v>15</v>
      </c>
      <c r="B27" s="72">
        <v>10.1</v>
      </c>
      <c r="C27" s="75" t="s">
        <v>111</v>
      </c>
      <c r="D27" s="66" t="s">
        <v>60</v>
      </c>
      <c r="E27" s="68">
        <v>117.35</v>
      </c>
      <c r="F27" s="89">
        <f>E27/1.18</f>
        <v>99.449152542372886</v>
      </c>
      <c r="G27" s="69">
        <v>1673.28</v>
      </c>
      <c r="H27" s="89">
        <f t="shared" si="0"/>
        <v>166406.27796610171</v>
      </c>
      <c r="K27" s="71"/>
      <c r="L27" s="71"/>
    </row>
    <row r="28" spans="1:12" s="48" customFormat="1" x14ac:dyDescent="0.25">
      <c r="A28" s="141" t="s">
        <v>83</v>
      </c>
      <c r="B28" s="142"/>
      <c r="C28" s="142"/>
      <c r="D28" s="142"/>
      <c r="E28" s="142"/>
      <c r="F28" s="142"/>
      <c r="G28" s="143"/>
      <c r="H28" s="79">
        <f>SUM(H13:H27)</f>
        <v>5420157.2954566367</v>
      </c>
    </row>
    <row r="29" spans="1:12" s="48" customFormat="1" x14ac:dyDescent="0.25">
      <c r="A29" s="144" t="s">
        <v>61</v>
      </c>
      <c r="B29" s="145"/>
      <c r="C29" s="145"/>
      <c r="D29" s="145"/>
      <c r="E29" s="145"/>
      <c r="F29" s="145"/>
      <c r="G29" s="146"/>
      <c r="H29" s="80"/>
    </row>
    <row r="30" spans="1:12" s="48" customFormat="1" x14ac:dyDescent="0.25">
      <c r="A30" s="144" t="s">
        <v>62</v>
      </c>
      <c r="B30" s="145"/>
      <c r="C30" s="145"/>
      <c r="D30" s="145"/>
      <c r="E30" s="145"/>
      <c r="F30" s="145"/>
      <c r="G30" s="146"/>
      <c r="H30" s="81">
        <f>H28*(1+H29)</f>
        <v>5420157.2954566367</v>
      </c>
    </row>
    <row r="31" spans="1:12" s="48" customFormat="1" ht="15" customHeight="1" x14ac:dyDescent="0.25">
      <c r="A31" s="139" t="s">
        <v>63</v>
      </c>
      <c r="B31" s="140"/>
      <c r="C31" s="140"/>
      <c r="D31" s="82">
        <v>0.18</v>
      </c>
      <c r="E31" s="82"/>
      <c r="F31" s="118" t="s">
        <v>65</v>
      </c>
      <c r="G31" s="119"/>
      <c r="H31" s="83">
        <f>H30*D31</f>
        <v>975628.3131821946</v>
      </c>
    </row>
    <row r="32" spans="1:12" s="48" customFormat="1" x14ac:dyDescent="0.25">
      <c r="A32" s="139" t="s">
        <v>84</v>
      </c>
      <c r="B32" s="140"/>
      <c r="C32" s="140"/>
      <c r="D32" s="140"/>
      <c r="E32" s="140"/>
      <c r="F32" s="140"/>
      <c r="G32" s="147"/>
      <c r="H32" s="84">
        <f>H30+H31</f>
        <v>6395785.6086388314</v>
      </c>
    </row>
    <row r="35" spans="1:8" s="48" customFormat="1" x14ac:dyDescent="0.25">
      <c r="A35" s="47" t="s">
        <v>67</v>
      </c>
      <c r="B35" s="56"/>
      <c r="C35" s="57"/>
      <c r="D35" s="56"/>
      <c r="E35" s="56"/>
      <c r="F35" s="56"/>
      <c r="G35" s="56"/>
      <c r="H35" s="56"/>
    </row>
    <row r="36" spans="1:8" s="48" customFormat="1" x14ac:dyDescent="0.25">
      <c r="B36" s="58"/>
      <c r="C36" s="59"/>
      <c r="D36" s="58"/>
      <c r="E36" s="58"/>
      <c r="F36" s="58"/>
      <c r="G36" s="58"/>
      <c r="H36" s="58"/>
    </row>
    <row r="37" spans="1:8" s="48" customFormat="1" x14ac:dyDescent="0.25">
      <c r="A37" s="48" t="s">
        <v>19</v>
      </c>
      <c r="B37" s="135">
        <f>Details!E18</f>
        <v>0</v>
      </c>
      <c r="C37" s="135"/>
      <c r="D37" s="58"/>
      <c r="E37" s="58"/>
      <c r="F37" s="58"/>
      <c r="G37" s="58" t="s">
        <v>64</v>
      </c>
      <c r="H37" s="85">
        <f>Details!E13</f>
        <v>0</v>
      </c>
    </row>
    <row r="38" spans="1:8" s="48" customFormat="1" x14ac:dyDescent="0.25">
      <c r="B38" s="58"/>
      <c r="C38" s="59"/>
      <c r="D38" s="58"/>
      <c r="E38" s="58"/>
      <c r="F38" s="58"/>
      <c r="G38" s="58"/>
      <c r="H38" s="58"/>
    </row>
    <row r="39" spans="1:8" s="48" customFormat="1" x14ac:dyDescent="0.25">
      <c r="A39" s="48" t="s">
        <v>18</v>
      </c>
      <c r="B39" s="135">
        <f>Details!E17</f>
        <v>0</v>
      </c>
      <c r="C39" s="135"/>
      <c r="D39" s="58"/>
      <c r="E39" s="58"/>
      <c r="F39" s="58"/>
      <c r="G39" s="58" t="s">
        <v>24</v>
      </c>
      <c r="H39" s="85">
        <f>Details!E14</f>
        <v>0</v>
      </c>
    </row>
  </sheetData>
  <sheetProtection algorithmName="SHA-512" hashValue="+iVQ9XX+vihhcJ99OVSLxQmON16oFfIwDclHdfvU1u1G3XGloyhTM6cDaXrXs89fGo9UF3HYcEUJ9j1CddqMOg==" saltValue="MDEGyaWz+vZgQUoD7cCRFQ==" spinCount="100000" sheet="1" objects="1" scenarios="1"/>
  <mergeCells count="30">
    <mergeCell ref="B39:C39"/>
    <mergeCell ref="G6:H6"/>
    <mergeCell ref="A7:B7"/>
    <mergeCell ref="C7:D7"/>
    <mergeCell ref="G7:H7"/>
    <mergeCell ref="F11:F12"/>
    <mergeCell ref="G11:G12"/>
    <mergeCell ref="A6:B6"/>
    <mergeCell ref="C6:D6"/>
    <mergeCell ref="A31:C31"/>
    <mergeCell ref="B37:C37"/>
    <mergeCell ref="A28:G28"/>
    <mergeCell ref="A29:G29"/>
    <mergeCell ref="A30:G30"/>
    <mergeCell ref="A32:G32"/>
    <mergeCell ref="A4:B4"/>
    <mergeCell ref="C4:D4"/>
    <mergeCell ref="G5:H5"/>
    <mergeCell ref="A2:H2"/>
    <mergeCell ref="A5:B5"/>
    <mergeCell ref="C5:D5"/>
    <mergeCell ref="F31:G31"/>
    <mergeCell ref="F8:H8"/>
    <mergeCell ref="A9:H9"/>
    <mergeCell ref="A10:H10"/>
    <mergeCell ref="A11:A12"/>
    <mergeCell ref="B11:B12"/>
    <mergeCell ref="C11:C12"/>
    <mergeCell ref="D11:D12"/>
    <mergeCell ref="H11:H12"/>
  </mergeCells>
  <pageMargins left="0.70866141732283505" right="0.47244094488188998" top="0.74803149606299202" bottom="0.35433070866141703" header="0.31496062992126" footer="0.31496062992126"/>
  <pageSetup scale="6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opLeftCell="A9" workbookViewId="0">
      <selection activeCell="H17" sqref="H17"/>
    </sheetView>
  </sheetViews>
  <sheetFormatPr defaultColWidth="9.140625" defaultRowHeight="15" x14ac:dyDescent="0.25"/>
  <cols>
    <col min="1" max="3" width="9.140625" style="48"/>
    <col min="4" max="4" width="27.28515625" style="48" customWidth="1"/>
    <col min="5" max="6" width="9.140625" style="48"/>
    <col min="7" max="7" width="6.140625" style="48" customWidth="1"/>
    <col min="8" max="8" width="45.42578125" style="48" customWidth="1"/>
    <col min="9" max="16384" width="9.140625" style="48"/>
  </cols>
  <sheetData>
    <row r="1" spans="1:8" ht="19.5" customHeight="1" x14ac:dyDescent="0.25">
      <c r="A1" s="47" t="str">
        <f>Sheet1!A2</f>
        <v>RFX. No. 5002004437 NIT-466</v>
      </c>
      <c r="B1" s="47"/>
      <c r="C1" s="47"/>
    </row>
    <row r="2" spans="1:8" ht="31.5" customHeight="1" x14ac:dyDescent="0.25">
      <c r="A2" s="153" t="str">
        <f>Sheet1!B3</f>
        <v>Providing protection wall at loc no.3,12,13 and 14 of 400kV D/C Jamshedpur-Baripada line under Jamshedpur substation</v>
      </c>
      <c r="B2" s="153"/>
      <c r="C2" s="153"/>
      <c r="D2" s="153"/>
      <c r="E2" s="153"/>
      <c r="F2" s="153"/>
      <c r="G2" s="153"/>
      <c r="H2" s="153"/>
    </row>
    <row r="4" spans="1:8" ht="30.75" customHeight="1" x14ac:dyDescent="0.25">
      <c r="A4" s="163" t="s">
        <v>11</v>
      </c>
      <c r="B4" s="163"/>
      <c r="C4" s="151">
        <f>Details!E13</f>
        <v>0</v>
      </c>
      <c r="D4" s="151"/>
      <c r="E4" s="49"/>
      <c r="F4" s="50" t="s">
        <v>20</v>
      </c>
    </row>
    <row r="5" spans="1:8" ht="27.75" customHeight="1" x14ac:dyDescent="0.25">
      <c r="A5" s="163" t="s">
        <v>12</v>
      </c>
      <c r="B5" s="163"/>
      <c r="C5" s="151">
        <f>Details!E7</f>
        <v>0</v>
      </c>
      <c r="D5" s="151"/>
      <c r="E5" s="49"/>
      <c r="F5" s="164" t="s">
        <v>21</v>
      </c>
      <c r="G5" s="164"/>
      <c r="H5" s="164"/>
    </row>
    <row r="6" spans="1:8" ht="32.25" customHeight="1" x14ac:dyDescent="0.25">
      <c r="C6" s="151">
        <f>Details!E8</f>
        <v>0</v>
      </c>
      <c r="D6" s="151"/>
      <c r="E6" s="49"/>
      <c r="F6" s="164" t="s">
        <v>22</v>
      </c>
      <c r="G6" s="164"/>
      <c r="H6" s="164"/>
    </row>
    <row r="7" spans="1:8" ht="30.75" customHeight="1" x14ac:dyDescent="0.25">
      <c r="C7" s="151">
        <f>Details!E9</f>
        <v>0</v>
      </c>
      <c r="D7" s="151"/>
      <c r="E7" s="49"/>
      <c r="F7" s="152" t="s">
        <v>23</v>
      </c>
      <c r="G7" s="152"/>
      <c r="H7" s="152"/>
    </row>
    <row r="8" spans="1:8" ht="15.75" thickBot="1" x14ac:dyDescent="0.3">
      <c r="A8" s="129"/>
      <c r="B8" s="129"/>
      <c r="C8" s="129"/>
      <c r="D8" s="129"/>
      <c r="E8" s="129"/>
      <c r="F8" s="129"/>
      <c r="G8" s="129"/>
      <c r="H8" s="129"/>
    </row>
    <row r="9" spans="1:8" x14ac:dyDescent="0.25">
      <c r="A9" s="154" t="s">
        <v>25</v>
      </c>
      <c r="B9" s="155"/>
      <c r="C9" s="155"/>
      <c r="D9" s="155"/>
      <c r="E9" s="155"/>
      <c r="F9" s="155"/>
      <c r="G9" s="155"/>
      <c r="H9" s="156"/>
    </row>
    <row r="10" spans="1:8" x14ac:dyDescent="0.25">
      <c r="A10" s="157"/>
      <c r="B10" s="158"/>
      <c r="C10" s="158"/>
      <c r="D10" s="158"/>
      <c r="E10" s="158"/>
      <c r="F10" s="158"/>
      <c r="G10" s="158"/>
      <c r="H10" s="159"/>
    </row>
    <row r="11" spans="1:8" x14ac:dyDescent="0.25">
      <c r="A11" s="157"/>
      <c r="B11" s="158"/>
      <c r="C11" s="158"/>
      <c r="D11" s="158"/>
      <c r="E11" s="158"/>
      <c r="F11" s="158"/>
      <c r="G11" s="158"/>
      <c r="H11" s="159"/>
    </row>
    <row r="12" spans="1:8" ht="2.25" customHeight="1" thickBot="1" x14ac:dyDescent="0.3">
      <c r="A12" s="160"/>
      <c r="B12" s="161"/>
      <c r="C12" s="161"/>
      <c r="D12" s="161"/>
      <c r="E12" s="161"/>
      <c r="F12" s="161"/>
      <c r="G12" s="161"/>
      <c r="H12" s="162"/>
    </row>
    <row r="13" spans="1:8" x14ac:dyDescent="0.25">
      <c r="A13" s="149"/>
      <c r="B13" s="149"/>
      <c r="C13" s="149"/>
      <c r="D13" s="149"/>
      <c r="E13" s="149"/>
      <c r="F13" s="149"/>
      <c r="G13" s="149"/>
      <c r="H13" s="149"/>
    </row>
    <row r="14" spans="1:8" ht="30" customHeight="1" x14ac:dyDescent="0.25">
      <c r="A14" s="150" t="s">
        <v>26</v>
      </c>
      <c r="B14" s="150"/>
      <c r="C14" s="150" t="s">
        <v>66</v>
      </c>
      <c r="D14" s="150"/>
      <c r="E14" s="150"/>
      <c r="F14" s="150"/>
      <c r="G14" s="150"/>
      <c r="H14" s="55">
        <f>'Schedule-I'!H30</f>
        <v>5420157.2954566367</v>
      </c>
    </row>
    <row r="15" spans="1:8" ht="31.5" customHeight="1" x14ac:dyDescent="0.25">
      <c r="A15" s="150" t="s">
        <v>27</v>
      </c>
      <c r="B15" s="150"/>
      <c r="C15" s="150" t="s">
        <v>28</v>
      </c>
      <c r="D15" s="150"/>
      <c r="E15" s="150"/>
      <c r="F15" s="150"/>
      <c r="G15" s="150"/>
      <c r="H15" s="46">
        <f>'Schedule-I'!H31</f>
        <v>975628.3131821946</v>
      </c>
    </row>
    <row r="16" spans="1:8" ht="29.25" customHeight="1" x14ac:dyDescent="0.25">
      <c r="A16" s="150" t="s">
        <v>29</v>
      </c>
      <c r="B16" s="150"/>
      <c r="C16" s="150" t="s">
        <v>30</v>
      </c>
      <c r="D16" s="150"/>
      <c r="E16" s="150"/>
      <c r="F16" s="150"/>
      <c r="G16" s="150"/>
      <c r="H16" s="46">
        <f>H14+H15</f>
        <v>6395785.6086388314</v>
      </c>
    </row>
    <row r="19" spans="1:8" ht="25.5" customHeight="1" x14ac:dyDescent="0.25">
      <c r="A19" s="48" t="s">
        <v>19</v>
      </c>
      <c r="B19" s="148">
        <f>Details!E2</f>
        <v>0</v>
      </c>
      <c r="C19" s="148"/>
      <c r="D19" s="51"/>
      <c r="E19" s="129" t="s">
        <v>16</v>
      </c>
      <c r="F19" s="129"/>
      <c r="G19" s="148">
        <f>Details!E13</f>
        <v>0</v>
      </c>
      <c r="H19" s="148"/>
    </row>
    <row r="20" spans="1:8" ht="24.75" customHeight="1" x14ac:dyDescent="0.25">
      <c r="A20" s="48" t="s">
        <v>18</v>
      </c>
      <c r="B20" s="148">
        <f>Details!E1</f>
        <v>0</v>
      </c>
      <c r="C20" s="148"/>
      <c r="D20" s="51"/>
      <c r="E20" s="129" t="s">
        <v>24</v>
      </c>
      <c r="F20" s="129"/>
      <c r="G20" s="148">
        <f>Details!E14</f>
        <v>0</v>
      </c>
      <c r="H20" s="148"/>
    </row>
  </sheetData>
  <sheetProtection algorithmName="SHA-512" hashValue="3wdbHseRDwPLcTs2usOlPQffAKeU2r49f2gSzfjiDpfxJio5eZtZYo9rxkPhs+lnbZLfpr+inxS60X9o+Lvlcg==" saltValue="RqrdTuKPB0gruHhgVRGidA==" spinCount="100000" sheet="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29" workbookViewId="0">
      <selection activeCell="D48" sqref="D48:F48"/>
    </sheetView>
  </sheetViews>
  <sheetFormatPr defaultColWidth="9.140625" defaultRowHeight="15" x14ac:dyDescent="0.25"/>
  <cols>
    <col min="1" max="1" width="17.140625" style="30" customWidth="1"/>
    <col min="2" max="2" width="16.5703125" style="30" customWidth="1"/>
    <col min="3" max="3" width="13" style="30" customWidth="1"/>
    <col min="4" max="5" width="9.140625" style="30"/>
    <col min="6" max="6" width="55.28515625" style="30" customWidth="1"/>
    <col min="7" max="16384" width="9.140625" style="30"/>
  </cols>
  <sheetData>
    <row r="1" spans="1:6" ht="16.5" x14ac:dyDescent="0.25">
      <c r="A1" s="12" t="str">
        <f>Sheet1!A2</f>
        <v>RFX. No. 5002004437 NIT-466</v>
      </c>
      <c r="B1" s="12"/>
      <c r="C1" s="13"/>
      <c r="D1" s="13"/>
      <c r="E1" s="13"/>
      <c r="F1" s="14" t="s">
        <v>31</v>
      </c>
    </row>
    <row r="2" spans="1:6" ht="16.5" x14ac:dyDescent="0.25">
      <c r="A2" s="15"/>
      <c r="B2" s="15"/>
      <c r="C2" s="15"/>
      <c r="D2" s="15"/>
      <c r="E2" s="15"/>
      <c r="F2" s="15"/>
    </row>
    <row r="3" spans="1:6" x14ac:dyDescent="0.25">
      <c r="A3" s="179" t="s">
        <v>32</v>
      </c>
      <c r="B3" s="179"/>
      <c r="C3" s="179"/>
      <c r="D3" s="179"/>
      <c r="E3" s="179"/>
      <c r="F3" s="179"/>
    </row>
    <row r="4" spans="1:6" x14ac:dyDescent="0.25">
      <c r="A4" s="16"/>
      <c r="B4" s="16"/>
      <c r="C4" s="16"/>
      <c r="D4" s="16"/>
      <c r="E4" s="16"/>
      <c r="F4" s="16"/>
    </row>
    <row r="5" spans="1:6" ht="16.5" x14ac:dyDescent="0.25">
      <c r="A5" s="17" t="s">
        <v>33</v>
      </c>
      <c r="B5" s="17"/>
      <c r="C5" s="180"/>
      <c r="D5" s="181"/>
      <c r="E5" s="181"/>
      <c r="F5" s="181"/>
    </row>
    <row r="6" spans="1:6" ht="16.5" x14ac:dyDescent="0.25">
      <c r="A6" s="17"/>
      <c r="B6" s="182"/>
      <c r="C6" s="182"/>
      <c r="D6" s="15"/>
      <c r="E6" s="15"/>
      <c r="F6" s="15"/>
    </row>
    <row r="7" spans="1:6" ht="16.5" x14ac:dyDescent="0.25">
      <c r="A7" s="17"/>
      <c r="B7" s="18"/>
      <c r="C7" s="18"/>
      <c r="D7" s="15"/>
      <c r="E7" s="15"/>
      <c r="F7" s="15"/>
    </row>
    <row r="8" spans="1:6" ht="16.5" x14ac:dyDescent="0.25">
      <c r="A8" s="19" t="str">
        <f>'[1]Sch-1'!E6</f>
        <v>To:</v>
      </c>
      <c r="B8" s="20"/>
      <c r="C8" s="15"/>
      <c r="D8" s="15"/>
      <c r="E8" s="15"/>
      <c r="F8" s="21"/>
    </row>
    <row r="9" spans="1:6" ht="16.5" x14ac:dyDescent="0.25">
      <c r="A9" s="19" t="str">
        <f>'[1]Sch-1'!E7</f>
        <v>Contract Services</v>
      </c>
      <c r="B9" s="19"/>
      <c r="C9" s="15"/>
      <c r="D9" s="15"/>
      <c r="E9" s="15"/>
      <c r="F9" s="21"/>
    </row>
    <row r="10" spans="1:6" ht="16.5" x14ac:dyDescent="0.25">
      <c r="A10" s="19" t="str">
        <f>'[1]Sch-1'!E8</f>
        <v>Power Grid Corporation of India Ltd.,</v>
      </c>
      <c r="B10" s="19"/>
      <c r="C10" s="15"/>
      <c r="D10" s="15"/>
      <c r="E10" s="15"/>
      <c r="F10" s="21"/>
    </row>
    <row r="11" spans="1:6" ht="16.5" x14ac:dyDescent="0.25">
      <c r="A11" s="19" t="str">
        <f>'[1]Sch-1'!E9</f>
        <v>Eastern Region Transmission System-I</v>
      </c>
      <c r="B11" s="19"/>
      <c r="C11" s="15"/>
      <c r="D11" s="15"/>
      <c r="E11" s="15"/>
      <c r="F11" s="21"/>
    </row>
    <row r="12" spans="1:6" ht="16.5" x14ac:dyDescent="0.25">
      <c r="A12" s="19" t="str">
        <f>'[1]Sch-1'!E10</f>
        <v>Vidyut Board Colony Shastri Nagar</v>
      </c>
      <c r="B12" s="19"/>
      <c r="C12" s="15"/>
      <c r="D12" s="15"/>
      <c r="E12" s="15"/>
      <c r="F12" s="21"/>
    </row>
    <row r="13" spans="1:6" ht="16.5" x14ac:dyDescent="0.25">
      <c r="A13" s="19" t="str">
        <f>'[1]Sch-1'!E11</f>
        <v>Patna 800023</v>
      </c>
      <c r="B13" s="19"/>
      <c r="C13" s="15"/>
      <c r="D13" s="15"/>
      <c r="E13" s="15"/>
      <c r="F13" s="21"/>
    </row>
    <row r="14" spans="1:6" ht="16.5" x14ac:dyDescent="0.25">
      <c r="A14" s="17"/>
      <c r="B14" s="17"/>
      <c r="C14" s="15"/>
      <c r="D14" s="15"/>
      <c r="E14" s="15"/>
      <c r="F14" s="21"/>
    </row>
    <row r="15" spans="1:6" ht="38.25" customHeight="1" x14ac:dyDescent="0.25">
      <c r="A15" s="22" t="s">
        <v>34</v>
      </c>
      <c r="B15" s="23"/>
      <c r="C15" s="183" t="str">
        <f>Sheet1!B3</f>
        <v>Providing protection wall at loc no.3,12,13 and 14 of 400kV D/C Jamshedpur-Baripada line under Jamshedpur substation</v>
      </c>
      <c r="D15" s="183"/>
      <c r="E15" s="183"/>
      <c r="F15" s="183"/>
    </row>
    <row r="16" spans="1:6" ht="16.5" x14ac:dyDescent="0.25">
      <c r="A16" s="15" t="s">
        <v>35</v>
      </c>
      <c r="B16" s="15"/>
      <c r="C16" s="21"/>
      <c r="D16" s="21"/>
      <c r="E16" s="21"/>
      <c r="F16" s="21"/>
    </row>
    <row r="17" spans="1:6" ht="15.75" x14ac:dyDescent="0.25">
      <c r="A17" s="23"/>
      <c r="B17" s="168" t="str">
        <f>Z17 &amp;AB17 &amp; AC17 &amp; AA17</f>
        <v/>
      </c>
      <c r="C17" s="168"/>
      <c r="D17" s="168"/>
      <c r="E17" s="168"/>
      <c r="F17" s="168"/>
    </row>
    <row r="18" spans="1:6" ht="16.5" x14ac:dyDescent="0.25">
      <c r="A18" s="44">
        <v>1</v>
      </c>
      <c r="B18" s="178" t="s">
        <v>36</v>
      </c>
      <c r="C18" s="178"/>
      <c r="D18" s="178"/>
      <c r="E18" s="178"/>
      <c r="F18" s="178"/>
    </row>
    <row r="19" spans="1:6" ht="16.5" x14ac:dyDescent="0.25">
      <c r="A19" s="44">
        <v>2</v>
      </c>
      <c r="B19" s="173" t="s">
        <v>37</v>
      </c>
      <c r="C19" s="173"/>
      <c r="D19" s="173"/>
      <c r="E19" s="173"/>
      <c r="F19" s="173"/>
    </row>
    <row r="20" spans="1:6" ht="16.5" x14ac:dyDescent="0.25">
      <c r="A20" s="44">
        <v>2.1</v>
      </c>
      <c r="B20" s="168" t="s">
        <v>38</v>
      </c>
      <c r="C20" s="168"/>
      <c r="D20" s="168"/>
      <c r="E20" s="168"/>
      <c r="F20" s="168"/>
    </row>
    <row r="21" spans="1:6" ht="16.5" x14ac:dyDescent="0.25">
      <c r="A21" s="15"/>
      <c r="B21" s="24" t="s">
        <v>55</v>
      </c>
      <c r="C21" s="22"/>
      <c r="D21" s="174" t="s">
        <v>56</v>
      </c>
      <c r="E21" s="175"/>
      <c r="F21" s="175"/>
    </row>
    <row r="22" spans="1:6" ht="1.5" customHeight="1" x14ac:dyDescent="0.25">
      <c r="A22" s="15"/>
      <c r="B22" s="24"/>
      <c r="C22" s="22"/>
      <c r="D22" s="176"/>
      <c r="E22" s="177"/>
      <c r="F22" s="177"/>
    </row>
    <row r="23" spans="1:6" ht="16.5" hidden="1" x14ac:dyDescent="0.25">
      <c r="A23" s="15"/>
      <c r="B23" s="24"/>
      <c r="C23" s="22"/>
      <c r="D23" s="25"/>
      <c r="E23" s="22"/>
      <c r="F23" s="26"/>
    </row>
    <row r="24" spans="1:6" ht="16.5" hidden="1" x14ac:dyDescent="0.25">
      <c r="A24" s="15"/>
      <c r="B24" s="24"/>
      <c r="C24" s="22"/>
      <c r="D24" s="25"/>
      <c r="E24" s="22"/>
      <c r="F24" s="26"/>
    </row>
    <row r="25" spans="1:6" ht="16.5" hidden="1" x14ac:dyDescent="0.25">
      <c r="A25" s="15"/>
      <c r="B25" s="24"/>
      <c r="C25" s="22"/>
      <c r="D25" s="25"/>
      <c r="E25" s="22"/>
      <c r="F25" s="26"/>
    </row>
    <row r="26" spans="1:6" ht="16.5" hidden="1" x14ac:dyDescent="0.25">
      <c r="A26" s="15"/>
      <c r="B26" s="24"/>
      <c r="C26" s="22"/>
      <c r="D26" s="25"/>
      <c r="E26" s="22"/>
      <c r="F26" s="26"/>
    </row>
    <row r="27" spans="1:6" ht="83.25" customHeight="1" x14ac:dyDescent="0.25">
      <c r="A27" s="27">
        <v>2.2000000000000002</v>
      </c>
      <c r="B27" s="168" t="s">
        <v>57</v>
      </c>
      <c r="C27" s="168"/>
      <c r="D27" s="168"/>
      <c r="E27" s="168"/>
      <c r="F27" s="168"/>
    </row>
    <row r="28" spans="1:6" ht="63" hidden="1" customHeight="1" x14ac:dyDescent="0.25">
      <c r="A28" s="27"/>
      <c r="B28" s="168"/>
      <c r="C28" s="168"/>
      <c r="D28" s="168"/>
      <c r="E28" s="168"/>
      <c r="F28" s="168"/>
    </row>
    <row r="29" spans="1:6" ht="118.5" customHeight="1" x14ac:dyDescent="0.25">
      <c r="A29" s="27">
        <v>2.2999999999999998</v>
      </c>
      <c r="B29" s="168" t="s">
        <v>39</v>
      </c>
      <c r="C29" s="168"/>
      <c r="D29" s="168"/>
      <c r="E29" s="168"/>
      <c r="F29" s="168"/>
    </row>
    <row r="30" spans="1:6" ht="68.25" customHeight="1" x14ac:dyDescent="0.25">
      <c r="A30" s="27">
        <v>2.4</v>
      </c>
      <c r="B30" s="168" t="s">
        <v>40</v>
      </c>
      <c r="C30" s="168"/>
      <c r="D30" s="168"/>
      <c r="E30" s="168"/>
      <c r="F30" s="168"/>
    </row>
    <row r="31" spans="1:6" ht="67.5" customHeight="1" x14ac:dyDescent="0.25">
      <c r="A31" s="23">
        <v>3</v>
      </c>
      <c r="B31" s="168" t="s">
        <v>41</v>
      </c>
      <c r="C31" s="168"/>
      <c r="D31" s="168"/>
      <c r="E31" s="168"/>
      <c r="F31" s="168"/>
    </row>
    <row r="32" spans="1:6" ht="57.75" hidden="1" customHeight="1" x14ac:dyDescent="0.25">
      <c r="A32" s="27"/>
      <c r="B32" s="168"/>
      <c r="C32" s="168"/>
      <c r="D32" s="168"/>
      <c r="E32" s="168"/>
      <c r="F32" s="168"/>
    </row>
    <row r="33" spans="1:6" ht="85.5" hidden="1" customHeight="1" x14ac:dyDescent="0.25">
      <c r="A33" s="27"/>
      <c r="B33" s="168"/>
      <c r="C33" s="168"/>
      <c r="D33" s="168"/>
      <c r="E33" s="168"/>
      <c r="F33" s="168"/>
    </row>
    <row r="34" spans="1:6" ht="0.75" customHeight="1" x14ac:dyDescent="0.25">
      <c r="A34" s="27"/>
      <c r="B34" s="168"/>
      <c r="C34" s="168"/>
      <c r="D34" s="168"/>
      <c r="E34" s="168"/>
      <c r="F34" s="168"/>
    </row>
    <row r="35" spans="1:6" ht="35.25" customHeight="1" x14ac:dyDescent="0.25">
      <c r="A35" s="27">
        <v>3.1</v>
      </c>
      <c r="B35" s="168" t="s">
        <v>58</v>
      </c>
      <c r="C35" s="168"/>
      <c r="D35" s="168"/>
      <c r="E35" s="168"/>
      <c r="F35" s="168"/>
    </row>
    <row r="36" spans="1:6" ht="94.5" customHeight="1" x14ac:dyDescent="0.25">
      <c r="A36" s="23">
        <v>4</v>
      </c>
      <c r="B36" s="168" t="s">
        <v>42</v>
      </c>
      <c r="C36" s="168"/>
      <c r="D36" s="168"/>
      <c r="E36" s="168"/>
      <c r="F36" s="168"/>
    </row>
    <row r="37" spans="1:6" ht="16.5" x14ac:dyDescent="0.25">
      <c r="A37" s="15"/>
      <c r="B37" s="28"/>
      <c r="C37" s="28"/>
      <c r="D37" s="28"/>
      <c r="E37" s="29"/>
      <c r="F37" s="29"/>
    </row>
    <row r="38" spans="1:6" ht="16.5" x14ac:dyDescent="0.25">
      <c r="A38" s="15"/>
      <c r="B38" s="28" t="s">
        <v>43</v>
      </c>
      <c r="D38" s="31"/>
      <c r="E38" s="31"/>
      <c r="F38" s="31"/>
    </row>
    <row r="39" spans="1:6" ht="16.5" x14ac:dyDescent="0.25">
      <c r="A39" s="15"/>
      <c r="B39" s="32"/>
      <c r="C39" s="31"/>
      <c r="D39" s="31"/>
      <c r="E39" s="28"/>
      <c r="F39" s="33" t="s">
        <v>44</v>
      </c>
    </row>
    <row r="40" spans="1:6" ht="16.5" x14ac:dyDescent="0.25">
      <c r="A40" s="15"/>
      <c r="B40" s="32"/>
      <c r="C40" s="31"/>
      <c r="D40" s="28"/>
      <c r="E40" s="28"/>
      <c r="F40" s="33" t="str">
        <f>"For and on behalf of " &amp; '[1]Sch-1'!B8</f>
        <v xml:space="preserve">For and on behalf of </v>
      </c>
    </row>
    <row r="41" spans="1:6" ht="16.5" x14ac:dyDescent="0.25">
      <c r="A41" s="34"/>
      <c r="B41" s="34"/>
      <c r="C41" s="35"/>
      <c r="D41" s="34"/>
      <c r="E41" s="36"/>
      <c r="F41" s="17"/>
    </row>
    <row r="42" spans="1:6" ht="30" customHeight="1" x14ac:dyDescent="0.25">
      <c r="A42" s="37" t="s">
        <v>45</v>
      </c>
      <c r="B42" s="169">
        <f>Details!E18</f>
        <v>0</v>
      </c>
      <c r="C42" s="169"/>
      <c r="D42" s="34"/>
      <c r="E42" s="36" t="s">
        <v>46</v>
      </c>
      <c r="F42" s="45">
        <f>Details!E13</f>
        <v>0</v>
      </c>
    </row>
    <row r="43" spans="1:6" ht="33.75" customHeight="1" x14ac:dyDescent="0.25">
      <c r="A43" s="37" t="s">
        <v>47</v>
      </c>
      <c r="B43" s="165">
        <f>Details!E17</f>
        <v>0</v>
      </c>
      <c r="C43" s="165"/>
      <c r="D43" s="34"/>
      <c r="E43" s="36" t="s">
        <v>48</v>
      </c>
      <c r="F43" s="45">
        <f>Details!E14</f>
        <v>0</v>
      </c>
    </row>
    <row r="44" spans="1:6" ht="16.5" x14ac:dyDescent="0.25">
      <c r="A44" s="15"/>
      <c r="B44" s="15"/>
      <c r="C44" s="15"/>
      <c r="D44" s="34"/>
      <c r="E44" s="36"/>
      <c r="F44" s="15"/>
    </row>
    <row r="45" spans="1:6" ht="16.5" x14ac:dyDescent="0.25">
      <c r="A45" s="38" t="s">
        <v>49</v>
      </c>
      <c r="B45" s="39"/>
      <c r="C45" s="40"/>
      <c r="D45" s="28"/>
      <c r="E45" s="33"/>
      <c r="F45" s="28"/>
    </row>
    <row r="46" spans="1:6" ht="27" customHeight="1" x14ac:dyDescent="0.25">
      <c r="A46" s="170" t="s">
        <v>50</v>
      </c>
      <c r="B46" s="170"/>
      <c r="C46" s="170"/>
      <c r="D46" s="166"/>
      <c r="E46" s="166"/>
      <c r="F46" s="166"/>
    </row>
    <row r="47" spans="1:6" ht="27.75" customHeight="1" x14ac:dyDescent="0.25">
      <c r="A47" s="171"/>
      <c r="B47" s="171"/>
      <c r="C47" s="171"/>
      <c r="D47" s="166"/>
      <c r="E47" s="166"/>
      <c r="F47" s="166"/>
    </row>
    <row r="48" spans="1:6" ht="27" customHeight="1" x14ac:dyDescent="0.25">
      <c r="A48" s="167"/>
      <c r="B48" s="167"/>
      <c r="C48" s="167"/>
      <c r="D48" s="166"/>
      <c r="E48" s="166"/>
      <c r="F48" s="166"/>
    </row>
    <row r="49" spans="1:6" ht="27.75" customHeight="1" x14ac:dyDescent="0.25">
      <c r="A49" s="172" t="s">
        <v>51</v>
      </c>
      <c r="B49" s="172"/>
      <c r="C49" s="172"/>
      <c r="D49" s="166"/>
      <c r="E49" s="166"/>
      <c r="F49" s="166"/>
    </row>
    <row r="50" spans="1:6" ht="29.25" customHeight="1" x14ac:dyDescent="0.25">
      <c r="A50" s="172" t="s">
        <v>52</v>
      </c>
      <c r="B50" s="172"/>
      <c r="C50" s="172"/>
      <c r="D50" s="166"/>
      <c r="E50" s="166"/>
      <c r="F50" s="166"/>
    </row>
    <row r="51" spans="1:6" ht="32.25" customHeight="1" x14ac:dyDescent="0.25">
      <c r="A51" s="172" t="s">
        <v>53</v>
      </c>
      <c r="B51" s="172"/>
      <c r="C51" s="172"/>
      <c r="D51" s="166"/>
      <c r="E51" s="166"/>
      <c r="F51" s="166"/>
    </row>
    <row r="52" spans="1:6" ht="27.75" customHeight="1" x14ac:dyDescent="0.25">
      <c r="A52" s="170" t="s">
        <v>54</v>
      </c>
      <c r="B52" s="170"/>
      <c r="C52" s="170"/>
      <c r="D52" s="166"/>
      <c r="E52" s="166"/>
      <c r="F52" s="166"/>
    </row>
    <row r="53" spans="1:6" ht="33" customHeight="1" x14ac:dyDescent="0.25">
      <c r="A53" s="171"/>
      <c r="B53" s="171"/>
      <c r="C53" s="171"/>
      <c r="D53" s="166"/>
      <c r="E53" s="166"/>
      <c r="F53" s="166"/>
    </row>
    <row r="54" spans="1:6" ht="33.75" customHeight="1" x14ac:dyDescent="0.25">
      <c r="A54" s="167"/>
      <c r="B54" s="167"/>
      <c r="C54" s="167"/>
      <c r="D54" s="52"/>
      <c r="E54" s="52"/>
      <c r="F54" s="52"/>
    </row>
    <row r="55" spans="1:6" ht="16.5" x14ac:dyDescent="0.25">
      <c r="A55" s="38"/>
      <c r="B55" s="38"/>
      <c r="C55" s="38"/>
      <c r="D55" s="41"/>
      <c r="E55" s="41"/>
      <c r="F55" s="41"/>
    </row>
    <row r="56" spans="1:6" ht="16.5" x14ac:dyDescent="0.25">
      <c r="A56" s="42"/>
      <c r="B56" s="17"/>
      <c r="C56" s="15"/>
      <c r="D56" s="15"/>
      <c r="E56" s="15"/>
      <c r="F56" s="43"/>
    </row>
    <row r="57" spans="1:6" ht="16.5" x14ac:dyDescent="0.25">
      <c r="A57" s="42"/>
      <c r="B57" s="17"/>
      <c r="C57" s="15"/>
      <c r="D57" s="15"/>
      <c r="E57" s="15"/>
      <c r="F57" s="43"/>
    </row>
    <row r="58" spans="1:6" ht="16.5" x14ac:dyDescent="0.25">
      <c r="A58" s="42"/>
      <c r="B58" s="17"/>
      <c r="C58" s="15"/>
      <c r="D58" s="15"/>
      <c r="E58" s="15"/>
      <c r="F58" s="43"/>
    </row>
    <row r="59" spans="1:6" ht="16.5" x14ac:dyDescent="0.25">
      <c r="A59" s="17"/>
      <c r="B59" s="17"/>
      <c r="C59" s="15"/>
      <c r="D59" s="15"/>
      <c r="E59" s="15"/>
      <c r="F59" s="43"/>
    </row>
    <row r="60" spans="1:6" ht="16.5" x14ac:dyDescent="0.25">
      <c r="A60" s="17"/>
      <c r="B60" s="17"/>
      <c r="C60" s="15"/>
      <c r="D60" s="15"/>
      <c r="E60" s="15"/>
      <c r="F60" s="43"/>
    </row>
    <row r="61" spans="1:6" ht="16.5" x14ac:dyDescent="0.25">
      <c r="A61" s="17"/>
      <c r="B61" s="17"/>
      <c r="C61" s="15"/>
      <c r="D61" s="15"/>
      <c r="E61" s="15"/>
      <c r="F61" s="43"/>
    </row>
  </sheetData>
  <sheetProtection password="DC1A" sheet="1" objects="1" scenarios="1" selectLockedCells="1"/>
  <mergeCells count="39">
    <mergeCell ref="B18:F18"/>
    <mergeCell ref="A3:F3"/>
    <mergeCell ref="C5:F5"/>
    <mergeCell ref="B6:C6"/>
    <mergeCell ref="C15:F15"/>
    <mergeCell ref="B17:F17"/>
    <mergeCell ref="B34:F34"/>
    <mergeCell ref="B19:F19"/>
    <mergeCell ref="B20:F20"/>
    <mergeCell ref="D21:F21"/>
    <mergeCell ref="D22:F22"/>
    <mergeCell ref="B27:F27"/>
    <mergeCell ref="B28:F28"/>
    <mergeCell ref="B29:F29"/>
    <mergeCell ref="B30:F30"/>
    <mergeCell ref="B31:F31"/>
    <mergeCell ref="B32:F32"/>
    <mergeCell ref="B33:F33"/>
    <mergeCell ref="A54:C54"/>
    <mergeCell ref="B35:F35"/>
    <mergeCell ref="B36:F36"/>
    <mergeCell ref="B42:C42"/>
    <mergeCell ref="A46:C46"/>
    <mergeCell ref="A47:C47"/>
    <mergeCell ref="A48:C48"/>
    <mergeCell ref="D50:F50"/>
    <mergeCell ref="D51:F51"/>
    <mergeCell ref="D52:F52"/>
    <mergeCell ref="D53:F53"/>
    <mergeCell ref="A49:C49"/>
    <mergeCell ref="A50:C50"/>
    <mergeCell ref="A51:C51"/>
    <mergeCell ref="A52:C52"/>
    <mergeCell ref="A53:C53"/>
    <mergeCell ref="B43:C43"/>
    <mergeCell ref="D46:F46"/>
    <mergeCell ref="D47:F47"/>
    <mergeCell ref="D48:F48"/>
    <mergeCell ref="D49:F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Sheet1</vt:lpstr>
      <vt:lpstr>Basic</vt:lpstr>
      <vt:lpstr>Details</vt:lpstr>
      <vt:lpstr>Schedule-I</vt:lpstr>
      <vt:lpstr>Summary</vt:lpstr>
      <vt:lpstr>Bid form 2nd envelope</vt:lpstr>
      <vt:lpstr>'Schedule-I'!Print_Area</vt:lpstr>
      <vt:lpstr>'Schedule-I'!Print_Titles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2025-06-27T07:50:51Z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2025-06-27T07:48:07Z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2703a532-56e1-4bd7-b2e4-446eea7924f8</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